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830" yWindow="360" windowWidth="9620" windowHeight="6840"/>
  </bookViews>
  <sheets>
    <sheet name="portada" sheetId="60" r:id="rId1"/>
    <sheet name="índice" sheetId="58" r:id="rId2"/>
    <sheet name="resumen nacional" sheetId="57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maí9aíz" sheetId="13" r:id="rId13"/>
    <sheet name="arr10roz" sheetId="14" r:id="rId14"/>
    <sheet name="gui11cos" sheetId="15" r:id="rId15"/>
    <sheet name="alt12lce" sheetId="16" r:id="rId16"/>
    <sheet name="pat13ana" sheetId="17" r:id="rId17"/>
    <sheet name="pat14ana" sheetId="18" r:id="rId18"/>
    <sheet name="pat15ión" sheetId="19" r:id="rId19"/>
    <sheet name="rem16no)" sheetId="20" r:id="rId20"/>
    <sheet name="rem17no)" sheetId="21" r:id="rId21"/>
    <sheet name="gir18sol" sheetId="22" r:id="rId22"/>
    <sheet name="alf19lfa" sheetId="23" r:id="rId23"/>
    <sheet name="esp20ago" sheetId="24" r:id="rId24"/>
    <sheet name="tom21-V)" sheetId="25" r:id="rId25"/>
    <sheet name="tom22rva" sheetId="26" r:id="rId26"/>
    <sheet name="pim23rva" sheetId="27" r:id="rId27"/>
    <sheet name="alc24ofa" sheetId="28" r:id="rId28"/>
    <sheet name="ceb25osa" sheetId="29" r:id="rId29"/>
    <sheet name="ceb26ano" sheetId="30" r:id="rId30"/>
    <sheet name="gui27des" sheetId="31" r:id="rId31"/>
    <sheet name="hab28des" sheetId="32" r:id="rId32"/>
    <sheet name="esc29las" sheetId="33" r:id="rId33"/>
    <sheet name="esp30cas" sheetId="34" r:id="rId34"/>
    <sheet name="otr31tas" sheetId="35" r:id="rId35"/>
    <sheet name="bró32oli" sheetId="36" r:id="rId36"/>
    <sheet name="api33pio" sheetId="37" r:id="rId37"/>
    <sheet name="pep34ino" sheetId="38" r:id="rId38"/>
    <sheet name="pep35llo" sheetId="39" r:id="rId39"/>
    <sheet name="ber36ena" sheetId="40" r:id="rId40"/>
    <sheet name="cal37cín" sheetId="41" r:id="rId41"/>
    <sheet name="zan38ria" sheetId="42" r:id="rId42"/>
    <sheet name="nab39abo" sheetId="43" r:id="rId43"/>
    <sheet name="ráb40ano" sheetId="44" r:id="rId44"/>
    <sheet name="pue41rro" sheetId="45" r:id="rId45"/>
    <sheet name="híb42na)" sheetId="46" r:id="rId46"/>
    <sheet name="alb43que" sheetId="47" r:id="rId47"/>
    <sheet name="cer44nda" sheetId="48" r:id="rId48"/>
    <sheet name="mel45tón" sheetId="49" r:id="rId49"/>
    <sheet name="cir46ela" sheetId="50" r:id="rId50"/>
    <sheet name="agu47ate" sheetId="51" r:id="rId51"/>
    <sheet name="alm48dra" sheetId="52" r:id="rId52"/>
    <sheet name="uva49ión" sheetId="53" r:id="rId53"/>
    <sheet name="ace51ara" sheetId="54" r:id="rId54"/>
    <sheet name="ace52ite" sheetId="55" r:id="rId55"/>
    <sheet name="Hoja_del_programa" sheetId="3" r:id="rId56"/>
  </sheets>
  <externalReferences>
    <externalReference r:id="rId57"/>
    <externalReference r:id="rId58"/>
  </externalReferences>
  <definedNames>
    <definedName name="_xlnm.Print_Area" localSheetId="0">portada!$A$1:$K$70</definedName>
    <definedName name="_xlnm.Print_Area" localSheetId="2">'resumen nacional'!$A$1:$AB$98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derno" localSheetId="53">ace51ara!#REF!</definedName>
    <definedName name="Menú_cuaderno" localSheetId="54">ace52ite!#REF!</definedName>
    <definedName name="Menú_cuaderno" localSheetId="50">agu47ate!#REF!</definedName>
    <definedName name="Menú_cuaderno" localSheetId="46">alb43que!#REF!</definedName>
    <definedName name="Menú_cuaderno" localSheetId="27">alc24ofa!#REF!</definedName>
    <definedName name="Menú_cuaderno" localSheetId="22">alf19lfa!#REF!</definedName>
    <definedName name="Menú_cuaderno" localSheetId="51">alm48dra!#REF!</definedName>
    <definedName name="Menú_cuaderno" localSheetId="15">alt12lce!#REF!</definedName>
    <definedName name="Menú_cuaderno" localSheetId="36">api33pio!#REF!</definedName>
    <definedName name="Menú_cuaderno" localSheetId="13">arr10roz!#REF!</definedName>
    <definedName name="Menú_cuaderno" localSheetId="9">ave6ena!#REF!</definedName>
    <definedName name="Menú_cuaderno" localSheetId="39">ber36ena!#REF!</definedName>
    <definedName name="Menú_cuaderno" localSheetId="35">bró32oli!#REF!</definedName>
    <definedName name="Menú_cuaderno" localSheetId="40">cal37cín!#REF!</definedName>
    <definedName name="Menú_cuaderno" localSheetId="28">ceb25osa!#REF!</definedName>
    <definedName name="Menú_cuaderno" localSheetId="29">ceb26ano!#REF!</definedName>
    <definedName name="Menú_cuaderno" localSheetId="6">ceb3ras!#REF!</definedName>
    <definedName name="Menú_cuaderno" localSheetId="7">ceb4ras!#REF!</definedName>
    <definedName name="Menú_cuaderno" localSheetId="8">ceb5tal!#REF!</definedName>
    <definedName name="Menú_cuaderno" localSheetId="10">cen7eno!#REF!</definedName>
    <definedName name="Menú_cuaderno" localSheetId="47">cer44nda!#REF!</definedName>
    <definedName name="Menú_cuaderno" localSheetId="49">cir46ela!#REF!</definedName>
    <definedName name="Menú_cuaderno" localSheetId="32">esc29las!#REF!</definedName>
    <definedName name="Menú_cuaderno" localSheetId="23">esp20ago!#REF!</definedName>
    <definedName name="Menú_cuaderno" localSheetId="33">esp30cas!#REF!</definedName>
    <definedName name="Menú_cuaderno" localSheetId="21">gir18sol!#REF!</definedName>
    <definedName name="Menú_cuaderno" localSheetId="14">gui11cos!#REF!</definedName>
    <definedName name="Menú_cuaderno" localSheetId="30">gui27des!#REF!</definedName>
    <definedName name="Menú_cuaderno" localSheetId="31">hab28des!#REF!</definedName>
    <definedName name="Menú_cuaderno" localSheetId="45">'híb42na)'!#REF!</definedName>
    <definedName name="Menú_cuaderno" localSheetId="12">maí9aíz!#REF!</definedName>
    <definedName name="Menú_cuaderno" localSheetId="48">mel45tón!#REF!</definedName>
    <definedName name="Menú_cuaderno" localSheetId="42">nab39abo!#REF!</definedName>
    <definedName name="Menú_cuaderno" localSheetId="34">otr31tas!#REF!</definedName>
    <definedName name="Menú_cuaderno" localSheetId="16">pat13ana!#REF!</definedName>
    <definedName name="Menú_cuaderno" localSheetId="17">pat14ana!#REF!</definedName>
    <definedName name="Menú_cuaderno" localSheetId="18">pat15ión!#REF!</definedName>
    <definedName name="Menú_cuaderno" localSheetId="37">pep34ino!#REF!</definedName>
    <definedName name="Menú_cuaderno" localSheetId="38">pep35llo!#REF!</definedName>
    <definedName name="Menú_cuaderno" localSheetId="26">pim23rva!#REF!</definedName>
    <definedName name="Menú_cuaderno" localSheetId="0">[2]tri0ndo!#REF!</definedName>
    <definedName name="Menú_cuaderno" localSheetId="44">pue41rro!#REF!</definedName>
    <definedName name="Menú_cuaderno" localSheetId="43">ráb40ano!#REF!</definedName>
    <definedName name="Menú_cuaderno" localSheetId="19">'rem16no)'!#REF!</definedName>
    <definedName name="Menú_cuaderno" localSheetId="20">'rem17no)'!#REF!</definedName>
    <definedName name="Menú_cuaderno" localSheetId="24">'tom21-V)'!#REF!</definedName>
    <definedName name="Menú_cuaderno" localSheetId="25">tom22rva!#REF!</definedName>
    <definedName name="Menú_cuaderno" localSheetId="4">tri1uro!#REF!</definedName>
    <definedName name="Menú_cuaderno" localSheetId="5">tri2tal!#REF!</definedName>
    <definedName name="Menú_cuaderno" localSheetId="11">tri8ale!#REF!</definedName>
    <definedName name="Menú_cuaderno" localSheetId="52">uva49ión!#REF!</definedName>
    <definedName name="Menú_cuaderno" localSheetId="41">zan38ria!#REF!</definedName>
    <definedName name="Menú_cuaderno">tri0ndo!#REF!</definedName>
    <definedName name="Menú_índice">índice!$A$89:$D$106</definedName>
    <definedName name="Menú_portada" localSheetId="0">portada!$A$77:$D$90</definedName>
    <definedName name="Menú_portada">#REF!</definedName>
    <definedName name="Menú_resumen">'resumen nacional'!$A$160:$D$173</definedName>
    <definedName name="MESCORTO" localSheetId="0">#REF!</definedName>
    <definedName name="MESCORTO">#REF!</definedName>
  </definedNames>
  <calcPr calcId="125725"/>
</workbook>
</file>

<file path=xl/calcChain.xml><?xml version="1.0" encoding="utf-8"?>
<calcChain xmlns="http://schemas.openxmlformats.org/spreadsheetml/2006/main">
  <c r="Z35" i="57"/>
  <c r="Y35"/>
  <c r="Z40"/>
  <c r="Y40"/>
  <c r="L44"/>
  <c r="K44"/>
  <c r="F44"/>
  <c r="E44"/>
  <c r="L19"/>
  <c r="K19"/>
  <c r="G19"/>
  <c r="F19"/>
  <c r="H19"/>
  <c r="E19"/>
  <c r="K66" i="49"/>
  <c r="F70" i="43"/>
  <c r="AB93" i="57"/>
  <c r="V93"/>
  <c r="AB92"/>
  <c r="V92"/>
  <c r="AB89"/>
  <c r="V89"/>
  <c r="AB88"/>
  <c r="V88"/>
  <c r="AB85"/>
  <c r="V85"/>
  <c r="AB82"/>
  <c r="V82"/>
  <c r="AB79"/>
  <c r="V79"/>
  <c r="AB78"/>
  <c r="V78"/>
  <c r="AB75"/>
  <c r="V75"/>
  <c r="AB66"/>
  <c r="V66"/>
  <c r="AB65"/>
  <c r="V65"/>
  <c r="AB64"/>
  <c r="V64"/>
  <c r="AB61"/>
  <c r="V61"/>
  <c r="AB60"/>
  <c r="V60"/>
  <c r="AB59"/>
  <c r="V59"/>
  <c r="AB58"/>
  <c r="V58"/>
  <c r="AB55"/>
  <c r="V55"/>
  <c r="AB54"/>
  <c r="V54"/>
  <c r="AB53"/>
  <c r="V53"/>
  <c r="AB52"/>
  <c r="V52"/>
  <c r="AB51"/>
  <c r="V51"/>
  <c r="AB50"/>
  <c r="V50"/>
  <c r="AB49"/>
  <c r="V49"/>
  <c r="AB48"/>
  <c r="V48"/>
  <c r="AB47"/>
  <c r="V47"/>
  <c r="AB46"/>
  <c r="V46"/>
  <c r="AB45"/>
  <c r="V45"/>
  <c r="AB44"/>
  <c r="V44"/>
  <c r="AB43"/>
  <c r="V43"/>
  <c r="AB42"/>
  <c r="V42"/>
  <c r="AB41"/>
  <c r="V41"/>
  <c r="AB39"/>
  <c r="V39"/>
  <c r="AB38"/>
  <c r="V38"/>
  <c r="AB34"/>
  <c r="V34"/>
  <c r="AB33"/>
  <c r="V33"/>
  <c r="AB32"/>
  <c r="V32"/>
  <c r="AB31"/>
  <c r="V31"/>
  <c r="AB30"/>
  <c r="V30"/>
  <c r="AB29"/>
  <c r="V29"/>
  <c r="AB26"/>
  <c r="V26"/>
  <c r="AB25"/>
  <c r="V25"/>
  <c r="AB24"/>
  <c r="V24"/>
  <c r="AB23"/>
  <c r="V23"/>
  <c r="AB22"/>
  <c r="V22"/>
  <c r="AB21"/>
  <c r="V21"/>
  <c r="AB20"/>
  <c r="V20"/>
  <c r="AB19"/>
  <c r="V19"/>
  <c r="AB18"/>
  <c r="V18"/>
  <c r="AB17"/>
  <c r="V17"/>
  <c r="AB16"/>
  <c r="V16"/>
  <c r="AB15"/>
  <c r="V15"/>
  <c r="AB14"/>
  <c r="V14"/>
  <c r="AB13"/>
  <c r="V13"/>
  <c r="AB12"/>
  <c r="V12"/>
  <c r="AB11"/>
  <c r="V11"/>
  <c r="AB10"/>
  <c r="V10"/>
  <c r="N78"/>
  <c r="H78"/>
  <c r="N77"/>
  <c r="H77"/>
  <c r="N76"/>
  <c r="H76"/>
  <c r="N75"/>
  <c r="H75"/>
  <c r="N74"/>
  <c r="H74"/>
  <c r="N73"/>
  <c r="H73"/>
  <c r="N72"/>
  <c r="H72"/>
  <c r="N71"/>
  <c r="H71"/>
  <c r="N70"/>
  <c r="H70"/>
  <c r="N69"/>
  <c r="H69"/>
  <c r="N68"/>
  <c r="H68"/>
  <c r="N67"/>
  <c r="H67"/>
  <c r="N66"/>
  <c r="H66"/>
  <c r="N65"/>
  <c r="H65"/>
  <c r="N64"/>
  <c r="H64"/>
  <c r="N63"/>
  <c r="H63"/>
  <c r="N62"/>
  <c r="H62"/>
  <c r="N61"/>
  <c r="H61"/>
  <c r="N60"/>
  <c r="H60"/>
  <c r="N59"/>
  <c r="H59"/>
  <c r="N58"/>
  <c r="H58"/>
  <c r="N57"/>
  <c r="H57"/>
  <c r="N54"/>
  <c r="H54"/>
  <c r="N53"/>
  <c r="H53"/>
  <c r="N52"/>
  <c r="H52"/>
  <c r="N49"/>
  <c r="H49"/>
  <c r="N48"/>
  <c r="H48"/>
  <c r="N47"/>
  <c r="H47"/>
  <c r="N46"/>
  <c r="H46"/>
  <c r="N45"/>
  <c r="H45"/>
  <c r="N43"/>
  <c r="H43"/>
  <c r="N42"/>
  <c r="H42"/>
  <c r="N39"/>
  <c r="H39"/>
  <c r="N38"/>
  <c r="H38"/>
  <c r="N37"/>
  <c r="H37"/>
  <c r="N36"/>
  <c r="H36"/>
  <c r="N35"/>
  <c r="H35"/>
  <c r="N32"/>
  <c r="H32"/>
  <c r="N31"/>
  <c r="H31"/>
  <c r="N30"/>
  <c r="H30"/>
  <c r="N29"/>
  <c r="H29"/>
  <c r="N28"/>
  <c r="H28"/>
  <c r="N27"/>
  <c r="H27"/>
  <c r="N26"/>
  <c r="H26"/>
  <c r="N25"/>
  <c r="H25"/>
  <c r="N22"/>
  <c r="H22"/>
  <c r="N21"/>
  <c r="H21"/>
  <c r="N20"/>
  <c r="H20"/>
  <c r="N18"/>
  <c r="H18"/>
  <c r="N17"/>
  <c r="H17"/>
  <c r="N16"/>
  <c r="H16"/>
  <c r="N15"/>
  <c r="H15"/>
  <c r="N14"/>
  <c r="H14"/>
  <c r="N13"/>
  <c r="H13"/>
  <c r="N12"/>
  <c r="H12"/>
  <c r="N11"/>
  <c r="H11"/>
  <c r="N10"/>
  <c r="H10"/>
  <c r="H5"/>
  <c r="N5"/>
  <c r="V5"/>
  <c r="AB5"/>
  <c r="E6"/>
  <c r="F6"/>
  <c r="H6"/>
  <c r="K6"/>
  <c r="L6"/>
  <c r="N6"/>
  <c r="S6"/>
  <c r="T6"/>
  <c r="V6"/>
  <c r="Y6"/>
  <c r="Z6"/>
  <c r="AB6"/>
  <c r="H7"/>
  <c r="N7"/>
  <c r="V7"/>
  <c r="AB7"/>
  <c r="H9"/>
  <c r="N9"/>
  <c r="V9"/>
  <c r="AB9"/>
  <c r="V71"/>
  <c r="AB71"/>
  <c r="S72"/>
  <c r="T72"/>
  <c r="V72"/>
  <c r="Y72"/>
  <c r="Z72"/>
  <c r="AB72"/>
  <c r="V73"/>
  <c r="AB73"/>
  <c r="V74"/>
  <c r="AB74"/>
  <c r="C6" i="55"/>
  <c r="D6"/>
  <c r="F7"/>
  <c r="F6"/>
  <c r="H6"/>
  <c r="I6"/>
  <c r="K6"/>
  <c r="K13"/>
  <c r="K22"/>
  <c r="K24"/>
  <c r="K26"/>
  <c r="K31"/>
  <c r="K37"/>
  <c r="K39"/>
  <c r="K50"/>
  <c r="K52"/>
  <c r="K59"/>
  <c r="K64"/>
  <c r="K66"/>
  <c r="K70"/>
  <c r="K80"/>
  <c r="K84"/>
  <c r="K87"/>
  <c r="C6" i="54"/>
  <c r="D6"/>
  <c r="F6"/>
  <c r="H6"/>
  <c r="I6"/>
  <c r="K6"/>
  <c r="F7"/>
  <c r="K7"/>
  <c r="K13"/>
  <c r="K22"/>
  <c r="K24"/>
  <c r="K26"/>
  <c r="K31"/>
  <c r="K37"/>
  <c r="K39"/>
  <c r="K50"/>
  <c r="K52"/>
  <c r="K59"/>
  <c r="K64"/>
  <c r="K66"/>
  <c r="K70"/>
  <c r="K80"/>
  <c r="K84"/>
  <c r="K87"/>
  <c r="C6" i="53"/>
  <c r="D6"/>
  <c r="F6"/>
  <c r="H6"/>
  <c r="I6"/>
  <c r="K6"/>
  <c r="F7"/>
  <c r="K13"/>
  <c r="K15"/>
  <c r="K17"/>
  <c r="K22"/>
  <c r="K24"/>
  <c r="K26"/>
  <c r="K31"/>
  <c r="K37"/>
  <c r="K39"/>
  <c r="K50"/>
  <c r="K52"/>
  <c r="K59"/>
  <c r="K64"/>
  <c r="K66"/>
  <c r="K70"/>
  <c r="K80"/>
  <c r="K84"/>
  <c r="K87"/>
  <c r="C6" i="52"/>
  <c r="D6"/>
  <c r="F7"/>
  <c r="F6"/>
  <c r="H6"/>
  <c r="I6"/>
  <c r="K7"/>
  <c r="K6"/>
  <c r="K24"/>
  <c r="K26"/>
  <c r="K31"/>
  <c r="K37"/>
  <c r="K52"/>
  <c r="K66"/>
  <c r="K70"/>
  <c r="K84"/>
  <c r="C6" i="51"/>
  <c r="D6"/>
  <c r="F7"/>
  <c r="F6"/>
  <c r="H6"/>
  <c r="I6"/>
  <c r="K7"/>
  <c r="K6"/>
  <c r="K39"/>
  <c r="K64"/>
  <c r="K80"/>
  <c r="K84"/>
  <c r="K87"/>
  <c r="C6" i="50"/>
  <c r="D6"/>
  <c r="F7"/>
  <c r="F6"/>
  <c r="H6"/>
  <c r="I6"/>
  <c r="K7"/>
  <c r="K6"/>
  <c r="K13"/>
  <c r="K15"/>
  <c r="K24"/>
  <c r="K26"/>
  <c r="K31"/>
  <c r="K37"/>
  <c r="K39"/>
  <c r="K50"/>
  <c r="K52"/>
  <c r="K59"/>
  <c r="K64"/>
  <c r="K66"/>
  <c r="K70"/>
  <c r="K80"/>
  <c r="K84"/>
  <c r="K87"/>
  <c r="C6" i="49"/>
  <c r="D6"/>
  <c r="F7"/>
  <c r="F6"/>
  <c r="H6"/>
  <c r="I6"/>
  <c r="K7"/>
  <c r="K6"/>
  <c r="K13"/>
  <c r="K15"/>
  <c r="K24"/>
  <c r="K26"/>
  <c r="K31"/>
  <c r="K37"/>
  <c r="K39"/>
  <c r="K52"/>
  <c r="K59"/>
  <c r="K70"/>
  <c r="K80"/>
  <c r="K84"/>
  <c r="K87"/>
  <c r="C6" i="48"/>
  <c r="D6"/>
  <c r="F7"/>
  <c r="F6"/>
  <c r="H6"/>
  <c r="I6"/>
  <c r="K6"/>
  <c r="K13"/>
  <c r="K15"/>
  <c r="K24"/>
  <c r="K26"/>
  <c r="K31"/>
  <c r="K37"/>
  <c r="K39"/>
  <c r="K50"/>
  <c r="K52"/>
  <c r="K59"/>
  <c r="K64"/>
  <c r="K70"/>
  <c r="K80"/>
  <c r="K84"/>
  <c r="K87"/>
  <c r="C6" i="47"/>
  <c r="D6"/>
  <c r="F7"/>
  <c r="F6"/>
  <c r="H6"/>
  <c r="I6"/>
  <c r="K7"/>
  <c r="K6"/>
  <c r="K13"/>
  <c r="K24"/>
  <c r="K26"/>
  <c r="K31"/>
  <c r="K37"/>
  <c r="K39"/>
  <c r="K50"/>
  <c r="K52"/>
  <c r="K59"/>
  <c r="K64"/>
  <c r="K66"/>
  <c r="K70"/>
  <c r="K80"/>
  <c r="K84"/>
  <c r="K87"/>
  <c r="C6" i="46"/>
  <c r="D6"/>
  <c r="F7"/>
  <c r="F6"/>
  <c r="H6"/>
  <c r="I6"/>
  <c r="K7"/>
  <c r="K6"/>
  <c r="K37"/>
  <c r="K39"/>
  <c r="K64"/>
  <c r="K66"/>
  <c r="K70"/>
  <c r="K80"/>
  <c r="K84"/>
  <c r="K87"/>
  <c r="C6" i="45"/>
  <c r="D6"/>
  <c r="F7"/>
  <c r="F6"/>
  <c r="H6"/>
  <c r="I6"/>
  <c r="K7"/>
  <c r="K6"/>
  <c r="F13"/>
  <c r="K13"/>
  <c r="F15"/>
  <c r="K15"/>
  <c r="F17"/>
  <c r="K17"/>
  <c r="F22"/>
  <c r="K22"/>
  <c r="F24"/>
  <c r="K24"/>
  <c r="F26"/>
  <c r="K26"/>
  <c r="F31"/>
  <c r="K31"/>
  <c r="F37"/>
  <c r="K37"/>
  <c r="F39"/>
  <c r="K39"/>
  <c r="F50"/>
  <c r="K50"/>
  <c r="F52"/>
  <c r="K52"/>
  <c r="F59"/>
  <c r="K59"/>
  <c r="F64"/>
  <c r="K64"/>
  <c r="F66"/>
  <c r="K66"/>
  <c r="F70"/>
  <c r="K70"/>
  <c r="F80"/>
  <c r="K80"/>
  <c r="F84"/>
  <c r="K84"/>
  <c r="F87"/>
  <c r="K87"/>
  <c r="C6" i="44"/>
  <c r="D6"/>
  <c r="F7"/>
  <c r="F6"/>
  <c r="H6"/>
  <c r="I6"/>
  <c r="K7"/>
  <c r="K6"/>
  <c r="F31"/>
  <c r="K31"/>
  <c r="F37"/>
  <c r="K37"/>
  <c r="F39"/>
  <c r="K39"/>
  <c r="F50"/>
  <c r="K50"/>
  <c r="F64"/>
  <c r="K64"/>
  <c r="F66"/>
  <c r="K66"/>
  <c r="F80"/>
  <c r="K80"/>
  <c r="F84"/>
  <c r="K84"/>
  <c r="F87"/>
  <c r="K87"/>
  <c r="C6" i="43"/>
  <c r="D6"/>
  <c r="F7"/>
  <c r="F6"/>
  <c r="H6"/>
  <c r="I6"/>
  <c r="K6"/>
  <c r="F13"/>
  <c r="K13"/>
  <c r="F15"/>
  <c r="K15"/>
  <c r="F24"/>
  <c r="K24"/>
  <c r="F26"/>
  <c r="K26"/>
  <c r="F31"/>
  <c r="K31"/>
  <c r="F37"/>
  <c r="K37"/>
  <c r="F39"/>
  <c r="K39"/>
  <c r="F50"/>
  <c r="K50"/>
  <c r="F59"/>
  <c r="K59"/>
  <c r="F64"/>
  <c r="K64"/>
  <c r="F66"/>
  <c r="K66"/>
  <c r="K70"/>
  <c r="F80"/>
  <c r="K80"/>
  <c r="F84"/>
  <c r="K84"/>
  <c r="F87"/>
  <c r="K87"/>
  <c r="C6" i="42"/>
  <c r="D6"/>
  <c r="F7"/>
  <c r="F6"/>
  <c r="H6"/>
  <c r="I6"/>
  <c r="K6"/>
  <c r="F13"/>
  <c r="K13"/>
  <c r="F15"/>
  <c r="K15"/>
  <c r="F17"/>
  <c r="K17"/>
  <c r="F22"/>
  <c r="K22"/>
  <c r="F24"/>
  <c r="K24"/>
  <c r="F26"/>
  <c r="K26"/>
  <c r="F31"/>
  <c r="K31"/>
  <c r="F37"/>
  <c r="K37"/>
  <c r="F39"/>
  <c r="K39"/>
  <c r="F50"/>
  <c r="K50"/>
  <c r="F52"/>
  <c r="K52"/>
  <c r="F59"/>
  <c r="K59"/>
  <c r="F64"/>
  <c r="K64"/>
  <c r="F66"/>
  <c r="K66"/>
  <c r="F80"/>
  <c r="K80"/>
  <c r="F84"/>
  <c r="K84"/>
  <c r="F87"/>
  <c r="C6" i="41"/>
  <c r="D6"/>
  <c r="F7"/>
  <c r="F6"/>
  <c r="H6"/>
  <c r="I6"/>
  <c r="K7"/>
  <c r="K6"/>
  <c r="F13"/>
  <c r="K13"/>
  <c r="F15"/>
  <c r="K15"/>
  <c r="F22"/>
  <c r="K22"/>
  <c r="F24"/>
  <c r="K24"/>
  <c r="F26"/>
  <c r="K26"/>
  <c r="F37"/>
  <c r="K37"/>
  <c r="F39"/>
  <c r="K39"/>
  <c r="F50"/>
  <c r="F52"/>
  <c r="K52"/>
  <c r="F59"/>
  <c r="K59"/>
  <c r="F64"/>
  <c r="K64"/>
  <c r="F66"/>
  <c r="K66"/>
  <c r="F70"/>
  <c r="K70"/>
  <c r="F80"/>
  <c r="K80"/>
  <c r="F84"/>
  <c r="K84"/>
  <c r="F87"/>
  <c r="K87"/>
  <c r="C6" i="40"/>
  <c r="D6"/>
  <c r="F7"/>
  <c r="F6"/>
  <c r="H6"/>
  <c r="I6"/>
  <c r="K7"/>
  <c r="K6"/>
  <c r="F13"/>
  <c r="K13"/>
  <c r="F15"/>
  <c r="K15"/>
  <c r="F24"/>
  <c r="K24"/>
  <c r="F26"/>
  <c r="K26"/>
  <c r="F31"/>
  <c r="K31"/>
  <c r="F37"/>
  <c r="K37"/>
  <c r="F39"/>
  <c r="K39"/>
  <c r="F50"/>
  <c r="K50"/>
  <c r="F52"/>
  <c r="K52"/>
  <c r="F59"/>
  <c r="K59"/>
  <c r="F64"/>
  <c r="K64"/>
  <c r="F66"/>
  <c r="K66"/>
  <c r="F70"/>
  <c r="K70"/>
  <c r="F80"/>
  <c r="K80"/>
  <c r="F84"/>
  <c r="K84"/>
  <c r="F87"/>
  <c r="K87"/>
  <c r="C6" i="39"/>
  <c r="D6"/>
  <c r="F7"/>
  <c r="F6"/>
  <c r="H6"/>
  <c r="I6"/>
  <c r="K7"/>
  <c r="K6"/>
  <c r="F66"/>
  <c r="C6" i="38"/>
  <c r="D6"/>
  <c r="F7"/>
  <c r="F6"/>
  <c r="H6"/>
  <c r="I6"/>
  <c r="K7"/>
  <c r="K6"/>
  <c r="F22"/>
  <c r="K22"/>
  <c r="F24"/>
  <c r="K24"/>
  <c r="F26"/>
  <c r="K26"/>
  <c r="F31"/>
  <c r="K31"/>
  <c r="F37"/>
  <c r="K37"/>
  <c r="F39"/>
  <c r="K39"/>
  <c r="F50"/>
  <c r="K50"/>
  <c r="F52"/>
  <c r="K52"/>
  <c r="F59"/>
  <c r="K59"/>
  <c r="F64"/>
  <c r="K64"/>
  <c r="F66"/>
  <c r="K66"/>
  <c r="F70"/>
  <c r="K70"/>
  <c r="F80"/>
  <c r="K80"/>
  <c r="F84"/>
  <c r="K84"/>
  <c r="F87"/>
  <c r="K87"/>
  <c r="C6" i="37"/>
  <c r="D6"/>
  <c r="F7"/>
  <c r="F6"/>
  <c r="H6"/>
  <c r="I6"/>
  <c r="K7"/>
  <c r="K6"/>
  <c r="F24"/>
  <c r="K24"/>
  <c r="F26"/>
  <c r="K26"/>
  <c r="F31"/>
  <c r="K31"/>
  <c r="F37"/>
  <c r="K37"/>
  <c r="F39"/>
  <c r="K39"/>
  <c r="F50"/>
  <c r="K50"/>
  <c r="F52"/>
  <c r="K52"/>
  <c r="F59"/>
  <c r="K59"/>
  <c r="F64"/>
  <c r="K64"/>
  <c r="F66"/>
  <c r="K66"/>
  <c r="F80"/>
  <c r="K80"/>
  <c r="F84"/>
  <c r="K84"/>
  <c r="F87"/>
  <c r="K87"/>
  <c r="C6" i="36"/>
  <c r="D6"/>
  <c r="F7"/>
  <c r="F6"/>
  <c r="H6"/>
  <c r="I6"/>
  <c r="K7"/>
  <c r="K6"/>
  <c r="F15"/>
  <c r="K15"/>
  <c r="F17"/>
  <c r="K17"/>
  <c r="F24"/>
  <c r="K24"/>
  <c r="F26"/>
  <c r="K26"/>
  <c r="F31"/>
  <c r="K31"/>
  <c r="F37"/>
  <c r="K37"/>
  <c r="F39"/>
  <c r="K39"/>
  <c r="F50"/>
  <c r="K50"/>
  <c r="F59"/>
  <c r="K59"/>
  <c r="F64"/>
  <c r="K64"/>
  <c r="F66"/>
  <c r="K66"/>
  <c r="F70"/>
  <c r="K70"/>
  <c r="F80"/>
  <c r="K80"/>
  <c r="F87"/>
  <c r="K87"/>
  <c r="C6" i="35"/>
  <c r="D6"/>
  <c r="F7"/>
  <c r="F6"/>
  <c r="H6"/>
  <c r="I6"/>
  <c r="K7"/>
  <c r="K6"/>
  <c r="F24"/>
  <c r="K24"/>
  <c r="F26"/>
  <c r="K26"/>
  <c r="F39"/>
  <c r="K39"/>
  <c r="F50"/>
  <c r="K50"/>
  <c r="F59"/>
  <c r="K59"/>
  <c r="F80"/>
  <c r="K80"/>
  <c r="F87"/>
  <c r="K87"/>
  <c r="C6" i="34"/>
  <c r="D6"/>
  <c r="F7"/>
  <c r="F6"/>
  <c r="H6"/>
  <c r="I6"/>
  <c r="K7"/>
  <c r="K6"/>
  <c r="F13"/>
  <c r="F15"/>
  <c r="F17"/>
  <c r="F22"/>
  <c r="F24"/>
  <c r="F26"/>
  <c r="F31"/>
  <c r="F37"/>
  <c r="F39"/>
  <c r="F52"/>
  <c r="F59"/>
  <c r="F66"/>
  <c r="F70"/>
  <c r="F80"/>
  <c r="F84"/>
  <c r="C6" i="33"/>
  <c r="D6"/>
  <c r="F7"/>
  <c r="F6"/>
  <c r="H6"/>
  <c r="I6"/>
  <c r="K7"/>
  <c r="K6"/>
  <c r="F22"/>
  <c r="K22"/>
  <c r="F24"/>
  <c r="K24"/>
  <c r="F26"/>
  <c r="K26"/>
  <c r="F31"/>
  <c r="K31"/>
  <c r="F37"/>
  <c r="K37"/>
  <c r="F39"/>
  <c r="K39"/>
  <c r="F50"/>
  <c r="K50"/>
  <c r="F59"/>
  <c r="K59"/>
  <c r="F64"/>
  <c r="K64"/>
  <c r="F66"/>
  <c r="K66"/>
  <c r="F80"/>
  <c r="K80"/>
  <c r="F84"/>
  <c r="K84"/>
  <c r="F87"/>
  <c r="K87"/>
  <c r="C6" i="32"/>
  <c r="D6"/>
  <c r="F7"/>
  <c r="F6"/>
  <c r="H6"/>
  <c r="I6"/>
  <c r="K7"/>
  <c r="K6"/>
  <c r="F15"/>
  <c r="K15"/>
  <c r="F22"/>
  <c r="K22"/>
  <c r="F24"/>
  <c r="K24"/>
  <c r="F26"/>
  <c r="K26"/>
  <c r="F31"/>
  <c r="K31"/>
  <c r="F37"/>
  <c r="K37"/>
  <c r="F39"/>
  <c r="K39"/>
  <c r="F50"/>
  <c r="K50"/>
  <c r="F52"/>
  <c r="K52"/>
  <c r="F59"/>
  <c r="K59"/>
  <c r="F64"/>
  <c r="K64"/>
  <c r="F66"/>
  <c r="K66"/>
  <c r="F70"/>
  <c r="K70"/>
  <c r="F80"/>
  <c r="K80"/>
  <c r="F84"/>
  <c r="K84"/>
  <c r="F87"/>
  <c r="K87"/>
  <c r="C6" i="31"/>
  <c r="D6"/>
  <c r="F7"/>
  <c r="F6"/>
  <c r="H6"/>
  <c r="I6"/>
  <c r="K7"/>
  <c r="K6"/>
  <c r="F13"/>
  <c r="K13"/>
  <c r="F15"/>
  <c r="K15"/>
  <c r="F22"/>
  <c r="K22"/>
  <c r="F24"/>
  <c r="K24"/>
  <c r="F26"/>
  <c r="K26"/>
  <c r="F31"/>
  <c r="K31"/>
  <c r="F37"/>
  <c r="K37"/>
  <c r="F39"/>
  <c r="K39"/>
  <c r="F50"/>
  <c r="K50"/>
  <c r="F59"/>
  <c r="K59"/>
  <c r="F64"/>
  <c r="K64"/>
  <c r="F66"/>
  <c r="K66"/>
  <c r="F70"/>
  <c r="K70"/>
  <c r="F80"/>
  <c r="K80"/>
  <c r="F84"/>
  <c r="K84"/>
  <c r="F87"/>
  <c r="K87"/>
  <c r="C6" i="30"/>
  <c r="D6"/>
  <c r="F7"/>
  <c r="F6"/>
  <c r="H6"/>
  <c r="I6"/>
  <c r="K6"/>
  <c r="K7"/>
  <c r="F22"/>
  <c r="F24"/>
  <c r="F26"/>
  <c r="F31"/>
  <c r="F37"/>
  <c r="F39"/>
  <c r="F52"/>
  <c r="F59"/>
  <c r="F64"/>
  <c r="F66"/>
  <c r="F80"/>
  <c r="C6" i="29"/>
  <c r="D6"/>
  <c r="F7"/>
  <c r="F6"/>
  <c r="H6"/>
  <c r="I6"/>
  <c r="K7"/>
  <c r="K6"/>
  <c r="F26"/>
  <c r="K26"/>
  <c r="F31"/>
  <c r="K31"/>
  <c r="F37"/>
  <c r="K37"/>
  <c r="F39"/>
  <c r="K39"/>
  <c r="F50"/>
  <c r="F59"/>
  <c r="F64"/>
  <c r="F66"/>
  <c r="K66"/>
  <c r="F80"/>
  <c r="F87"/>
  <c r="C6" i="28"/>
  <c r="D6"/>
  <c r="F6"/>
  <c r="H6"/>
  <c r="I6"/>
  <c r="K6"/>
  <c r="F7"/>
  <c r="F15"/>
  <c r="K15"/>
  <c r="F22"/>
  <c r="K22"/>
  <c r="F24"/>
  <c r="K24"/>
  <c r="F26"/>
  <c r="K26"/>
  <c r="F31"/>
  <c r="K31"/>
  <c r="F37"/>
  <c r="K37"/>
  <c r="F39"/>
  <c r="K39"/>
  <c r="F50"/>
  <c r="K50"/>
  <c r="F52"/>
  <c r="K52"/>
  <c r="F59"/>
  <c r="K59"/>
  <c r="F64"/>
  <c r="K64"/>
  <c r="F66"/>
  <c r="K66"/>
  <c r="F80"/>
  <c r="K80"/>
  <c r="F84"/>
  <c r="K84"/>
  <c r="F87"/>
  <c r="K87"/>
  <c r="C6" i="27"/>
  <c r="D6"/>
  <c r="F6"/>
  <c r="H6"/>
  <c r="I6"/>
  <c r="K6"/>
  <c r="F7"/>
  <c r="F24"/>
  <c r="F26"/>
  <c r="F31"/>
  <c r="F59"/>
  <c r="F66"/>
  <c r="F70"/>
  <c r="F80"/>
  <c r="F87"/>
  <c r="C6" i="26"/>
  <c r="D6"/>
  <c r="F7"/>
  <c r="F6"/>
  <c r="H6"/>
  <c r="I6"/>
  <c r="K6"/>
  <c r="F24"/>
  <c r="F26"/>
  <c r="F31"/>
  <c r="F37"/>
  <c r="F59"/>
  <c r="F66"/>
  <c r="F70"/>
  <c r="F80"/>
  <c r="F87"/>
  <c r="C6" i="25"/>
  <c r="D6"/>
  <c r="F6"/>
  <c r="H6"/>
  <c r="I6"/>
  <c r="K6"/>
  <c r="F7"/>
  <c r="F13"/>
  <c r="K13"/>
  <c r="F22"/>
  <c r="K22"/>
  <c r="F37"/>
  <c r="K37"/>
  <c r="F39"/>
  <c r="K39"/>
  <c r="F52"/>
  <c r="K52"/>
  <c r="F64"/>
  <c r="K64"/>
  <c r="F66"/>
  <c r="K66"/>
  <c r="F80"/>
  <c r="K80"/>
  <c r="F84"/>
  <c r="K84"/>
  <c r="F87"/>
  <c r="K87"/>
  <c r="C6" i="24"/>
  <c r="D6"/>
  <c r="F7"/>
  <c r="F6"/>
  <c r="H6"/>
  <c r="I6"/>
  <c r="K6"/>
  <c r="K24"/>
  <c r="K26"/>
  <c r="K31"/>
  <c r="K37"/>
  <c r="K50"/>
  <c r="K52"/>
  <c r="K59"/>
  <c r="K64"/>
  <c r="K66"/>
  <c r="K70"/>
  <c r="K80"/>
  <c r="K87"/>
  <c r="C6" i="23"/>
  <c r="D6"/>
  <c r="F6"/>
  <c r="H6"/>
  <c r="I6"/>
  <c r="K6"/>
  <c r="F7"/>
  <c r="F13"/>
  <c r="F15"/>
  <c r="F22"/>
  <c r="F24"/>
  <c r="F26"/>
  <c r="F31"/>
  <c r="F37"/>
  <c r="F39"/>
  <c r="F50"/>
  <c r="F52"/>
  <c r="F59"/>
  <c r="F64"/>
  <c r="F66"/>
  <c r="F70"/>
  <c r="F80"/>
  <c r="F84"/>
  <c r="F87"/>
  <c r="C6" i="22"/>
  <c r="D6"/>
  <c r="F6"/>
  <c r="H6"/>
  <c r="I6"/>
  <c r="K6"/>
  <c r="F7"/>
  <c r="F22"/>
  <c r="F24"/>
  <c r="F26"/>
  <c r="F37"/>
  <c r="F39"/>
  <c r="F50"/>
  <c r="F52"/>
  <c r="F59"/>
  <c r="F66"/>
  <c r="F70"/>
  <c r="F80"/>
  <c r="C6" i="21"/>
  <c r="D6"/>
  <c r="F7"/>
  <c r="F6"/>
  <c r="H6"/>
  <c r="I6"/>
  <c r="K7"/>
  <c r="K6"/>
  <c r="F22"/>
  <c r="K22"/>
  <c r="F24"/>
  <c r="K24"/>
  <c r="F26"/>
  <c r="K26"/>
  <c r="F50"/>
  <c r="K50"/>
  <c r="F87"/>
  <c r="K87"/>
  <c r="C6" i="20"/>
  <c r="D6"/>
  <c r="F7"/>
  <c r="F6"/>
  <c r="H6"/>
  <c r="I6"/>
  <c r="K7"/>
  <c r="K6"/>
  <c r="F80"/>
  <c r="K80"/>
  <c r="F87"/>
  <c r="K87"/>
  <c r="C6" i="19"/>
  <c r="D6"/>
  <c r="F7"/>
  <c r="F6"/>
  <c r="H6"/>
  <c r="I6"/>
  <c r="K7"/>
  <c r="K6"/>
  <c r="F13"/>
  <c r="F15"/>
  <c r="F22"/>
  <c r="F24"/>
  <c r="F26"/>
  <c r="F31"/>
  <c r="F37"/>
  <c r="F50"/>
  <c r="F52"/>
  <c r="F59"/>
  <c r="F64"/>
  <c r="F66"/>
  <c r="F70"/>
  <c r="F80"/>
  <c r="F84"/>
  <c r="F87"/>
  <c r="C6" i="18"/>
  <c r="D6"/>
  <c r="F7"/>
  <c r="F6"/>
  <c r="H6"/>
  <c r="I6"/>
  <c r="K7"/>
  <c r="K6"/>
  <c r="F13"/>
  <c r="K13"/>
  <c r="F22"/>
  <c r="K22"/>
  <c r="F37"/>
  <c r="K37"/>
  <c r="F39"/>
  <c r="K39"/>
  <c r="F50"/>
  <c r="F59"/>
  <c r="K59"/>
  <c r="F64"/>
  <c r="K64"/>
  <c r="F66"/>
  <c r="K66"/>
  <c r="F80"/>
  <c r="F84"/>
  <c r="K84"/>
  <c r="F87"/>
  <c r="C6" i="17"/>
  <c r="D6"/>
  <c r="F7"/>
  <c r="F6"/>
  <c r="H6"/>
  <c r="I6"/>
  <c r="K6"/>
  <c r="K7"/>
  <c r="F13"/>
  <c r="K13"/>
  <c r="F37"/>
  <c r="K37"/>
  <c r="F39"/>
  <c r="K39"/>
  <c r="F66"/>
  <c r="K66"/>
  <c r="F80"/>
  <c r="K80"/>
  <c r="F84"/>
  <c r="K84"/>
  <c r="F87"/>
  <c r="K87"/>
  <c r="C6" i="16"/>
  <c r="D6"/>
  <c r="F7"/>
  <c r="F6"/>
  <c r="H6"/>
  <c r="I6"/>
  <c r="K7"/>
  <c r="K6"/>
  <c r="F37"/>
  <c r="F59"/>
  <c r="F70"/>
  <c r="F80"/>
  <c r="F84"/>
  <c r="C6" i="15"/>
  <c r="D6"/>
  <c r="F7"/>
  <c r="F6"/>
  <c r="H6"/>
  <c r="I6"/>
  <c r="K7"/>
  <c r="K6"/>
  <c r="F22"/>
  <c r="F24"/>
  <c r="F26"/>
  <c r="F31"/>
  <c r="F37"/>
  <c r="F39"/>
  <c r="F50"/>
  <c r="F52"/>
  <c r="F59"/>
  <c r="F66"/>
  <c r="F70"/>
  <c r="F80"/>
  <c r="F84"/>
  <c r="F87"/>
  <c r="C6" i="14"/>
  <c r="D6"/>
  <c r="F7"/>
  <c r="F6"/>
  <c r="H6"/>
  <c r="I6"/>
  <c r="K6"/>
  <c r="K7"/>
  <c r="F24"/>
  <c r="F31"/>
  <c r="F37"/>
  <c r="F39"/>
  <c r="F59"/>
  <c r="F64"/>
  <c r="F66"/>
  <c r="F70"/>
  <c r="F80"/>
  <c r="F87"/>
  <c r="C6" i="13"/>
  <c r="D6"/>
  <c r="F7"/>
  <c r="F6"/>
  <c r="H6"/>
  <c r="I6"/>
  <c r="K7"/>
  <c r="K6"/>
  <c r="F13"/>
  <c r="F24"/>
  <c r="F26"/>
  <c r="F37"/>
  <c r="F52"/>
  <c r="F59"/>
  <c r="F66"/>
  <c r="F70"/>
  <c r="F84"/>
  <c r="C6" i="12"/>
  <c r="D6"/>
  <c r="F7"/>
  <c r="F6"/>
  <c r="H6"/>
  <c r="I6"/>
  <c r="K7"/>
  <c r="K6"/>
  <c r="F17"/>
  <c r="F22"/>
  <c r="F24"/>
  <c r="F26"/>
  <c r="K26"/>
  <c r="F31"/>
  <c r="K31"/>
  <c r="F37"/>
  <c r="F39"/>
  <c r="K39"/>
  <c r="F50"/>
  <c r="K50"/>
  <c r="F52"/>
  <c r="K52"/>
  <c r="F59"/>
  <c r="K59"/>
  <c r="F64"/>
  <c r="F66"/>
  <c r="K66"/>
  <c r="F70"/>
  <c r="K70"/>
  <c r="F80"/>
  <c r="K80"/>
  <c r="F84"/>
  <c r="K84"/>
  <c r="F87"/>
  <c r="C6" i="11"/>
  <c r="D6"/>
  <c r="F7"/>
  <c r="F6"/>
  <c r="H6"/>
  <c r="I6"/>
  <c r="K7"/>
  <c r="K6"/>
  <c r="F13"/>
  <c r="K13"/>
  <c r="F17"/>
  <c r="F22"/>
  <c r="F24"/>
  <c r="F26"/>
  <c r="K26"/>
  <c r="F31"/>
  <c r="K31"/>
  <c r="F37"/>
  <c r="F50"/>
  <c r="K50"/>
  <c r="F52"/>
  <c r="K52"/>
  <c r="F59"/>
  <c r="K59"/>
  <c r="F64"/>
  <c r="F66"/>
  <c r="K66"/>
  <c r="F70"/>
  <c r="K70"/>
  <c r="F80"/>
  <c r="F84"/>
  <c r="K84"/>
  <c r="F87"/>
  <c r="C6" i="10"/>
  <c r="D6"/>
  <c r="F7"/>
  <c r="F6"/>
  <c r="H6"/>
  <c r="I6"/>
  <c r="K7"/>
  <c r="K6"/>
  <c r="F13"/>
  <c r="K13"/>
  <c r="F17"/>
  <c r="F22"/>
  <c r="F24"/>
  <c r="F26"/>
  <c r="K26"/>
  <c r="F31"/>
  <c r="K31"/>
  <c r="F37"/>
  <c r="F39"/>
  <c r="K39"/>
  <c r="F50"/>
  <c r="K50"/>
  <c r="F52"/>
  <c r="K52"/>
  <c r="F59"/>
  <c r="K59"/>
  <c r="F64"/>
  <c r="F66"/>
  <c r="K66"/>
  <c r="F70"/>
  <c r="K70"/>
  <c r="F80"/>
  <c r="F84"/>
  <c r="K84"/>
  <c r="F87"/>
  <c r="C6" i="9"/>
  <c r="D6"/>
  <c r="F7"/>
  <c r="F6"/>
  <c r="H6"/>
  <c r="I6"/>
  <c r="K7"/>
  <c r="K6"/>
  <c r="F13"/>
  <c r="K13"/>
  <c r="F22"/>
  <c r="F24"/>
  <c r="F26"/>
  <c r="K26"/>
  <c r="F31"/>
  <c r="K31"/>
  <c r="F37"/>
  <c r="F39"/>
  <c r="K39"/>
  <c r="F50"/>
  <c r="K50"/>
  <c r="F52"/>
  <c r="K52"/>
  <c r="F59"/>
  <c r="K59"/>
  <c r="F64"/>
  <c r="F66"/>
  <c r="K66"/>
  <c r="F70"/>
  <c r="K70"/>
  <c r="F80"/>
  <c r="F84"/>
  <c r="K84"/>
  <c r="F87"/>
  <c r="C6" i="8"/>
  <c r="D6"/>
  <c r="F7"/>
  <c r="F6"/>
  <c r="H6"/>
  <c r="I6"/>
  <c r="K7"/>
  <c r="K6"/>
  <c r="F13"/>
  <c r="K13"/>
  <c r="F22"/>
  <c r="F24"/>
  <c r="F26"/>
  <c r="K26"/>
  <c r="F31"/>
  <c r="K31"/>
  <c r="F37"/>
  <c r="F39"/>
  <c r="K39"/>
  <c r="F50"/>
  <c r="K50"/>
  <c r="F52"/>
  <c r="K52"/>
  <c r="F59"/>
  <c r="K59"/>
  <c r="F64"/>
  <c r="F66"/>
  <c r="K66"/>
  <c r="F70"/>
  <c r="K70"/>
  <c r="F80"/>
  <c r="K80"/>
  <c r="F84"/>
  <c r="K84"/>
  <c r="F87"/>
  <c r="C6" i="7"/>
  <c r="D6"/>
  <c r="F7"/>
  <c r="F6"/>
  <c r="H6"/>
  <c r="I6"/>
  <c r="K6"/>
  <c r="F31"/>
  <c r="K31"/>
  <c r="F37"/>
  <c r="F39"/>
  <c r="K39"/>
  <c r="F50"/>
  <c r="K50"/>
  <c r="F52"/>
  <c r="K52"/>
  <c r="F59"/>
  <c r="K59"/>
  <c r="F64"/>
  <c r="F66"/>
  <c r="K66"/>
  <c r="F80"/>
  <c r="F87"/>
  <c r="C6" i="6"/>
  <c r="D6"/>
  <c r="F6"/>
  <c r="H6"/>
  <c r="I6"/>
  <c r="K6"/>
  <c r="F7"/>
  <c r="F13"/>
  <c r="K13"/>
  <c r="F15"/>
  <c r="K15"/>
  <c r="F17"/>
  <c r="F22"/>
  <c r="F24"/>
  <c r="F26"/>
  <c r="K26"/>
  <c r="F31"/>
  <c r="K31"/>
  <c r="F37"/>
  <c r="F39"/>
  <c r="K39"/>
  <c r="F50"/>
  <c r="K50"/>
  <c r="F52"/>
  <c r="K52"/>
  <c r="F59"/>
  <c r="K59"/>
  <c r="F64"/>
  <c r="F66"/>
  <c r="K66"/>
  <c r="F70"/>
  <c r="K70"/>
  <c r="F80"/>
  <c r="F84"/>
  <c r="K84"/>
  <c r="F87"/>
  <c r="C6" i="5"/>
  <c r="D6"/>
  <c r="F6"/>
  <c r="H6"/>
  <c r="I6"/>
  <c r="K6"/>
  <c r="F7"/>
  <c r="F24"/>
  <c r="F26"/>
  <c r="K26"/>
  <c r="F31"/>
  <c r="K31"/>
  <c r="F37"/>
  <c r="K37"/>
  <c r="F50"/>
  <c r="K50"/>
  <c r="F52"/>
  <c r="K52"/>
  <c r="F59"/>
  <c r="K59"/>
  <c r="F64"/>
  <c r="F66"/>
  <c r="K66"/>
  <c r="F70"/>
  <c r="K70"/>
  <c r="F80"/>
  <c r="F87"/>
  <c r="C6" i="4"/>
  <c r="D6"/>
  <c r="F6"/>
  <c r="H6"/>
  <c r="I6"/>
  <c r="K6"/>
  <c r="F7"/>
  <c r="F13"/>
  <c r="K13"/>
  <c r="F15"/>
  <c r="K15"/>
  <c r="F17"/>
  <c r="F22"/>
  <c r="F24"/>
  <c r="F26"/>
  <c r="K26"/>
  <c r="F31"/>
  <c r="K31"/>
  <c r="F37"/>
  <c r="F39"/>
  <c r="K39"/>
  <c r="F50"/>
  <c r="K50"/>
  <c r="F52"/>
  <c r="K52"/>
  <c r="F59"/>
  <c r="K59"/>
  <c r="F64"/>
  <c r="F66"/>
  <c r="K66"/>
  <c r="F70"/>
  <c r="K70"/>
  <c r="F80"/>
  <c r="F84"/>
  <c r="K84"/>
  <c r="F87"/>
  <c r="K7"/>
  <c r="K7" i="6"/>
  <c r="K7" i="5"/>
  <c r="K7" i="7"/>
  <c r="K7" i="22"/>
  <c r="K7" i="24"/>
  <c r="K7" i="23"/>
  <c r="K7" i="25"/>
  <c r="K7" i="27"/>
  <c r="K7" i="26"/>
  <c r="K7" i="28"/>
  <c r="K7" i="43"/>
  <c r="K7" i="42"/>
  <c r="K7" i="48"/>
  <c r="K7" i="53"/>
  <c r="K7" i="55"/>
</calcChain>
</file>

<file path=xl/sharedStrings.xml><?xml version="1.0" encoding="utf-8"?>
<sst xmlns="http://schemas.openxmlformats.org/spreadsheetml/2006/main" count="4043" uniqueCount="340">
  <si>
    <t>NO BORRAR ESTA HOJA YA QUE SU PRESENCIA ES NECESARIA PARA EL FUNCIONAMIENTO DEL PROGRAMA</t>
  </si>
  <si>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</si>
  <si>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</si>
  <si>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</si>
  <si>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</si>
  <si>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</si>
  <si>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</si>
  <si>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</si>
  <si>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</si>
  <si>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</si>
  <si>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</si>
  <si>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</si>
  <si>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</si>
  <si>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</si>
  <si>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</si>
  <si>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</si>
  <si>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</si>
  <si>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</si>
  <si>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</si>
  <si>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</si>
  <si>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</si>
  <si>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</si>
  <si>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</si>
  <si>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</si>
  <si>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</si>
  <si>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</si>
  <si>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</si>
  <si>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</si>
  <si>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</si>
  <si>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</si>
  <si>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</si>
  <si>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</si>
  <si>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</si>
  <si>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</si>
  <si>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</si>
  <si>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</si>
  <si>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</si>
  <si>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</si>
  <si>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</si>
  <si>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</si>
  <si>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</si>
  <si>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</si>
  <si>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</si>
  <si>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</si>
  <si>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</si>
  <si>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</si>
  <si>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</si>
  <si>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</si>
  <si>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</si>
  <si>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</si>
  <si>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</si>
  <si>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</si>
  <si>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</si>
  <si>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</si>
  <si>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</si>
  <si>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</si>
  <si>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</si>
  <si>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</si>
  <si>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</si>
  <si>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</si>
  <si>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</si>
  <si>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</si>
  <si>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</si>
  <si>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</si>
  <si>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</si>
  <si>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</si>
  <si>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</si>
  <si>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</si>
  <si>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</si>
  <si>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</si>
  <si>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2017 MARZO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</si>
  <si>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</si>
  <si>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</si>
  <si>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</si>
  <si>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</si>
  <si>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</si>
  <si>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</si>
  <si>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</si>
  <si>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</si>
  <si>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</si>
  <si>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GUISANTES SECOS</t>
  </si>
  <si>
    <t>ALTRAMUZ DULCE</t>
  </si>
  <si>
    <t>PATATA EXTRATEMPRANA</t>
  </si>
  <si>
    <t>PATATA TEMPRANA</t>
  </si>
  <si>
    <t>PATATA MEDIA ESTACIÓN</t>
  </si>
  <si>
    <t>REMOLACHA AZUCARERA (R. VERANO)</t>
  </si>
  <si>
    <t>REMOLACHA AZUCARERA (R. INVIERNO)</t>
  </si>
  <si>
    <t>GIRASOL</t>
  </si>
  <si>
    <t>ALFALFA</t>
  </si>
  <si>
    <t>ESPÁRRAGO</t>
  </si>
  <si>
    <t>TOMATE (REC. 1-I/31-V)</t>
  </si>
  <si>
    <t>TOMATE CONSERVA</t>
  </si>
  <si>
    <t>PIMIENTO CONSERVA</t>
  </si>
  <si>
    <t>ALCACHOFA</t>
  </si>
  <si>
    <t>CEBOLLA BABOSA</t>
  </si>
  <si>
    <t>CEBOLLA GRANO Y MEDIO GRANO</t>
  </si>
  <si>
    <t>GUISANTES VERDES</t>
  </si>
  <si>
    <t>HABAS VERDES</t>
  </si>
  <si>
    <t>ESCAROLAS</t>
  </si>
  <si>
    <t>ESPINACAS</t>
  </si>
  <si>
    <t>OTRAS SETAS</t>
  </si>
  <si>
    <t>BRÓCOLI</t>
  </si>
  <si>
    <t>APIO</t>
  </si>
  <si>
    <t>PEPINO</t>
  </si>
  <si>
    <t>PEPINILLO</t>
  </si>
  <si>
    <t>BERENJENA</t>
  </si>
  <si>
    <t>CALABACÍN</t>
  </si>
  <si>
    <t>ZANAHORIA</t>
  </si>
  <si>
    <t>NABO</t>
  </si>
  <si>
    <t>RÁBANO</t>
  </si>
  <si>
    <t>PUERRO</t>
  </si>
  <si>
    <t>HÍBRIDOS (MANDARINA)</t>
  </si>
  <si>
    <t>ALBARICOQUE</t>
  </si>
  <si>
    <t>CEREZA Y GUINDA</t>
  </si>
  <si>
    <t>CIRUELA</t>
  </si>
  <si>
    <t>AGUACATE</t>
  </si>
  <si>
    <t>UVA VINIFICACIÓN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</si>
  <si>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</si>
  <si>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</si>
  <si>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</si>
  <si>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</si>
  <si>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</si>
  <si>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</si>
  <si>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</si>
  <si>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</si>
  <si>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</si>
  <si>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MARZO 2017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</si>
  <si>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</si>
  <si>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</si>
  <si>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</si>
  <si>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</si>
  <si>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</si>
  <si>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</si>
  <si>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</si>
  <si>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</si>
  <si>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</si>
  <si>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</si>
  <si>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</si>
  <si>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</si>
  <si>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</si>
  <si>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</si>
  <si>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</si>
  <si>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</si>
  <si>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</si>
  <si>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</si>
  <si>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</si>
  <si>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</si>
  <si>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</si>
  <si>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</si>
  <si>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</si>
  <si>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</si>
  <si>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</si>
  <si>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</si>
  <si>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</si>
  <si>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</si>
  <si>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</si>
  <si>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</si>
  <si>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girasol</t>
  </si>
  <si>
    <t>soja</t>
  </si>
  <si>
    <t>colza</t>
  </si>
  <si>
    <t>CULTIVOS FORRAJEROS</t>
  </si>
  <si>
    <t>HORTALIZAS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</si>
  <si>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</si>
  <si>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</si>
  <si>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</si>
  <si>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</si>
  <si>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</si>
  <si>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</si>
  <si>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</si>
  <si>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</si>
  <si>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</si>
  <si>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</si>
  <si>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</si>
  <si>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</si>
  <si>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</si>
  <si>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</si>
  <si>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</si>
  <si>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</si>
  <si>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</si>
  <si>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</si>
  <si>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</si>
  <si>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escarolas</t>
  </si>
  <si>
    <t>espinacas</t>
  </si>
  <si>
    <t>brócoli</t>
  </si>
  <si>
    <t>apio</t>
  </si>
  <si>
    <t>pepino</t>
  </si>
  <si>
    <t>berenjena</t>
  </si>
  <si>
    <t>calabaza</t>
  </si>
  <si>
    <t>calabacín</t>
  </si>
  <si>
    <t>zanahoria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</si>
  <si>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</si>
  <si>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</si>
  <si>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</si>
  <si>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</si>
  <si>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</si>
  <si>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</si>
  <si>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</si>
  <si>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</si>
  <si>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</si>
  <si>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</si>
  <si>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</si>
  <si>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</si>
  <si>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</si>
  <si>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</si>
  <si>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</si>
  <si>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</si>
  <si>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</si>
  <si>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</si>
  <si>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</si>
  <si>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</si>
  <si>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</si>
  <si>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</si>
  <si>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</si>
  <si>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</si>
  <si>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</si>
  <si>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</si>
  <si>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</si>
  <si>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</si>
  <si>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</si>
  <si>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</si>
  <si>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</si>
  <si>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</si>
  <si>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</si>
  <si>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</si>
  <si>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</si>
  <si>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</si>
  <si>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</si>
  <si>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</si>
  <si>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</si>
  <si>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</si>
  <si>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</si>
  <si>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maíz</t>
  </si>
  <si>
    <t xml:space="preserve"> arroz</t>
  </si>
  <si>
    <t xml:space="preserve"> guisantes secos</t>
  </si>
  <si>
    <t xml:space="preserve"> altramuz dulce</t>
  </si>
  <si>
    <t xml:space="preserve"> patata extratemprana</t>
  </si>
  <si>
    <t xml:space="preserve"> patata temprana</t>
  </si>
  <si>
    <t xml:space="preserve"> patata media estación</t>
  </si>
  <si>
    <t xml:space="preserve"> remolacha azucarera (r. verano)</t>
  </si>
  <si>
    <t xml:space="preserve"> remolacha azucarera (r. invierno)</t>
  </si>
  <si>
    <t xml:space="preserve"> girasol</t>
  </si>
  <si>
    <t xml:space="preserve"> alfalfa</t>
  </si>
  <si>
    <t xml:space="preserve"> espárrago</t>
  </si>
  <si>
    <t xml:space="preserve"> tomate (rec. 1-i/31-v)</t>
  </si>
  <si>
    <t xml:space="preserve"> tomate conserva</t>
  </si>
  <si>
    <t xml:space="preserve"> pimiento conserva</t>
  </si>
  <si>
    <t xml:space="preserve"> alcachofa</t>
  </si>
  <si>
    <t xml:space="preserve"> cebolla babosa</t>
  </si>
  <si>
    <t xml:space="preserve"> cebolla grano y medio grano</t>
  </si>
  <si>
    <t xml:space="preserve"> guisantes verdes</t>
  </si>
  <si>
    <t xml:space="preserve"> habas verdes</t>
  </si>
  <si>
    <t xml:space="preserve"> escarolas</t>
  </si>
  <si>
    <t xml:space="preserve"> espinacas</t>
  </si>
  <si>
    <t xml:space="preserve"> otras setas</t>
  </si>
  <si>
    <t xml:space="preserve"> brócoli</t>
  </si>
  <si>
    <t xml:space="preserve"> apio</t>
  </si>
  <si>
    <t xml:space="preserve"> pepino</t>
  </si>
  <si>
    <t xml:space="preserve"> pepinillo</t>
  </si>
  <si>
    <t xml:space="preserve"> berenjena</t>
  </si>
  <si>
    <t xml:space="preserve"> calabacín</t>
  </si>
  <si>
    <t xml:space="preserve"> zanahoria</t>
  </si>
  <si>
    <t xml:space="preserve"> nabo</t>
  </si>
  <si>
    <t xml:space="preserve"> rábano</t>
  </si>
  <si>
    <t xml:space="preserve"> puerro</t>
  </si>
  <si>
    <t xml:space="preserve"> híbridos (mandarina)</t>
  </si>
  <si>
    <t xml:space="preserve"> albaricoque</t>
  </si>
  <si>
    <t xml:space="preserve"> cereza y guinda</t>
  </si>
  <si>
    <t xml:space="preserve"> melocotón</t>
  </si>
  <si>
    <t xml:space="preserve"> ciruela</t>
  </si>
  <si>
    <t xml:space="preserve"> aguacate</t>
  </si>
  <si>
    <t xml:space="preserve"> almendra</t>
  </si>
  <si>
    <t xml:space="preserve"> uva vinificación</t>
  </si>
  <si>
    <t xml:space="preserve"> aceituna de almazara</t>
  </si>
  <si>
    <t xml:space="preserve"> aceite</t>
  </si>
  <si>
    <t xml:space="preserve"> </t>
  </si>
  <si>
    <t>SECRETARÍA GENERAL TÉCNICA</t>
  </si>
  <si>
    <t>AVANCES DE SUPERFICIES Y PRODUCCIONES AGRÍCOLAS</t>
  </si>
  <si>
    <t>ESTIMACIONES DE MARZO</t>
  </si>
  <si>
    <t>DEFINIT.</t>
  </si>
  <si>
    <t>DEFINITIVO</t>
  </si>
  <si>
    <t>cereales otoño invierno</t>
  </si>
  <si>
    <t>arroz (2)</t>
  </si>
  <si>
    <t>remolacha total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</si>
  <si>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</si>
  <si>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</si>
  <si>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</si>
  <si>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</si>
  <si>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</si>
  <si>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</si>
  <si>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</si>
  <si>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</si>
  <si>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MES (1)</t>
  </si>
  <si>
    <t>manzana total</t>
  </si>
  <si>
    <t>mandarina total (11)</t>
  </si>
  <si>
    <t>habas verdes (8)</t>
  </si>
  <si>
    <t>endivias (9)</t>
  </si>
  <si>
    <t>champiñón (9)</t>
  </si>
  <si>
    <t>otras setas (9)</t>
  </si>
  <si>
    <t>pepinillo (9)</t>
  </si>
  <si>
    <t>nabo (10)</t>
  </si>
  <si>
    <t>rábano (9)</t>
  </si>
  <si>
    <t>melocotón (12)</t>
  </si>
  <si>
    <t>nuez (13)</t>
  </si>
  <si>
    <t>almendra (13)</t>
  </si>
  <si>
    <t>avellana (13)</t>
  </si>
  <si>
    <t>vino + mosto (14)</t>
  </si>
  <si>
    <t>uva pasa (15)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</si>
  <si>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</si>
  <si>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</si>
  <si>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</si>
  <si>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</si>
  <si>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</si>
  <si>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</si>
  <si>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</si>
  <si>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</si>
  <si>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>(9) La superficie se expresa en miles de áreas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</si>
  <si>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</si>
  <si>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</si>
  <si>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</si>
  <si>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</si>
  <si>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 con coeficiente 3´5</t>
  </si>
  <si>
    <t>(15)Producción de uva, no de pasa</t>
  </si>
  <si>
    <t xml:space="preserve"> Notas: 1. En Madrid sin actualizar información por falta de envío de datos por la comunidad autónoma</t>
  </si>
  <si>
    <t>uva vinificación (16)</t>
  </si>
  <si>
    <t xml:space="preserve"> En 2016 y posteriores son datos de entrada de uva en bodega</t>
  </si>
  <si>
    <t xml:space="preserve">            2. Datos INFOVI 2016 Vino + Mosto: 43.342.254 hl. No incluye a los pequeños productores (autoconsumo) ni los mostos concentrados </t>
  </si>
  <si>
    <t>(16)En 2016 y posteriores son datos de entrada de uva en bodega.En cosechas anteriores son la producción provincial de uva</t>
  </si>
  <si>
    <t>MELOCOTÓN (*)</t>
  </si>
  <si>
    <t>(*) Incluye el paraguayo o "melocotón plano" y las "pavías", pero no las nectarinas</t>
  </si>
  <si>
    <t>ALMENDRA (*)</t>
  </si>
  <si>
    <t xml:space="preserve">(*) Los datos se dan con cáscara, no en grano. Coeficientes de conversión, según variedades: Almendra: 3´3 - 4 </t>
  </si>
  <si>
    <t xml:space="preserve"> Notas.- En Madrid sin actualizar información por falta de envío de datos por la comunidad autónoma</t>
  </si>
  <si>
    <t>MINISTERIO DE AGRICULTURA Y PESCA, ALIMENTACIÓN Y MEDIO AMBIENTE</t>
  </si>
  <si>
    <t>SUBDIRECCIÓN GENERAL DE ESTADÍSTICA</t>
  </si>
  <si>
    <t>Área de Estadísticas Agroalimentarias Físicas</t>
  </si>
  <si>
    <t xml:space="preserve"> DISPONIBLE EN LA WEB DEL MAPAMA:</t>
  </si>
  <si>
    <t xml:space="preserve">     http://www.mapama.es/</t>
  </si>
  <si>
    <t>FECHA:  31/03/2017</t>
  </si>
  <si>
    <t>(*) Arroz cáscara</t>
  </si>
  <si>
    <t>ARROZ (*)</t>
  </si>
</sst>
</file>

<file path=xl/styles.xml><?xml version="1.0" encoding="utf-8"?>
<styleSheet xmlns="http://schemas.openxmlformats.org/spreadsheetml/2006/main">
  <numFmts count="3">
    <numFmt numFmtId="174" formatCode="#,##0.0"/>
    <numFmt numFmtId="175" formatCode="#,##0.0_);\(#,##0.0\)"/>
    <numFmt numFmtId="177" formatCode="#,##0.000"/>
  </numFmts>
  <fonts count="16">
    <font>
      <sz val="10"/>
      <name val="Arial"/>
    </font>
    <font>
      <sz val="8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ourier"/>
    </font>
    <font>
      <sz val="8"/>
      <name val="Courier"/>
    </font>
    <font>
      <b/>
      <sz val="12"/>
      <name val="Arial"/>
      <family val="2"/>
    </font>
    <font>
      <b/>
      <u/>
      <sz val="9"/>
      <name val="Arial"/>
      <family val="2"/>
    </font>
    <font>
      <b/>
      <sz val="9"/>
      <name val="Arial"/>
    </font>
    <font>
      <sz val="10"/>
      <name val="Arial"/>
    </font>
    <font>
      <b/>
      <sz val="14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3" fillId="0" borderId="0"/>
    <xf numFmtId="0" fontId="7" fillId="0" borderId="0"/>
    <xf numFmtId="0" fontId="7" fillId="0" borderId="0"/>
    <xf numFmtId="0" fontId="8" fillId="0" borderId="0"/>
  </cellStyleXfs>
  <cellXfs count="206">
    <xf numFmtId="0" fontId="0" fillId="0" borderId="0" xfId="0"/>
    <xf numFmtId="0" fontId="3" fillId="0" borderId="0" xfId="0" applyFont="1" applyAlignment="1">
      <alignment vertical="justify"/>
    </xf>
    <xf numFmtId="0" fontId="3" fillId="2" borderId="0" xfId="0" applyFont="1" applyFill="1" applyAlignment="1">
      <alignment vertical="justify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justify"/>
    </xf>
    <xf numFmtId="0" fontId="4" fillId="2" borderId="0" xfId="0" quotePrefix="1" applyFont="1" applyFill="1" applyBorder="1" applyAlignment="1">
      <alignment horizontal="left" vertical="justify"/>
    </xf>
    <xf numFmtId="0" fontId="4" fillId="2" borderId="0" xfId="0" applyFont="1" applyFill="1" applyBorder="1" applyAlignment="1">
      <alignment horizontal="left" vertical="center"/>
    </xf>
    <xf numFmtId="0" fontId="5" fillId="3" borderId="1" xfId="0" quotePrefix="1" applyFont="1" applyFill="1" applyBorder="1" applyAlignment="1">
      <alignment horizontal="center" vertical="justify"/>
    </xf>
    <xf numFmtId="0" fontId="5" fillId="2" borderId="0" xfId="0" applyFont="1" applyFill="1" applyBorder="1" applyAlignment="1">
      <alignment vertical="justify"/>
    </xf>
    <xf numFmtId="0" fontId="5" fillId="2" borderId="0" xfId="0" applyFont="1" applyFill="1" applyAlignment="1">
      <alignment vertical="justify"/>
    </xf>
    <xf numFmtId="0" fontId="4" fillId="0" borderId="0" xfId="0" applyFont="1" applyAlignment="1">
      <alignment vertical="justify"/>
    </xf>
    <xf numFmtId="0" fontId="5" fillId="3" borderId="2" xfId="0" quotePrefix="1" applyFont="1" applyFill="1" applyBorder="1" applyAlignment="1">
      <alignment horizontal="center" vertical="justify"/>
    </xf>
    <xf numFmtId="0" fontId="5" fillId="3" borderId="3" xfId="0" applyFont="1" applyFill="1" applyBorder="1" applyAlignment="1">
      <alignment vertical="justify"/>
    </xf>
    <xf numFmtId="0" fontId="5" fillId="3" borderId="4" xfId="0" applyFont="1" applyFill="1" applyBorder="1" applyAlignment="1">
      <alignment vertical="justify"/>
    </xf>
    <xf numFmtId="0" fontId="5" fillId="3" borderId="5" xfId="0" applyFont="1" applyFill="1" applyBorder="1" applyAlignment="1">
      <alignment vertical="justify"/>
    </xf>
    <xf numFmtId="1" fontId="5" fillId="3" borderId="6" xfId="0" applyNumberFormat="1" applyFont="1" applyFill="1" applyBorder="1" applyAlignment="1">
      <alignment horizontal="center" vertical="justify"/>
    </xf>
    <xf numFmtId="1" fontId="5" fillId="3" borderId="7" xfId="0" applyNumberFormat="1" applyFont="1" applyFill="1" applyBorder="1" applyAlignment="1">
      <alignment horizontal="center" vertical="justify"/>
    </xf>
    <xf numFmtId="1" fontId="5" fillId="3" borderId="8" xfId="0" applyNumberFormat="1" applyFont="1" applyFill="1" applyBorder="1" applyAlignment="1">
      <alignment horizontal="center" vertical="justify"/>
    </xf>
    <xf numFmtId="1" fontId="5" fillId="2" borderId="0" xfId="0" applyNumberFormat="1" applyFont="1" applyFill="1" applyAlignment="1">
      <alignment horizontal="center" vertical="justify"/>
    </xf>
    <xf numFmtId="0" fontId="5" fillId="3" borderId="9" xfId="0" applyFont="1" applyFill="1" applyBorder="1" applyAlignment="1">
      <alignment vertical="justify"/>
    </xf>
    <xf numFmtId="0" fontId="5" fillId="3" borderId="3" xfId="0" applyFont="1" applyFill="1" applyBorder="1" applyAlignment="1">
      <alignment horizontal="center" vertical="justify"/>
    </xf>
    <xf numFmtId="0" fontId="5" fillId="3" borderId="4" xfId="0" applyFont="1" applyFill="1" applyBorder="1" applyAlignment="1">
      <alignment horizontal="center" vertical="justify"/>
    </xf>
    <xf numFmtId="0" fontId="5" fillId="3" borderId="5" xfId="0" applyFont="1" applyFill="1" applyBorder="1" applyAlignment="1">
      <alignment horizontal="center" vertical="justify"/>
    </xf>
    <xf numFmtId="0" fontId="5" fillId="2" borderId="0" xfId="0" applyFont="1" applyFill="1" applyAlignment="1">
      <alignment horizontal="center" vertical="justify"/>
    </xf>
    <xf numFmtId="0" fontId="3" fillId="2" borderId="10" xfId="0" applyFont="1" applyFill="1" applyBorder="1" applyAlignment="1">
      <alignment horizontal="fill" vertical="justify"/>
    </xf>
    <xf numFmtId="0" fontId="3" fillId="2" borderId="0" xfId="0" applyFont="1" applyFill="1" applyAlignment="1">
      <alignment horizontal="fill" vertical="justify"/>
    </xf>
    <xf numFmtId="0" fontId="3" fillId="2" borderId="0" xfId="0" applyFont="1" applyFill="1" applyBorder="1" applyAlignment="1">
      <alignment horizontal="fill" vertical="justify"/>
    </xf>
    <xf numFmtId="0" fontId="3" fillId="2" borderId="11" xfId="0" applyFont="1" applyFill="1" applyBorder="1" applyAlignment="1">
      <alignment horizontal="fill" vertical="justify"/>
    </xf>
    <xf numFmtId="0" fontId="6" fillId="2" borderId="10" xfId="0" quotePrefix="1" applyFont="1" applyFill="1" applyBorder="1" applyAlignment="1">
      <alignment horizontal="left" vertical="justify"/>
    </xf>
    <xf numFmtId="0" fontId="6" fillId="2" borderId="0" xfId="0" applyFont="1" applyFill="1" applyAlignment="1">
      <alignment vertical="justify"/>
    </xf>
    <xf numFmtId="3" fontId="6" fillId="2" borderId="0" xfId="0" applyNumberFormat="1" applyFont="1" applyFill="1" applyAlignment="1" applyProtection="1">
      <alignment vertical="justify"/>
    </xf>
    <xf numFmtId="175" fontId="6" fillId="2" borderId="0" xfId="0" applyNumberFormat="1" applyFont="1" applyFill="1" applyAlignment="1" applyProtection="1">
      <alignment vertical="justify"/>
    </xf>
    <xf numFmtId="175" fontId="6" fillId="2" borderId="11" xfId="0" applyNumberFormat="1" applyFont="1" applyFill="1" applyBorder="1" applyAlignment="1" applyProtection="1">
      <alignment vertical="justify"/>
    </xf>
    <xf numFmtId="0" fontId="6" fillId="0" borderId="0" xfId="0" applyFont="1" applyAlignment="1">
      <alignment vertical="justify"/>
    </xf>
    <xf numFmtId="0" fontId="6" fillId="0" borderId="10" xfId="0" applyFont="1" applyBorder="1" applyAlignment="1">
      <alignment vertical="justify"/>
    </xf>
    <xf numFmtId="0" fontId="6" fillId="2" borderId="10" xfId="0" applyFont="1" applyFill="1" applyBorder="1" applyAlignment="1">
      <alignment vertical="justify"/>
    </xf>
    <xf numFmtId="0" fontId="5" fillId="3" borderId="12" xfId="0" applyFont="1" applyFill="1" applyBorder="1" applyAlignment="1">
      <alignment vertical="justify"/>
    </xf>
    <xf numFmtId="0" fontId="5" fillId="3" borderId="13" xfId="0" applyFont="1" applyFill="1" applyBorder="1" applyAlignment="1">
      <alignment vertical="justify"/>
    </xf>
    <xf numFmtId="3" fontId="5" fillId="3" borderId="13" xfId="0" applyNumberFormat="1" applyFont="1" applyFill="1" applyBorder="1" applyAlignment="1" applyProtection="1">
      <alignment vertical="justify"/>
    </xf>
    <xf numFmtId="175" fontId="5" fillId="3" borderId="14" xfId="0" applyNumberFormat="1" applyFont="1" applyFill="1" applyBorder="1" applyAlignment="1" applyProtection="1">
      <alignment vertical="justify"/>
    </xf>
    <xf numFmtId="175" fontId="5" fillId="2" borderId="0" xfId="0" applyNumberFormat="1" applyFont="1" applyFill="1" applyAlignment="1" applyProtection="1">
      <alignment vertical="justify"/>
    </xf>
    <xf numFmtId="175" fontId="5" fillId="3" borderId="15" xfId="0" applyNumberFormat="1" applyFont="1" applyFill="1" applyBorder="1" applyAlignment="1" applyProtection="1">
      <alignment vertical="justify"/>
    </xf>
    <xf numFmtId="0" fontId="5" fillId="0" borderId="0" xfId="0" applyFont="1" applyAlignment="1">
      <alignment vertical="justify"/>
    </xf>
    <xf numFmtId="0" fontId="5" fillId="3" borderId="12" xfId="0" quotePrefix="1" applyFont="1" applyFill="1" applyBorder="1" applyAlignment="1">
      <alignment horizontal="left" vertical="justify"/>
    </xf>
    <xf numFmtId="0" fontId="6" fillId="2" borderId="0" xfId="0" applyFont="1" applyFill="1" applyBorder="1" applyAlignment="1">
      <alignment vertical="justify"/>
    </xf>
    <xf numFmtId="3" fontId="6" fillId="2" borderId="0" xfId="0" applyNumberFormat="1" applyFont="1" applyFill="1" applyBorder="1" applyAlignment="1" applyProtection="1">
      <alignment vertical="justify"/>
    </xf>
    <xf numFmtId="175" fontId="6" fillId="2" borderId="0" xfId="0" applyNumberFormat="1" applyFont="1" applyFill="1" applyBorder="1" applyAlignment="1" applyProtection="1">
      <alignment vertical="justify"/>
    </xf>
    <xf numFmtId="0" fontId="6" fillId="3" borderId="16" xfId="0" applyFont="1" applyFill="1" applyBorder="1" applyAlignment="1">
      <alignment vertical="justify"/>
    </xf>
    <xf numFmtId="0" fontId="6" fillId="3" borderId="7" xfId="0" applyFont="1" applyFill="1" applyBorder="1" applyAlignment="1">
      <alignment vertical="justify"/>
    </xf>
    <xf numFmtId="3" fontId="6" fillId="3" borderId="7" xfId="0" applyNumberFormat="1" applyFont="1" applyFill="1" applyBorder="1" applyAlignment="1" applyProtection="1">
      <alignment vertical="justify"/>
    </xf>
    <xf numFmtId="175" fontId="6" fillId="3" borderId="8" xfId="0" applyNumberFormat="1" applyFont="1" applyFill="1" applyBorder="1" applyAlignment="1" applyProtection="1">
      <alignment vertical="justify"/>
    </xf>
    <xf numFmtId="0" fontId="5" fillId="3" borderId="10" xfId="0" applyFont="1" applyFill="1" applyBorder="1" applyAlignment="1">
      <alignment vertical="justify"/>
    </xf>
    <xf numFmtId="0" fontId="5" fillId="3" borderId="0" xfId="0" applyFont="1" applyFill="1" applyBorder="1" applyAlignment="1">
      <alignment vertical="justify"/>
    </xf>
    <xf numFmtId="3" fontId="5" fillId="3" borderId="0" xfId="0" applyNumberFormat="1" applyFont="1" applyFill="1" applyBorder="1" applyAlignment="1" applyProtection="1">
      <alignment vertical="justify"/>
    </xf>
    <xf numFmtId="175" fontId="5" fillId="3" borderId="11" xfId="0" applyNumberFormat="1" applyFont="1" applyFill="1" applyBorder="1" applyAlignment="1" applyProtection="1">
      <alignment vertical="justify"/>
    </xf>
    <xf numFmtId="0" fontId="7" fillId="3" borderId="17" xfId="0" applyFont="1" applyFill="1" applyBorder="1" applyAlignment="1">
      <alignment vertical="justify"/>
    </xf>
    <xf numFmtId="0" fontId="7" fillId="3" borderId="4" xfId="0" applyFont="1" applyFill="1" applyBorder="1" applyAlignment="1">
      <alignment vertical="justify"/>
    </xf>
    <xf numFmtId="3" fontId="7" fillId="3" borderId="4" xfId="0" applyNumberFormat="1" applyFont="1" applyFill="1" applyBorder="1" applyAlignment="1">
      <alignment vertical="justify"/>
    </xf>
    <xf numFmtId="0" fontId="7" fillId="3" borderId="5" xfId="0" applyFont="1" applyFill="1" applyBorder="1" applyAlignment="1">
      <alignment vertical="justify"/>
    </xf>
    <xf numFmtId="0" fontId="7" fillId="2" borderId="4" xfId="0" applyFont="1" applyFill="1" applyBorder="1" applyAlignment="1">
      <alignment vertical="justify"/>
    </xf>
    <xf numFmtId="0" fontId="7" fillId="0" borderId="0" xfId="0" applyFont="1" applyAlignment="1">
      <alignment vertical="justify"/>
    </xf>
    <xf numFmtId="37" fontId="7" fillId="0" borderId="0" xfId="0" applyNumberFormat="1" applyFont="1" applyAlignment="1" applyProtection="1">
      <alignment vertical="justify"/>
    </xf>
    <xf numFmtId="0" fontId="9" fillId="0" borderId="0" xfId="4" applyFont="1" applyFill="1"/>
    <xf numFmtId="0" fontId="9" fillId="0" borderId="0" xfId="4" applyFont="1"/>
    <xf numFmtId="0" fontId="5" fillId="0" borderId="0" xfId="4" quotePrefix="1" applyFont="1" applyFill="1" applyAlignment="1">
      <alignment horizontal="left"/>
    </xf>
    <xf numFmtId="0" fontId="5" fillId="0" borderId="0" xfId="4" applyFont="1" applyFill="1"/>
    <xf numFmtId="0" fontId="5" fillId="0" borderId="0" xfId="4" applyFont="1"/>
    <xf numFmtId="0" fontId="5" fillId="3" borderId="6" xfId="4" applyFont="1" applyFill="1" applyBorder="1"/>
    <xf numFmtId="0" fontId="5" fillId="3" borderId="8" xfId="4" applyFont="1" applyFill="1" applyBorder="1"/>
    <xf numFmtId="0" fontId="5" fillId="0" borderId="0" xfId="4" applyFont="1" applyFill="1" applyBorder="1"/>
    <xf numFmtId="0" fontId="5" fillId="3" borderId="18" xfId="4" quotePrefix="1" applyFont="1" applyFill="1" applyBorder="1" applyAlignment="1">
      <alignment horizontal="center"/>
    </xf>
    <xf numFmtId="0" fontId="5" fillId="3" borderId="11" xfId="4" applyFont="1" applyFill="1" applyBorder="1"/>
    <xf numFmtId="0" fontId="5" fillId="3" borderId="7" xfId="4" applyFont="1" applyFill="1" applyBorder="1" applyAlignment="1">
      <alignment horizontal="center"/>
    </xf>
    <xf numFmtId="0" fontId="5" fillId="3" borderId="8" xfId="4" applyNumberFormat="1" applyFont="1" applyFill="1" applyBorder="1" applyAlignment="1" applyProtection="1">
      <alignment horizontal="center"/>
    </xf>
    <xf numFmtId="0" fontId="5" fillId="3" borderId="3" xfId="4" applyFont="1" applyFill="1" applyBorder="1" applyAlignment="1">
      <alignment vertical="center"/>
    </xf>
    <xf numFmtId="0" fontId="5" fillId="3" borderId="5" xfId="4" applyFont="1" applyFill="1" applyBorder="1" applyAlignment="1">
      <alignment vertical="center"/>
    </xf>
    <xf numFmtId="0" fontId="5" fillId="0" borderId="0" xfId="4" applyFont="1" applyFill="1" applyBorder="1" applyAlignment="1">
      <alignment vertical="center"/>
    </xf>
    <xf numFmtId="0" fontId="5" fillId="3" borderId="3" xfId="4" applyFont="1" applyFill="1" applyBorder="1" applyAlignment="1">
      <alignment horizontal="center" vertical="center"/>
    </xf>
    <xf numFmtId="0" fontId="5" fillId="3" borderId="4" xfId="4" applyNumberFormat="1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0" xfId="4" applyFont="1" applyAlignment="1">
      <alignment vertical="center"/>
    </xf>
    <xf numFmtId="0" fontId="6" fillId="0" borderId="0" xfId="4" applyFont="1" applyFill="1" applyAlignment="1">
      <alignment vertical="justify"/>
    </xf>
    <xf numFmtId="0" fontId="3" fillId="0" borderId="0" xfId="4" applyFont="1" applyFill="1" applyAlignment="1">
      <alignment vertical="justify"/>
    </xf>
    <xf numFmtId="174" fontId="3" fillId="0" borderId="0" xfId="4" applyNumberFormat="1" applyFont="1" applyFill="1" applyAlignment="1">
      <alignment vertical="justify"/>
    </xf>
    <xf numFmtId="0" fontId="3" fillId="0" borderId="0" xfId="4" applyFont="1" applyAlignment="1">
      <alignment vertical="justify"/>
    </xf>
    <xf numFmtId="174" fontId="3" fillId="0" borderId="0" xfId="4" applyNumberFormat="1" applyFont="1" applyAlignment="1">
      <alignment vertical="justify"/>
    </xf>
    <xf numFmtId="174" fontId="3" fillId="0" borderId="0" xfId="4" applyNumberFormat="1" applyFont="1" applyAlignment="1" applyProtection="1">
      <alignment vertical="justify"/>
    </xf>
    <xf numFmtId="0" fontId="6" fillId="0" borderId="0" xfId="4" applyFont="1" applyAlignment="1">
      <alignment vertical="justify"/>
    </xf>
    <xf numFmtId="0" fontId="3" fillId="0" borderId="0" xfId="4" applyFont="1" applyFill="1" applyAlignment="1">
      <alignment horizontal="right" vertical="justify"/>
    </xf>
    <xf numFmtId="0" fontId="3" fillId="0" borderId="0" xfId="4" applyFont="1" applyAlignment="1">
      <alignment horizontal="right" vertical="justify"/>
    </xf>
    <xf numFmtId="174" fontId="3" fillId="0" borderId="0" xfId="4" applyNumberFormat="1" applyFont="1" applyFill="1" applyAlignment="1" applyProtection="1">
      <alignment vertical="justify"/>
    </xf>
    <xf numFmtId="0" fontId="6" fillId="0" borderId="0" xfId="4" applyFont="1" applyAlignment="1">
      <alignment vertical="center"/>
    </xf>
    <xf numFmtId="0" fontId="3" fillId="0" borderId="0" xfId="4" applyFont="1"/>
    <xf numFmtId="0" fontId="8" fillId="0" borderId="0" xfId="4"/>
    <xf numFmtId="0" fontId="6" fillId="0" borderId="0" xfId="4" applyFont="1"/>
    <xf numFmtId="174" fontId="3" fillId="0" borderId="0" xfId="4" applyNumberFormat="1" applyFont="1" applyFill="1" applyAlignment="1">
      <alignment horizontal="right" vertical="justify"/>
    </xf>
    <xf numFmtId="174" fontId="3" fillId="0" borderId="0" xfId="4" applyNumberFormat="1" applyFont="1" applyAlignment="1">
      <alignment horizontal="right" vertical="justify"/>
    </xf>
    <xf numFmtId="3" fontId="6" fillId="0" borderId="0" xfId="4" applyNumberFormat="1" applyFont="1" applyFill="1" applyAlignment="1">
      <alignment horizontal="right" vertical="justify"/>
    </xf>
    <xf numFmtId="3" fontId="6" fillId="0" borderId="0" xfId="4" applyNumberFormat="1" applyFont="1" applyAlignment="1">
      <alignment horizontal="right" vertical="justify"/>
    </xf>
    <xf numFmtId="0" fontId="0" fillId="2" borderId="0" xfId="0" applyFill="1"/>
    <xf numFmtId="0" fontId="4" fillId="2" borderId="0" xfId="0" quotePrefix="1" applyFont="1" applyFill="1" applyAlignment="1">
      <alignment horizontal="left"/>
    </xf>
    <xf numFmtId="0" fontId="4" fillId="2" borderId="0" xfId="0" quotePrefix="1" applyFont="1" applyFill="1" applyAlignment="1"/>
    <xf numFmtId="0" fontId="4" fillId="2" borderId="0" xfId="0" applyFont="1" applyFill="1" applyAlignment="1"/>
    <xf numFmtId="0" fontId="11" fillId="2" borderId="0" xfId="0" applyFont="1" applyFill="1"/>
    <xf numFmtId="0" fontId="4" fillId="3" borderId="19" xfId="0" applyFont="1" applyFill="1" applyBorder="1"/>
    <xf numFmtId="0" fontId="4" fillId="3" borderId="20" xfId="0" applyFont="1" applyFill="1" applyBorder="1"/>
    <xf numFmtId="0" fontId="4" fillId="3" borderId="21" xfId="0" quotePrefix="1" applyFont="1" applyFill="1" applyBorder="1" applyAlignment="1">
      <alignment horizontal="center"/>
    </xf>
    <xf numFmtId="0" fontId="12" fillId="2" borderId="0" xfId="0" applyFont="1" applyFill="1"/>
    <xf numFmtId="0" fontId="4" fillId="3" borderId="1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center"/>
    </xf>
    <xf numFmtId="0" fontId="4" fillId="2" borderId="0" xfId="0" applyFont="1" applyFill="1"/>
    <xf numFmtId="0" fontId="4" fillId="2" borderId="1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center"/>
    </xf>
    <xf numFmtId="0" fontId="0" fillId="0" borderId="0" xfId="0" applyBorder="1"/>
    <xf numFmtId="177" fontId="6" fillId="2" borderId="0" xfId="0" applyNumberFormat="1" applyFont="1" applyFill="1" applyBorder="1" applyAlignment="1" applyProtection="1">
      <alignment vertical="justify"/>
    </xf>
    <xf numFmtId="177" fontId="5" fillId="3" borderId="12" xfId="0" applyNumberFormat="1" applyFont="1" applyFill="1" applyBorder="1" applyAlignment="1" applyProtection="1">
      <alignment vertical="justify"/>
    </xf>
    <xf numFmtId="177" fontId="5" fillId="3" borderId="13" xfId="0" applyNumberFormat="1" applyFont="1" applyFill="1" applyBorder="1" applyAlignment="1" applyProtection="1">
      <alignment vertical="justify"/>
    </xf>
    <xf numFmtId="177" fontId="6" fillId="3" borderId="6" xfId="0" applyNumberFormat="1" applyFont="1" applyFill="1" applyBorder="1" applyAlignment="1" applyProtection="1">
      <alignment vertical="justify"/>
    </xf>
    <xf numFmtId="177" fontId="6" fillId="3" borderId="7" xfId="0" applyNumberFormat="1" applyFont="1" applyFill="1" applyBorder="1" applyAlignment="1" applyProtection="1">
      <alignment vertical="justify"/>
    </xf>
    <xf numFmtId="177" fontId="5" fillId="3" borderId="18" xfId="0" applyNumberFormat="1" applyFont="1" applyFill="1" applyBorder="1" applyAlignment="1" applyProtection="1">
      <alignment vertical="justify"/>
    </xf>
    <xf numFmtId="177" fontId="5" fillId="3" borderId="0" xfId="0" applyNumberFormat="1" applyFont="1" applyFill="1" applyBorder="1" applyAlignment="1" applyProtection="1">
      <alignment vertical="justify"/>
    </xf>
    <xf numFmtId="177" fontId="7" fillId="3" borderId="3" xfId="0" applyNumberFormat="1" applyFont="1" applyFill="1" applyBorder="1" applyAlignment="1">
      <alignment vertical="justify"/>
    </xf>
    <xf numFmtId="177" fontId="7" fillId="3" borderId="4" xfId="0" applyNumberFormat="1" applyFont="1" applyFill="1" applyBorder="1" applyAlignment="1">
      <alignment vertical="justify"/>
    </xf>
    <xf numFmtId="3" fontId="5" fillId="0" borderId="0" xfId="0" applyNumberFormat="1" applyFont="1" applyAlignment="1">
      <alignment vertical="justify"/>
    </xf>
    <xf numFmtId="4" fontId="3" fillId="0" borderId="0" xfId="4" applyNumberFormat="1" applyFont="1" applyFill="1" applyAlignment="1" applyProtection="1">
      <alignment vertical="justify"/>
    </xf>
    <xf numFmtId="177" fontId="3" fillId="0" borderId="0" xfId="4" applyNumberFormat="1" applyFont="1" applyFill="1" applyAlignment="1">
      <alignment vertical="justify"/>
    </xf>
    <xf numFmtId="177" fontId="3" fillId="0" borderId="0" xfId="4" applyNumberFormat="1" applyFont="1" applyFill="1" applyAlignment="1" applyProtection="1">
      <alignment vertical="justify"/>
    </xf>
    <xf numFmtId="174" fontId="6" fillId="0" borderId="0" xfId="4" applyNumberFormat="1" applyFont="1" applyAlignment="1">
      <alignment vertical="justify"/>
    </xf>
    <xf numFmtId="0" fontId="6" fillId="0" borderId="0" xfId="4" applyNumberFormat="1" applyFont="1" applyAlignment="1">
      <alignment vertical="center"/>
    </xf>
    <xf numFmtId="0" fontId="6" fillId="0" borderId="4" xfId="4" applyFont="1" applyBorder="1" applyAlignment="1">
      <alignment vertical="justify"/>
    </xf>
    <xf numFmtId="0" fontId="3" fillId="0" borderId="4" xfId="4" applyFont="1" applyBorder="1" applyAlignment="1">
      <alignment horizontal="right" vertical="justify"/>
    </xf>
    <xf numFmtId="174" fontId="3" fillId="0" borderId="4" xfId="4" applyNumberFormat="1" applyFont="1" applyBorder="1" applyAlignment="1" applyProtection="1">
      <alignment vertical="justify"/>
    </xf>
    <xf numFmtId="0" fontId="6" fillId="0" borderId="4" xfId="4" applyFont="1" applyBorder="1"/>
    <xf numFmtId="0" fontId="0" fillId="0" borderId="0" xfId="0" applyAlignment="1">
      <alignment vertical="justify" wrapText="1"/>
    </xf>
    <xf numFmtId="0" fontId="7" fillId="2" borderId="0" xfId="3" applyFill="1"/>
    <xf numFmtId="0" fontId="7" fillId="0" borderId="0" xfId="3"/>
    <xf numFmtId="0" fontId="7" fillId="2" borderId="0" xfId="3" applyFill="1" applyAlignment="1"/>
    <xf numFmtId="0" fontId="7" fillId="2" borderId="10" xfId="3" applyFill="1" applyBorder="1" applyAlignment="1">
      <alignment horizontal="left"/>
    </xf>
    <xf numFmtId="0" fontId="3" fillId="2" borderId="0" xfId="3" applyFont="1" applyFill="1" applyBorder="1" applyAlignment="1">
      <alignment horizontal="left"/>
    </xf>
    <xf numFmtId="0" fontId="3" fillId="2" borderId="22" xfId="3" applyFont="1" applyFill="1" applyBorder="1" applyAlignment="1">
      <alignment horizontal="left"/>
    </xf>
    <xf numFmtId="0" fontId="3" fillId="2" borderId="0" xfId="3" applyFont="1" applyFill="1" applyAlignment="1">
      <alignment horizontal="left"/>
    </xf>
    <xf numFmtId="0" fontId="7" fillId="2" borderId="0" xfId="3" applyFill="1" applyAlignment="1">
      <alignment horizontal="left"/>
    </xf>
    <xf numFmtId="0" fontId="6" fillId="2" borderId="0" xfId="3" applyFont="1" applyFill="1" applyAlignment="1">
      <alignment horizontal="center"/>
    </xf>
    <xf numFmtId="0" fontId="7" fillId="3" borderId="26" xfId="3" applyFill="1" applyBorder="1"/>
    <xf numFmtId="0" fontId="7" fillId="3" borderId="27" xfId="3" applyFill="1" applyBorder="1"/>
    <xf numFmtId="0" fontId="7" fillId="3" borderId="28" xfId="3" applyFill="1" applyBorder="1"/>
    <xf numFmtId="0" fontId="7" fillId="3" borderId="29" xfId="3" applyFill="1" applyBorder="1"/>
    <xf numFmtId="0" fontId="7" fillId="3" borderId="0" xfId="3" applyFill="1" applyBorder="1"/>
    <xf numFmtId="0" fontId="7" fillId="3" borderId="30" xfId="3" applyFill="1" applyBorder="1"/>
    <xf numFmtId="0" fontId="7" fillId="3" borderId="31" xfId="3" applyFill="1" applyBorder="1"/>
    <xf numFmtId="0" fontId="7" fillId="3" borderId="32" xfId="3" applyFill="1" applyBorder="1"/>
    <xf numFmtId="0" fontId="7" fillId="3" borderId="33" xfId="3" applyFill="1" applyBorder="1"/>
    <xf numFmtId="0" fontId="10" fillId="2" borderId="0" xfId="3" applyFont="1" applyFill="1" applyAlignment="1"/>
    <xf numFmtId="0" fontId="15" fillId="2" borderId="0" xfId="3" applyFont="1" applyFill="1"/>
    <xf numFmtId="0" fontId="2" fillId="2" borderId="0" xfId="3" applyFont="1" applyFill="1" applyAlignment="1">
      <alignment horizontal="center"/>
    </xf>
    <xf numFmtId="0" fontId="10" fillId="2" borderId="0" xfId="3" quotePrefix="1" applyFont="1" applyFill="1" applyBorder="1" applyAlignment="1">
      <alignment horizontal="center" vertical="center"/>
    </xf>
    <xf numFmtId="0" fontId="15" fillId="0" borderId="0" xfId="3" applyFont="1"/>
    <xf numFmtId="0" fontId="7" fillId="0" borderId="0" xfId="3" applyBorder="1"/>
    <xf numFmtId="0" fontId="7" fillId="0" borderId="0" xfId="4" applyNumberFormat="1" applyFont="1" applyAlignment="1">
      <alignment vertical="center"/>
    </xf>
    <xf numFmtId="0" fontId="2" fillId="2" borderId="0" xfId="3" applyFont="1" applyFill="1" applyAlignment="1">
      <alignment horizontal="left"/>
    </xf>
    <xf numFmtId="0" fontId="10" fillId="2" borderId="34" xfId="3" applyFont="1" applyFill="1" applyBorder="1" applyAlignment="1">
      <alignment horizontal="center" vertical="center"/>
    </xf>
    <xf numFmtId="0" fontId="10" fillId="2" borderId="35" xfId="3" quotePrefix="1" applyFont="1" applyFill="1" applyBorder="1" applyAlignment="1">
      <alignment horizontal="center" vertical="center"/>
    </xf>
    <xf numFmtId="0" fontId="10" fillId="2" borderId="36" xfId="3" quotePrefix="1" applyFont="1" applyFill="1" applyBorder="1" applyAlignment="1">
      <alignment horizontal="center" vertical="center"/>
    </xf>
    <xf numFmtId="0" fontId="14" fillId="3" borderId="29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horizontal="center" vertical="center"/>
    </xf>
    <xf numFmtId="0" fontId="14" fillId="3" borderId="30" xfId="3" applyFont="1" applyFill="1" applyBorder="1" applyAlignment="1">
      <alignment horizontal="center" vertical="center"/>
    </xf>
    <xf numFmtId="0" fontId="10" fillId="2" borderId="0" xfId="3" applyFont="1" applyFill="1" applyAlignment="1">
      <alignment horizontal="left"/>
    </xf>
    <xf numFmtId="0" fontId="7" fillId="2" borderId="0" xfId="3" applyFill="1" applyAlignment="1">
      <alignment horizontal="center"/>
    </xf>
    <xf numFmtId="0" fontId="7" fillId="2" borderId="0" xfId="3" applyFill="1" applyAlignment="1">
      <alignment horizontal="center" vertical="center" wrapText="1"/>
    </xf>
    <xf numFmtId="0" fontId="3" fillId="2" borderId="19" xfId="3" applyFont="1" applyFill="1" applyBorder="1" applyAlignment="1">
      <alignment horizontal="left"/>
    </xf>
    <xf numFmtId="0" fontId="3" fillId="2" borderId="20" xfId="3" applyFont="1" applyFill="1" applyBorder="1" applyAlignment="1">
      <alignment horizontal="left"/>
    </xf>
    <xf numFmtId="0" fontId="3" fillId="2" borderId="21" xfId="3" applyFont="1" applyFill="1" applyBorder="1" applyAlignment="1">
      <alignment horizontal="left"/>
    </xf>
    <xf numFmtId="0" fontId="3" fillId="2" borderId="10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center" vertical="center"/>
    </xf>
    <xf numFmtId="0" fontId="3" fillId="2" borderId="22" xfId="3" applyFont="1" applyFill="1" applyBorder="1" applyAlignment="1">
      <alignment horizontal="center" vertical="center"/>
    </xf>
    <xf numFmtId="0" fontId="3" fillId="2" borderId="23" xfId="3" applyFont="1" applyFill="1" applyBorder="1" applyAlignment="1">
      <alignment horizontal="left"/>
    </xf>
    <xf numFmtId="0" fontId="3" fillId="2" borderId="24" xfId="3" applyFont="1" applyFill="1" applyBorder="1" applyAlignment="1">
      <alignment horizontal="left"/>
    </xf>
    <xf numFmtId="0" fontId="3" fillId="2" borderId="25" xfId="3" applyFont="1" applyFill="1" applyBorder="1" applyAlignment="1">
      <alignment horizontal="left"/>
    </xf>
    <xf numFmtId="0" fontId="6" fillId="2" borderId="0" xfId="3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3" borderId="37" xfId="4" quotePrefix="1" applyFont="1" applyFill="1" applyBorder="1" applyAlignment="1">
      <alignment horizontal="center"/>
    </xf>
    <xf numFmtId="0" fontId="5" fillId="3" borderId="38" xfId="4" quotePrefix="1" applyFont="1" applyFill="1" applyBorder="1" applyAlignment="1">
      <alignment horizontal="center"/>
    </xf>
    <xf numFmtId="0" fontId="5" fillId="3" borderId="39" xfId="4" quotePrefix="1" applyFont="1" applyFill="1" applyBorder="1" applyAlignment="1">
      <alignment horizontal="center"/>
    </xf>
    <xf numFmtId="2" fontId="5" fillId="0" borderId="0" xfId="3" applyNumberFormat="1" applyFont="1" applyBorder="1" applyAlignment="1">
      <alignment horizontal="left" vertical="top" wrapText="1"/>
    </xf>
    <xf numFmtId="0" fontId="6" fillId="0" borderId="0" xfId="4" applyFont="1" applyAlignment="1">
      <alignment vertical="justify" wrapText="1"/>
    </xf>
    <xf numFmtId="0" fontId="6" fillId="0" borderId="0" xfId="4" applyNumberFormat="1" applyFont="1" applyAlignment="1">
      <alignment vertical="justify" wrapText="1"/>
    </xf>
    <xf numFmtId="0" fontId="0" fillId="0" borderId="0" xfId="0" applyAlignment="1">
      <alignment vertical="justify" wrapText="1"/>
    </xf>
    <xf numFmtId="0" fontId="2" fillId="2" borderId="0" xfId="0" quotePrefix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6" xfId="0" quotePrefix="1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/>
    </xf>
    <xf numFmtId="0" fontId="5" fillId="3" borderId="8" xfId="0" quotePrefix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justify"/>
    </xf>
    <xf numFmtId="0" fontId="3" fillId="0" borderId="0" xfId="4" applyNumberFormat="1" applyFont="1" applyAlignment="1">
      <alignment vertical="justify" wrapText="1"/>
    </xf>
    <xf numFmtId="0" fontId="3" fillId="0" borderId="7" xfId="4" applyFont="1" applyBorder="1" applyAlignment="1">
      <alignment vertical="justify" wrapText="1"/>
    </xf>
    <xf numFmtId="0" fontId="3" fillId="0" borderId="7" xfId="0" applyFont="1" applyBorder="1" applyAlignment="1">
      <alignment vertical="justify" wrapText="1"/>
    </xf>
    <xf numFmtId="0" fontId="3" fillId="0" borderId="7" xfId="0" applyFont="1" applyBorder="1" applyAlignment="1">
      <alignment wrapText="1"/>
    </xf>
  </cellXfs>
  <cellStyles count="5">
    <cellStyle name="Normal" xfId="0" builtinId="0"/>
    <cellStyle name="Normal 2" xfId="1"/>
    <cellStyle name="Normal 3" xfId="2"/>
    <cellStyle name="Normal 3 2" xfId="3"/>
    <cellStyle name="Normal_AVAGFORM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1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4</xdr:row>
      <xdr:rowOff>95250</xdr:rowOff>
    </xdr:from>
    <xdr:to>
      <xdr:col>1</xdr:col>
      <xdr:colOff>254000</xdr:colOff>
      <xdr:row>10</xdr:row>
      <xdr:rowOff>44450</xdr:rowOff>
    </xdr:to>
    <xdr:pic>
      <xdr:nvPicPr>
        <xdr:cNvPr id="583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100" y="641350"/>
          <a:ext cx="895350" cy="86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da%20exc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uaderno_Agosto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maí8aíz"/>
      <sheetName val="arr9roz"/>
      <sheetName val="jud10cas"/>
      <sheetName val="hab11cas"/>
      <sheetName val="len12jas"/>
      <sheetName val="gar13zos"/>
      <sheetName val="gui14cos"/>
      <sheetName val="vez15eza"/>
      <sheetName val="alt16lce"/>
      <sheetName val="yer17ros"/>
      <sheetName val="pat18ión"/>
      <sheetName val="pat19día"/>
      <sheetName val="rem20no)"/>
      <sheetName val="alg21dón"/>
      <sheetName val="gir22sol"/>
      <sheetName val="tab23aco"/>
      <sheetName val="maí24ero"/>
      <sheetName val="alf25lfa"/>
      <sheetName val="vez26aje"/>
      <sheetName val="lec27tal"/>
      <sheetName val="tom28IX)"/>
      <sheetName val="tom29II)"/>
      <sheetName val="tom30rva"/>
      <sheetName val="pim31rva"/>
      <sheetName val="fre32són"/>
      <sheetName val="alc33ofa"/>
      <sheetName val="ajo34ajo"/>
      <sheetName val="ceb35osa"/>
      <sheetName val="ceb36ano"/>
      <sheetName val="otr37las"/>
      <sheetName val="ceb38tal"/>
      <sheetName val="end39ias"/>
      <sheetName val="esc40las"/>
      <sheetName val="ber41ena"/>
      <sheetName val="cal42cín"/>
      <sheetName val="nar43lce"/>
      <sheetName val="lim45món"/>
      <sheetName val="man46dra"/>
      <sheetName val="man47esa"/>
      <sheetName val="per48tal"/>
      <sheetName val="alb49que"/>
      <sheetName val="mel50tón"/>
      <sheetName val="plá51ano"/>
      <sheetName val="hig52igo"/>
      <sheetName val="nec53ina"/>
      <sheetName val="alm54dra"/>
      <sheetName val="ave55ana"/>
      <sheetName val="uva56esa"/>
      <sheetName val="uva57ión"/>
      <sheetName val="uva59asa"/>
      <sheetName val="ace60ezo"/>
      <sheetName val="ace61ara"/>
      <sheetName val="ace62ite"/>
      <sheetName val="Hoja_del_program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6"/>
  <sheetViews>
    <sheetView tabSelected="1" view="pageBreakPreview" zoomScale="60" zoomScaleNormal="100" workbookViewId="0">
      <selection activeCell="C59" sqref="C59"/>
    </sheetView>
  </sheetViews>
  <sheetFormatPr baseColWidth="10" defaultColWidth="11.54296875" defaultRowHeight="12.5"/>
  <cols>
    <col min="1" max="1" width="11.54296875" style="140"/>
    <col min="2" max="2" width="14.08984375" style="140" customWidth="1"/>
    <col min="3" max="10" width="11.54296875" style="140"/>
    <col min="11" max="11" width="1.54296875" style="140" customWidth="1"/>
    <col min="12" max="16384" width="11.54296875" style="140"/>
  </cols>
  <sheetData>
    <row r="1" spans="1:11">
      <c r="A1" s="139"/>
      <c r="B1" s="173" t="s">
        <v>332</v>
      </c>
      <c r="C1" s="173"/>
      <c r="D1" s="173"/>
      <c r="E1" s="139"/>
      <c r="F1" s="139"/>
      <c r="G1" s="139"/>
      <c r="H1" s="139"/>
      <c r="I1" s="139"/>
      <c r="J1" s="139"/>
      <c r="K1" s="139"/>
    </row>
    <row r="2" spans="1:11">
      <c r="A2" s="139"/>
      <c r="B2" s="173"/>
      <c r="C2" s="173"/>
      <c r="D2" s="173"/>
      <c r="E2" s="139"/>
      <c r="F2" s="139"/>
      <c r="G2" s="174"/>
      <c r="H2" s="175"/>
      <c r="I2" s="175"/>
      <c r="J2" s="176"/>
      <c r="K2" s="141"/>
    </row>
    <row r="3" spans="1:11" ht="5.9" customHeight="1">
      <c r="A3" s="139"/>
      <c r="B3" s="173"/>
      <c r="C3" s="173"/>
      <c r="D3" s="173"/>
      <c r="E3" s="139"/>
      <c r="F3" s="139"/>
      <c r="G3" s="142"/>
      <c r="H3" s="143"/>
      <c r="I3" s="143"/>
      <c r="J3" s="144"/>
      <c r="K3" s="141"/>
    </row>
    <row r="4" spans="1:11">
      <c r="A4" s="139"/>
      <c r="B4" s="173"/>
      <c r="C4" s="173"/>
      <c r="D4" s="173"/>
      <c r="E4" s="139"/>
      <c r="F4" s="139"/>
      <c r="G4" s="177" t="s">
        <v>275</v>
      </c>
      <c r="H4" s="178"/>
      <c r="I4" s="178"/>
      <c r="J4" s="179"/>
      <c r="K4" s="141"/>
    </row>
    <row r="5" spans="1:11">
      <c r="A5" s="139"/>
      <c r="B5" s="139"/>
      <c r="C5" s="139"/>
      <c r="D5" s="139"/>
      <c r="E5" s="139"/>
      <c r="F5" s="139"/>
      <c r="G5" s="180"/>
      <c r="H5" s="181"/>
      <c r="I5" s="181"/>
      <c r="J5" s="182"/>
      <c r="K5" s="141"/>
    </row>
    <row r="6" spans="1:11">
      <c r="A6" s="139"/>
      <c r="B6" s="139"/>
      <c r="C6" s="139"/>
      <c r="D6" s="139"/>
      <c r="E6" s="139"/>
      <c r="F6" s="139"/>
      <c r="G6" s="145"/>
      <c r="H6" s="145"/>
      <c r="I6" s="145"/>
      <c r="J6" s="145"/>
      <c r="K6" s="141"/>
    </row>
    <row r="7" spans="1:11" ht="5.9" customHeight="1">
      <c r="A7" s="139"/>
      <c r="B7" s="139"/>
      <c r="C7" s="139"/>
      <c r="D7" s="139"/>
      <c r="E7" s="139"/>
      <c r="F7" s="139"/>
      <c r="G7" s="146"/>
      <c r="H7" s="146"/>
      <c r="I7" s="146"/>
      <c r="J7" s="146"/>
      <c r="K7" s="141"/>
    </row>
    <row r="8" spans="1:11">
      <c r="A8" s="139"/>
      <c r="B8" s="139"/>
      <c r="C8" s="139"/>
      <c r="D8" s="139"/>
      <c r="E8" s="139"/>
      <c r="F8" s="139"/>
      <c r="G8" s="183" t="s">
        <v>333</v>
      </c>
      <c r="H8" s="183"/>
      <c r="I8" s="183"/>
      <c r="J8" s="183"/>
      <c r="K8" s="183"/>
    </row>
    <row r="9" spans="1:11" ht="16.5" customHeight="1">
      <c r="A9" s="139"/>
      <c r="B9" s="139"/>
      <c r="C9" s="139"/>
      <c r="D9" s="147"/>
      <c r="E9" s="147"/>
      <c r="F9" s="139"/>
      <c r="G9" s="183" t="s">
        <v>334</v>
      </c>
      <c r="H9" s="183"/>
      <c r="I9" s="183"/>
      <c r="J9" s="183"/>
      <c r="K9" s="183"/>
    </row>
    <row r="10" spans="1:1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</row>
    <row r="11" spans="1:11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</row>
    <row r="12" spans="1:11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</row>
    <row r="13" spans="1:1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</row>
    <row r="14" spans="1:11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</row>
    <row r="15" spans="1:11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</row>
    <row r="16" spans="1:11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</row>
    <row r="17" spans="1:11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</row>
    <row r="18" spans="1:11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</row>
    <row r="19" spans="1:1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</row>
    <row r="20" spans="1:1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</row>
    <row r="21" spans="1:1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</row>
    <row r="22" spans="1:11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</row>
    <row r="23" spans="1:11" ht="13" thickBo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</row>
    <row r="24" spans="1:11" ht="13" thickTop="1">
      <c r="A24" s="139"/>
      <c r="B24" s="139"/>
      <c r="C24" s="148"/>
      <c r="D24" s="149"/>
      <c r="E24" s="149"/>
      <c r="F24" s="149"/>
      <c r="G24" s="149"/>
      <c r="H24" s="149"/>
      <c r="I24" s="150"/>
      <c r="J24" s="139"/>
      <c r="K24" s="139"/>
    </row>
    <row r="25" spans="1:11">
      <c r="A25" s="139"/>
      <c r="B25" s="139"/>
      <c r="C25" s="151"/>
      <c r="D25" s="152"/>
      <c r="E25" s="152"/>
      <c r="F25" s="152"/>
      <c r="G25" s="152"/>
      <c r="H25" s="152"/>
      <c r="I25" s="153"/>
      <c r="J25" s="139"/>
      <c r="K25" s="139"/>
    </row>
    <row r="26" spans="1:11">
      <c r="A26" s="139"/>
      <c r="B26" s="139"/>
      <c r="C26" s="151"/>
      <c r="D26" s="152"/>
      <c r="E26" s="152"/>
      <c r="F26" s="152"/>
      <c r="G26" s="152"/>
      <c r="H26" s="152"/>
      <c r="I26" s="153"/>
      <c r="J26" s="139"/>
      <c r="K26" s="139"/>
    </row>
    <row r="27" spans="1:11" ht="18.75" customHeight="1">
      <c r="A27" s="139"/>
      <c r="B27" s="139"/>
      <c r="C27" s="168" t="s">
        <v>276</v>
      </c>
      <c r="D27" s="169"/>
      <c r="E27" s="169"/>
      <c r="F27" s="169"/>
      <c r="G27" s="169"/>
      <c r="H27" s="169"/>
      <c r="I27" s="170"/>
      <c r="J27" s="139"/>
      <c r="K27" s="139"/>
    </row>
    <row r="28" spans="1:11">
      <c r="A28" s="139"/>
      <c r="B28" s="139"/>
      <c r="C28" s="151"/>
      <c r="D28" s="152"/>
      <c r="E28" s="152"/>
      <c r="F28" s="152"/>
      <c r="G28" s="152"/>
      <c r="H28" s="152"/>
      <c r="I28" s="153"/>
      <c r="J28" s="139"/>
      <c r="K28" s="139"/>
    </row>
    <row r="29" spans="1:11">
      <c r="A29" s="139"/>
      <c r="B29" s="139"/>
      <c r="C29" s="151"/>
      <c r="D29" s="152"/>
      <c r="E29" s="152"/>
      <c r="F29" s="152"/>
      <c r="G29" s="152"/>
      <c r="H29" s="152"/>
      <c r="I29" s="153"/>
      <c r="J29" s="139"/>
      <c r="K29" s="139"/>
    </row>
    <row r="30" spans="1:11" ht="18.75" customHeight="1">
      <c r="A30" s="139"/>
      <c r="B30" s="139"/>
      <c r="C30" s="168" t="s">
        <v>277</v>
      </c>
      <c r="D30" s="169"/>
      <c r="E30" s="169"/>
      <c r="F30" s="169"/>
      <c r="G30" s="169"/>
      <c r="H30" s="169"/>
      <c r="I30" s="170"/>
      <c r="J30" s="139"/>
      <c r="K30" s="139"/>
    </row>
    <row r="31" spans="1:11">
      <c r="A31" s="139"/>
      <c r="B31" s="139"/>
      <c r="C31" s="151"/>
      <c r="D31" s="152"/>
      <c r="E31" s="152"/>
      <c r="F31" s="152"/>
      <c r="G31" s="152"/>
      <c r="H31" s="152"/>
      <c r="I31" s="153"/>
      <c r="J31" s="139"/>
      <c r="K31" s="139"/>
    </row>
    <row r="32" spans="1:11">
      <c r="A32" s="139"/>
      <c r="B32" s="139"/>
      <c r="C32" s="151"/>
      <c r="D32" s="152"/>
      <c r="E32" s="152"/>
      <c r="F32" s="152"/>
      <c r="G32" s="152"/>
      <c r="H32" s="152"/>
      <c r="I32" s="153"/>
      <c r="J32" s="139"/>
      <c r="K32" s="139"/>
    </row>
    <row r="33" spans="1:11">
      <c r="A33" s="139"/>
      <c r="B33" s="139"/>
      <c r="C33" s="151"/>
      <c r="D33" s="152"/>
      <c r="E33" s="152"/>
      <c r="F33" s="152"/>
      <c r="G33" s="152"/>
      <c r="H33" s="152"/>
      <c r="I33" s="153"/>
      <c r="J33" s="139"/>
      <c r="K33" s="139"/>
    </row>
    <row r="34" spans="1:11" ht="13" thickBot="1">
      <c r="A34" s="139"/>
      <c r="B34" s="139"/>
      <c r="C34" s="154"/>
      <c r="D34" s="155"/>
      <c r="E34" s="155"/>
      <c r="F34" s="155"/>
      <c r="G34" s="155"/>
      <c r="H34" s="155"/>
      <c r="I34" s="156"/>
      <c r="J34" s="139"/>
      <c r="K34" s="139"/>
    </row>
    <row r="35" spans="1:11" ht="13" thickTop="1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</row>
    <row r="36" spans="1:11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</row>
    <row r="37" spans="1:11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</row>
    <row r="38" spans="1:11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</row>
    <row r="39" spans="1:11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</row>
    <row r="40" spans="1:11" ht="15.5">
      <c r="A40" s="139"/>
      <c r="B40" s="139"/>
      <c r="C40" s="139"/>
      <c r="D40" s="139"/>
      <c r="E40" s="171"/>
      <c r="F40" s="171"/>
      <c r="G40" s="171"/>
      <c r="H40" s="139"/>
      <c r="I40" s="139"/>
      <c r="J40" s="139"/>
      <c r="K40" s="139"/>
    </row>
    <row r="41" spans="1:11">
      <c r="A41" s="139"/>
      <c r="B41" s="139"/>
      <c r="C41" s="139"/>
      <c r="D41" s="139"/>
      <c r="E41" s="172"/>
      <c r="F41" s="172"/>
      <c r="G41" s="172"/>
      <c r="H41" s="139"/>
      <c r="I41" s="139"/>
      <c r="J41" s="139"/>
      <c r="K41" s="139"/>
    </row>
    <row r="42" spans="1:11" ht="15.5">
      <c r="A42" s="139"/>
      <c r="B42" s="139"/>
      <c r="C42" s="139"/>
      <c r="D42" s="139"/>
      <c r="E42" s="171"/>
      <c r="F42" s="171"/>
      <c r="G42" s="171"/>
      <c r="H42" s="139"/>
      <c r="I42" s="139"/>
      <c r="J42" s="139"/>
      <c r="K42" s="139"/>
    </row>
    <row r="43" spans="1:11">
      <c r="A43" s="139"/>
      <c r="B43" s="139"/>
      <c r="C43" s="139"/>
      <c r="D43" s="139"/>
      <c r="E43" s="172"/>
      <c r="F43" s="172"/>
      <c r="G43" s="172"/>
      <c r="H43" s="139"/>
      <c r="I43" s="139"/>
      <c r="J43" s="139"/>
      <c r="K43" s="139"/>
    </row>
    <row r="44" spans="1:11" ht="15.5">
      <c r="A44" s="139"/>
      <c r="B44" s="139"/>
      <c r="C44" s="139"/>
      <c r="D44" s="139"/>
      <c r="E44" s="157" t="s">
        <v>335</v>
      </c>
      <c r="F44" s="157"/>
      <c r="G44" s="157"/>
      <c r="H44" s="139"/>
      <c r="I44" s="139"/>
      <c r="J44" s="139"/>
      <c r="K44" s="139"/>
    </row>
    <row r="45" spans="1:11" ht="13">
      <c r="A45" s="139"/>
      <c r="B45" s="139"/>
      <c r="C45" s="139"/>
      <c r="D45" s="139"/>
      <c r="E45" s="164" t="s">
        <v>336</v>
      </c>
      <c r="F45" s="164"/>
      <c r="G45" s="164"/>
      <c r="H45" s="139"/>
      <c r="I45" s="139"/>
      <c r="J45" s="139"/>
      <c r="K45" s="139"/>
    </row>
    <row r="46" spans="1:11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</row>
    <row r="47" spans="1:11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</row>
    <row r="48" spans="1:11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</row>
    <row r="49" spans="1:11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</row>
    <row r="50" spans="1:11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</row>
    <row r="51" spans="1:11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</row>
    <row r="52" spans="1:11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</row>
    <row r="53" spans="1:11" ht="15.5">
      <c r="A53" s="139"/>
      <c r="B53" s="139"/>
      <c r="C53" s="139"/>
      <c r="D53" s="158"/>
      <c r="E53" s="139"/>
      <c r="F53" s="159"/>
      <c r="G53" s="159"/>
      <c r="H53" s="139"/>
      <c r="I53" s="139"/>
      <c r="J53" s="139"/>
      <c r="K53" s="139"/>
    </row>
    <row r="54" spans="1:11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</row>
    <row r="55" spans="1:11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</row>
    <row r="56" spans="1:11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</row>
    <row r="57" spans="1:11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</row>
    <row r="58" spans="1:11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</row>
    <row r="59" spans="1:11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</row>
    <row r="61" spans="1:11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</row>
    <row r="62" spans="1:11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</row>
    <row r="63" spans="1:11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</row>
    <row r="64" spans="1:11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</row>
    <row r="65" spans="1:11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</row>
    <row r="66" spans="1:11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</row>
    <row r="67" spans="1:11" ht="13" thickBot="1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</row>
    <row r="68" spans="1:11" ht="19.649999999999999" customHeight="1" thickTop="1" thickBot="1">
      <c r="A68" s="139"/>
      <c r="B68" s="139"/>
      <c r="C68" s="139"/>
      <c r="D68" s="139"/>
      <c r="E68" s="139"/>
      <c r="F68" s="139"/>
      <c r="G68" s="139"/>
      <c r="H68" s="165" t="s">
        <v>337</v>
      </c>
      <c r="I68" s="166"/>
      <c r="J68" s="167"/>
      <c r="K68" s="160"/>
    </row>
    <row r="69" spans="1:11" s="161" customFormat="1" ht="12.75" customHeight="1" thickTop="1">
      <c r="A69" s="158"/>
      <c r="B69" s="158"/>
      <c r="C69" s="158"/>
      <c r="D69" s="158"/>
      <c r="E69" s="158"/>
      <c r="F69" s="158"/>
      <c r="G69" s="158"/>
      <c r="H69" s="158"/>
      <c r="I69" s="158"/>
      <c r="J69" s="158"/>
      <c r="K69" s="158"/>
    </row>
    <row r="70" spans="1:11" ht="12.75" customHeight="1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</row>
    <row r="71" spans="1:11" ht="12.75" customHeight="1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</row>
    <row r="72" spans="1:11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</row>
    <row r="73" spans="1:11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</row>
    <row r="76" spans="1:11">
      <c r="A76" s="162"/>
      <c r="B76" s="162"/>
      <c r="C76" s="162"/>
      <c r="D76" s="162"/>
    </row>
  </sheetData>
  <mergeCells count="14">
    <mergeCell ref="B1:D4"/>
    <mergeCell ref="G2:J2"/>
    <mergeCell ref="G4:J4"/>
    <mergeCell ref="G5:J5"/>
    <mergeCell ref="G8:K8"/>
    <mergeCell ref="G9:K9"/>
    <mergeCell ref="E45:G45"/>
    <mergeCell ref="H68:J68"/>
    <mergeCell ref="C27:I27"/>
    <mergeCell ref="C30:I30"/>
    <mergeCell ref="E40:G40"/>
    <mergeCell ref="E41:G41"/>
    <mergeCell ref="E42:G42"/>
    <mergeCell ref="E43:G43"/>
  </mergeCells>
  <printOptions horizontalCentered="1"/>
  <pageMargins left="0.59055118110236227" right="0.59055118110236227" top="0.78740157480314965" bottom="0.59055118110236227" header="0" footer="0"/>
  <pageSetup paperSize="9" scale="7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O625"/>
  <sheetViews>
    <sheetView zoomScale="70" zoomScaleNormal="70" workbookViewId="0">
      <selection activeCell="J7" sqref="J7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279</v>
      </c>
      <c r="D7" s="21" t="s">
        <v>7</v>
      </c>
      <c r="E7" s="21">
        <v>3</v>
      </c>
      <c r="F7" s="22" t="str">
        <f>CONCATENATE(D6,"=100")</f>
        <v>2016=100</v>
      </c>
      <c r="G7" s="23"/>
      <c r="H7" s="20" t="s">
        <v>279</v>
      </c>
      <c r="I7" s="21" t="s">
        <v>7</v>
      </c>
      <c r="J7" s="21">
        <v>3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22</v>
      </c>
      <c r="D9" s="30">
        <v>7</v>
      </c>
      <c r="E9" s="30">
        <v>80</v>
      </c>
      <c r="F9" s="31"/>
      <c r="G9" s="31"/>
      <c r="H9" s="119">
        <v>3.1E-2</v>
      </c>
      <c r="I9" s="119">
        <v>8.9999999999999993E-3</v>
      </c>
      <c r="J9" s="119">
        <v>0.16</v>
      </c>
      <c r="K9" s="32"/>
    </row>
    <row r="10" spans="1:11" s="33" customFormat="1" ht="11.25" customHeight="1">
      <c r="A10" s="35" t="s">
        <v>9</v>
      </c>
      <c r="B10" s="29"/>
      <c r="C10" s="30">
        <v>60</v>
      </c>
      <c r="D10" s="30">
        <v>60</v>
      </c>
      <c r="E10" s="30">
        <v>32</v>
      </c>
      <c r="F10" s="31"/>
      <c r="G10" s="31"/>
      <c r="H10" s="119">
        <v>8.5000000000000006E-2</v>
      </c>
      <c r="I10" s="119">
        <v>8.5999999999999993E-2</v>
      </c>
      <c r="J10" s="119">
        <v>0.08</v>
      </c>
      <c r="K10" s="32"/>
    </row>
    <row r="11" spans="1:11" s="33" customFormat="1" ht="11.25" customHeight="1">
      <c r="A11" s="28" t="s">
        <v>10</v>
      </c>
      <c r="B11" s="29"/>
      <c r="C11" s="30">
        <v>7</v>
      </c>
      <c r="D11" s="30">
        <v>42</v>
      </c>
      <c r="E11" s="30">
        <v>50</v>
      </c>
      <c r="F11" s="31"/>
      <c r="G11" s="31"/>
      <c r="H11" s="119">
        <v>0.01</v>
      </c>
      <c r="I11" s="119">
        <v>6.1490000000000003E-2</v>
      </c>
      <c r="J11" s="119">
        <v>0.155</v>
      </c>
      <c r="K11" s="32"/>
    </row>
    <row r="12" spans="1:11" s="33" customFormat="1" ht="11.25" customHeight="1">
      <c r="A12" s="35" t="s">
        <v>11</v>
      </c>
      <c r="B12" s="29"/>
      <c r="C12" s="30">
        <v>40</v>
      </c>
      <c r="D12" s="30">
        <v>41</v>
      </c>
      <c r="E12" s="30">
        <v>6</v>
      </c>
      <c r="F12" s="31"/>
      <c r="G12" s="31"/>
      <c r="H12" s="119">
        <v>5.6000000000000001E-2</v>
      </c>
      <c r="I12" s="119">
        <v>0.06</v>
      </c>
      <c r="J12" s="119">
        <v>0.01</v>
      </c>
      <c r="K12" s="32"/>
    </row>
    <row r="13" spans="1:11" s="42" customFormat="1" ht="11.25" customHeight="1">
      <c r="A13" s="36" t="s">
        <v>12</v>
      </c>
      <c r="B13" s="37"/>
      <c r="C13" s="38">
        <v>129</v>
      </c>
      <c r="D13" s="38">
        <v>150</v>
      </c>
      <c r="E13" s="38">
        <v>168</v>
      </c>
      <c r="F13" s="39">
        <f>IF(D13&gt;0,100*E13/D13,0)</f>
        <v>112</v>
      </c>
      <c r="G13" s="40"/>
      <c r="H13" s="120">
        <v>0.182</v>
      </c>
      <c r="I13" s="121">
        <v>0.21648999999999999</v>
      </c>
      <c r="J13" s="121">
        <v>0.40500000000000003</v>
      </c>
      <c r="K13" s="41">
        <f>IF(I13&gt;0,100*J13/I13,0)</f>
        <v>187.07561550187077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0"/>
      <c r="I15" s="121"/>
      <c r="J15" s="12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>
        <v>79</v>
      </c>
      <c r="D17" s="38">
        <v>49</v>
      </c>
      <c r="E17" s="38">
        <v>49</v>
      </c>
      <c r="F17" s="39">
        <f>IF(D17&gt;0,100*E17/D17,0)</f>
        <v>100</v>
      </c>
      <c r="G17" s="40"/>
      <c r="H17" s="120">
        <v>7.9000000000000001E-2</v>
      </c>
      <c r="I17" s="121">
        <v>4.9000000000000002E-2</v>
      </c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>
        <v>5681</v>
      </c>
      <c r="D19" s="30">
        <v>6368</v>
      </c>
      <c r="E19" s="30">
        <v>6368</v>
      </c>
      <c r="F19" s="31"/>
      <c r="G19" s="31"/>
      <c r="H19" s="119">
        <v>21.588000000000001</v>
      </c>
      <c r="I19" s="119">
        <v>38.207999999999998</v>
      </c>
      <c r="J19" s="11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9"/>
      <c r="I20" s="119"/>
      <c r="J20" s="11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9"/>
      <c r="I21" s="119"/>
      <c r="J21" s="119"/>
      <c r="K21" s="32"/>
    </row>
    <row r="22" spans="1:11" s="42" customFormat="1" ht="11.25" customHeight="1">
      <c r="A22" s="36" t="s">
        <v>18</v>
      </c>
      <c r="B22" s="37"/>
      <c r="C22" s="38">
        <v>5681</v>
      </c>
      <c r="D22" s="38">
        <v>6368</v>
      </c>
      <c r="E22" s="38">
        <v>6368</v>
      </c>
      <c r="F22" s="39">
        <f>IF(D22&gt;0,100*E22/D22,0)</f>
        <v>100</v>
      </c>
      <c r="G22" s="40"/>
      <c r="H22" s="120">
        <v>21.588000000000001</v>
      </c>
      <c r="I22" s="121">
        <v>38.207999999999998</v>
      </c>
      <c r="J22" s="12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>
        <v>9066</v>
      </c>
      <c r="D24" s="38">
        <v>11577</v>
      </c>
      <c r="E24" s="38">
        <v>11500</v>
      </c>
      <c r="F24" s="39">
        <f>IF(D24&gt;0,100*E24/D24,0)</f>
        <v>99.334888140278139</v>
      </c>
      <c r="G24" s="40"/>
      <c r="H24" s="120">
        <v>31.093</v>
      </c>
      <c r="I24" s="121">
        <v>57.896999999999998</v>
      </c>
      <c r="J24" s="12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>
        <v>348</v>
      </c>
      <c r="D26" s="38">
        <v>450</v>
      </c>
      <c r="E26" s="38">
        <v>400</v>
      </c>
      <c r="F26" s="39">
        <f>IF(D26&gt;0,100*E26/D26,0)</f>
        <v>88.888888888888886</v>
      </c>
      <c r="G26" s="40"/>
      <c r="H26" s="120">
        <v>1.1259999999999999</v>
      </c>
      <c r="I26" s="121">
        <v>2.2999999999999998</v>
      </c>
      <c r="J26" s="121">
        <v>1.5</v>
      </c>
      <c r="K26" s="41">
        <f>IF(I26&gt;0,100*J26/I26,0)</f>
        <v>65.217391304347828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>
        <v>2386</v>
      </c>
      <c r="D28" s="30">
        <v>2655</v>
      </c>
      <c r="E28" s="30">
        <v>3162</v>
      </c>
      <c r="F28" s="31"/>
      <c r="G28" s="31"/>
      <c r="H28" s="119">
        <v>6.9080000000000004</v>
      </c>
      <c r="I28" s="119">
        <v>9.01</v>
      </c>
      <c r="J28" s="119">
        <v>7.8819999999999997</v>
      </c>
      <c r="K28" s="32"/>
    </row>
    <row r="29" spans="1:11" s="33" customFormat="1" ht="11.25" customHeight="1">
      <c r="A29" s="35" t="s">
        <v>22</v>
      </c>
      <c r="B29" s="29"/>
      <c r="C29" s="30">
        <v>16214</v>
      </c>
      <c r="D29" s="30">
        <v>15783</v>
      </c>
      <c r="E29" s="30">
        <v>15783</v>
      </c>
      <c r="F29" s="31"/>
      <c r="G29" s="31"/>
      <c r="H29" s="119">
        <v>31.994</v>
      </c>
      <c r="I29" s="119">
        <v>34.420999999999999</v>
      </c>
      <c r="J29" s="119">
        <v>28.658000000000001</v>
      </c>
      <c r="K29" s="32"/>
    </row>
    <row r="30" spans="1:11" s="33" customFormat="1" ht="11.25" customHeight="1">
      <c r="A30" s="35" t="s">
        <v>23</v>
      </c>
      <c r="B30" s="29"/>
      <c r="C30" s="30">
        <v>7562</v>
      </c>
      <c r="D30" s="30">
        <v>7562</v>
      </c>
      <c r="E30" s="30">
        <v>7562</v>
      </c>
      <c r="F30" s="31"/>
      <c r="G30" s="31"/>
      <c r="H30" s="119">
        <v>8.0519999999999996</v>
      </c>
      <c r="I30" s="119">
        <v>12.196999999999999</v>
      </c>
      <c r="J30" s="119">
        <v>12.196999999999999</v>
      </c>
      <c r="K30" s="32"/>
    </row>
    <row r="31" spans="1:11" s="42" customFormat="1" ht="11.25" customHeight="1">
      <c r="A31" s="43" t="s">
        <v>24</v>
      </c>
      <c r="B31" s="37"/>
      <c r="C31" s="38">
        <v>26162</v>
      </c>
      <c r="D31" s="38">
        <v>26000</v>
      </c>
      <c r="E31" s="38">
        <v>26507</v>
      </c>
      <c r="F31" s="39">
        <f>IF(D31&gt;0,100*E31/D31,0)</f>
        <v>101.95</v>
      </c>
      <c r="G31" s="40"/>
      <c r="H31" s="120">
        <v>46.954000000000001</v>
      </c>
      <c r="I31" s="121">
        <v>55.628</v>
      </c>
      <c r="J31" s="121">
        <v>48.736999999999995</v>
      </c>
      <c r="K31" s="41">
        <f>IF(I31&gt;0,100*J31/I31,0)</f>
        <v>87.612353491047671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>
        <v>2295</v>
      </c>
      <c r="D33" s="30">
        <v>2000</v>
      </c>
      <c r="E33" s="30">
        <v>2000</v>
      </c>
      <c r="F33" s="31"/>
      <c r="G33" s="31"/>
      <c r="H33" s="119">
        <v>2.9910000000000001</v>
      </c>
      <c r="I33" s="119">
        <v>4.8499999999999996</v>
      </c>
      <c r="J33" s="119"/>
      <c r="K33" s="32"/>
    </row>
    <row r="34" spans="1:11" s="33" customFormat="1" ht="11.25" customHeight="1">
      <c r="A34" s="35" t="s">
        <v>26</v>
      </c>
      <c r="B34" s="29"/>
      <c r="C34" s="30">
        <v>4145</v>
      </c>
      <c r="D34" s="30">
        <v>4500</v>
      </c>
      <c r="E34" s="30">
        <v>4000</v>
      </c>
      <c r="F34" s="31"/>
      <c r="G34" s="31"/>
      <c r="H34" s="119">
        <v>8.9819999999999993</v>
      </c>
      <c r="I34" s="119">
        <v>9.7149999999999999</v>
      </c>
      <c r="J34" s="119"/>
      <c r="K34" s="32"/>
    </row>
    <row r="35" spans="1:11" s="33" customFormat="1" ht="11.25" customHeight="1">
      <c r="A35" s="35" t="s">
        <v>27</v>
      </c>
      <c r="B35" s="29"/>
      <c r="C35" s="30">
        <v>1761</v>
      </c>
      <c r="D35" s="30">
        <v>2000</v>
      </c>
      <c r="E35" s="30">
        <v>2500</v>
      </c>
      <c r="F35" s="31"/>
      <c r="G35" s="31"/>
      <c r="H35" s="119">
        <v>3.0640000000000001</v>
      </c>
      <c r="I35" s="119">
        <v>4.5</v>
      </c>
      <c r="J35" s="119">
        <v>5.5</v>
      </c>
      <c r="K35" s="32"/>
    </row>
    <row r="36" spans="1:11" s="33" customFormat="1" ht="11.25" customHeight="1">
      <c r="A36" s="35" t="s">
        <v>28</v>
      </c>
      <c r="B36" s="29"/>
      <c r="C36" s="30">
        <v>1539</v>
      </c>
      <c r="D36" s="30">
        <v>1650</v>
      </c>
      <c r="E36" s="30">
        <v>1815</v>
      </c>
      <c r="F36" s="31"/>
      <c r="G36" s="31"/>
      <c r="H36" s="119">
        <v>2.77</v>
      </c>
      <c r="I36" s="119">
        <v>3.7949999999999995</v>
      </c>
      <c r="J36" s="119">
        <v>4.1749999999999998</v>
      </c>
      <c r="K36" s="32"/>
    </row>
    <row r="37" spans="1:11" s="42" customFormat="1" ht="11.25" customHeight="1">
      <c r="A37" s="36" t="s">
        <v>29</v>
      </c>
      <c r="B37" s="37"/>
      <c r="C37" s="38">
        <v>9740</v>
      </c>
      <c r="D37" s="38">
        <v>10150</v>
      </c>
      <c r="E37" s="38">
        <v>10315</v>
      </c>
      <c r="F37" s="39">
        <f>IF(D37&gt;0,100*E37/D37,0)</f>
        <v>101.6256157635468</v>
      </c>
      <c r="G37" s="40"/>
      <c r="H37" s="120">
        <v>17.806999999999999</v>
      </c>
      <c r="I37" s="121">
        <v>22.86</v>
      </c>
      <c r="J37" s="12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>
        <v>14467</v>
      </c>
      <c r="D39" s="38">
        <v>14480</v>
      </c>
      <c r="E39" s="38">
        <v>14400</v>
      </c>
      <c r="F39" s="39">
        <f>IF(D39&gt;0,100*E39/D39,0)</f>
        <v>99.447513812154696</v>
      </c>
      <c r="G39" s="40"/>
      <c r="H39" s="120">
        <v>8.1739999999999995</v>
      </c>
      <c r="I39" s="121">
        <v>8.1</v>
      </c>
      <c r="J39" s="121">
        <v>8.64</v>
      </c>
      <c r="K39" s="41">
        <f>IF(I39&gt;0,100*J39/I39,0)</f>
        <v>106.66666666666667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>
        <v>1567</v>
      </c>
      <c r="D41" s="30">
        <v>2477</v>
      </c>
      <c r="E41" s="30">
        <v>1880</v>
      </c>
      <c r="F41" s="31"/>
      <c r="G41" s="31"/>
      <c r="H41" s="119">
        <v>2.8769999999999998</v>
      </c>
      <c r="I41" s="119">
        <v>7.3419999999999996</v>
      </c>
      <c r="J41" s="119">
        <v>3.5579999999999998</v>
      </c>
      <c r="K41" s="32"/>
    </row>
    <row r="42" spans="1:11" s="33" customFormat="1" ht="11.25" customHeight="1">
      <c r="A42" s="35" t="s">
        <v>32</v>
      </c>
      <c r="B42" s="29"/>
      <c r="C42" s="30">
        <v>7782</v>
      </c>
      <c r="D42" s="30">
        <v>10353</v>
      </c>
      <c r="E42" s="30">
        <v>10700</v>
      </c>
      <c r="F42" s="31"/>
      <c r="G42" s="31"/>
      <c r="H42" s="119">
        <v>24.34</v>
      </c>
      <c r="I42" s="119">
        <v>41.064999999999998</v>
      </c>
      <c r="J42" s="119">
        <v>34.44</v>
      </c>
      <c r="K42" s="32"/>
    </row>
    <row r="43" spans="1:11" s="33" customFormat="1" ht="11.25" customHeight="1">
      <c r="A43" s="35" t="s">
        <v>33</v>
      </c>
      <c r="B43" s="29"/>
      <c r="C43" s="30">
        <v>13017</v>
      </c>
      <c r="D43" s="30">
        <v>13135</v>
      </c>
      <c r="E43" s="30">
        <v>14500</v>
      </c>
      <c r="F43" s="31"/>
      <c r="G43" s="31"/>
      <c r="H43" s="119">
        <v>29.696999999999999</v>
      </c>
      <c r="I43" s="119">
        <v>45.656999999999996</v>
      </c>
      <c r="J43" s="119">
        <v>34.6</v>
      </c>
      <c r="K43" s="32"/>
    </row>
    <row r="44" spans="1:11" s="33" customFormat="1" ht="11.25" customHeight="1">
      <c r="A44" s="35" t="s">
        <v>34</v>
      </c>
      <c r="B44" s="29"/>
      <c r="C44" s="30">
        <v>16563</v>
      </c>
      <c r="D44" s="30">
        <v>22258</v>
      </c>
      <c r="E44" s="30">
        <v>22000</v>
      </c>
      <c r="F44" s="31"/>
      <c r="G44" s="31"/>
      <c r="H44" s="119">
        <v>46.860999999999997</v>
      </c>
      <c r="I44" s="119">
        <v>81.864999999999995</v>
      </c>
      <c r="J44" s="119">
        <v>55</v>
      </c>
      <c r="K44" s="32"/>
    </row>
    <row r="45" spans="1:11" s="33" customFormat="1" ht="11.25" customHeight="1">
      <c r="A45" s="35" t="s">
        <v>35</v>
      </c>
      <c r="B45" s="29"/>
      <c r="C45" s="30">
        <v>10846</v>
      </c>
      <c r="D45" s="30">
        <v>12512</v>
      </c>
      <c r="E45" s="30">
        <v>12500</v>
      </c>
      <c r="F45" s="31"/>
      <c r="G45" s="31"/>
      <c r="H45" s="119">
        <v>19.773</v>
      </c>
      <c r="I45" s="119">
        <v>40.698999999999998</v>
      </c>
      <c r="J45" s="119">
        <v>32.75</v>
      </c>
      <c r="K45" s="32"/>
    </row>
    <row r="46" spans="1:11" s="33" customFormat="1" ht="11.25" customHeight="1">
      <c r="A46" s="35" t="s">
        <v>36</v>
      </c>
      <c r="B46" s="29"/>
      <c r="C46" s="30">
        <v>2350</v>
      </c>
      <c r="D46" s="30">
        <v>1347</v>
      </c>
      <c r="E46" s="30">
        <v>1350</v>
      </c>
      <c r="F46" s="31"/>
      <c r="G46" s="31"/>
      <c r="H46" s="119">
        <v>2.9119999999999999</v>
      </c>
      <c r="I46" s="119">
        <v>3.117</v>
      </c>
      <c r="J46" s="119">
        <v>2.4300000000000002</v>
      </c>
      <c r="K46" s="32"/>
    </row>
    <row r="47" spans="1:11" s="33" customFormat="1" ht="11.25" customHeight="1">
      <c r="A47" s="35" t="s">
        <v>37</v>
      </c>
      <c r="B47" s="29"/>
      <c r="C47" s="30">
        <v>859</v>
      </c>
      <c r="D47" s="30">
        <v>1034</v>
      </c>
      <c r="E47" s="30">
        <v>1040</v>
      </c>
      <c r="F47" s="31"/>
      <c r="G47" s="31"/>
      <c r="H47" s="119">
        <v>1.2090000000000001</v>
      </c>
      <c r="I47" s="119">
        <v>2.399</v>
      </c>
      <c r="J47" s="119">
        <v>1.7</v>
      </c>
      <c r="K47" s="32"/>
    </row>
    <row r="48" spans="1:11" s="33" customFormat="1" ht="11.25" customHeight="1">
      <c r="A48" s="35" t="s">
        <v>38</v>
      </c>
      <c r="B48" s="29"/>
      <c r="C48" s="30">
        <v>7962</v>
      </c>
      <c r="D48" s="30">
        <v>8128</v>
      </c>
      <c r="E48" s="30">
        <v>8000</v>
      </c>
      <c r="F48" s="31"/>
      <c r="G48" s="31"/>
      <c r="H48" s="119">
        <v>10.817</v>
      </c>
      <c r="I48" s="119">
        <v>26.17</v>
      </c>
      <c r="J48" s="119">
        <v>14.5</v>
      </c>
      <c r="K48" s="32"/>
    </row>
    <row r="49" spans="1:11" s="33" customFormat="1" ht="11.25" customHeight="1">
      <c r="A49" s="35" t="s">
        <v>39</v>
      </c>
      <c r="B49" s="29"/>
      <c r="C49" s="30">
        <v>9882</v>
      </c>
      <c r="D49" s="30">
        <v>15992</v>
      </c>
      <c r="E49" s="30">
        <v>17500</v>
      </c>
      <c r="F49" s="31"/>
      <c r="G49" s="31"/>
      <c r="H49" s="119">
        <v>17.382000000000001</v>
      </c>
      <c r="I49" s="119">
        <v>52.424999999999997</v>
      </c>
      <c r="J49" s="119">
        <v>35.799999999999997</v>
      </c>
      <c r="K49" s="32"/>
    </row>
    <row r="50" spans="1:11" s="42" customFormat="1" ht="11.25" customHeight="1">
      <c r="A50" s="43" t="s">
        <v>40</v>
      </c>
      <c r="B50" s="37"/>
      <c r="C50" s="38">
        <v>70828</v>
      </c>
      <c r="D50" s="38">
        <v>87236</v>
      </c>
      <c r="E50" s="38">
        <v>89470</v>
      </c>
      <c r="F50" s="39">
        <f>IF(D50&gt;0,100*E50/D50,0)</f>
        <v>102.56086936585814</v>
      </c>
      <c r="G50" s="40"/>
      <c r="H50" s="120">
        <v>155.86800000000002</v>
      </c>
      <c r="I50" s="121">
        <v>300.73899999999998</v>
      </c>
      <c r="J50" s="121">
        <v>214.77800000000002</v>
      </c>
      <c r="K50" s="41">
        <f>IF(I50&gt;0,100*J50/I50,0)</f>
        <v>71.416743422037058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>
        <v>4774</v>
      </c>
      <c r="D52" s="38">
        <v>4774</v>
      </c>
      <c r="E52" s="38">
        <v>4774</v>
      </c>
      <c r="F52" s="39">
        <f>IF(D52&gt;0,100*E52/D52,0)</f>
        <v>100</v>
      </c>
      <c r="G52" s="40"/>
      <c r="H52" s="120">
        <v>8.1790000000000003</v>
      </c>
      <c r="I52" s="121">
        <v>8.1790000000000003</v>
      </c>
      <c r="J52" s="121">
        <v>8.1790000000000003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>
        <v>37294</v>
      </c>
      <c r="D54" s="30">
        <v>39042</v>
      </c>
      <c r="E54" s="30">
        <v>41800</v>
      </c>
      <c r="F54" s="31"/>
      <c r="G54" s="31"/>
      <c r="H54" s="119">
        <v>58.203000000000003</v>
      </c>
      <c r="I54" s="119">
        <v>89.66</v>
      </c>
      <c r="J54" s="119">
        <v>87.52</v>
      </c>
      <c r="K54" s="32"/>
    </row>
    <row r="55" spans="1:11" s="33" customFormat="1" ht="11.25" customHeight="1">
      <c r="A55" s="35" t="s">
        <v>43</v>
      </c>
      <c r="B55" s="29"/>
      <c r="C55" s="30">
        <v>79208</v>
      </c>
      <c r="D55" s="30">
        <v>79605</v>
      </c>
      <c r="E55" s="30">
        <v>79000</v>
      </c>
      <c r="F55" s="31"/>
      <c r="G55" s="31"/>
      <c r="H55" s="119">
        <v>126.036</v>
      </c>
      <c r="I55" s="119">
        <v>150</v>
      </c>
      <c r="J55" s="119">
        <v>142.19999999999999</v>
      </c>
      <c r="K55" s="32"/>
    </row>
    <row r="56" spans="1:11" s="33" customFormat="1" ht="11.25" customHeight="1">
      <c r="A56" s="35" t="s">
        <v>44</v>
      </c>
      <c r="B56" s="29"/>
      <c r="C56" s="30">
        <v>7341</v>
      </c>
      <c r="D56" s="30">
        <v>8500</v>
      </c>
      <c r="E56" s="30">
        <v>8500</v>
      </c>
      <c r="F56" s="31"/>
      <c r="G56" s="31"/>
      <c r="H56" s="119">
        <v>19.998999999999999</v>
      </c>
      <c r="I56" s="119">
        <v>17</v>
      </c>
      <c r="J56" s="119">
        <v>32.5</v>
      </c>
      <c r="K56" s="32"/>
    </row>
    <row r="57" spans="1:11" s="33" customFormat="1" ht="11.25" customHeight="1">
      <c r="A57" s="35" t="s">
        <v>45</v>
      </c>
      <c r="B57" s="29"/>
      <c r="C57" s="30">
        <v>4292</v>
      </c>
      <c r="D57" s="30">
        <v>4693</v>
      </c>
      <c r="E57" s="30">
        <v>4693</v>
      </c>
      <c r="F57" s="31"/>
      <c r="G57" s="31"/>
      <c r="H57" s="119">
        <v>3.0840000000000001</v>
      </c>
      <c r="I57" s="119">
        <v>14.079000000000001</v>
      </c>
      <c r="J57" s="119">
        <v>14.079000000000001</v>
      </c>
      <c r="K57" s="32"/>
    </row>
    <row r="58" spans="1:11" s="33" customFormat="1" ht="11.25" customHeight="1">
      <c r="A58" s="35" t="s">
        <v>46</v>
      </c>
      <c r="B58" s="29"/>
      <c r="C58" s="30">
        <v>42049</v>
      </c>
      <c r="D58" s="30">
        <v>45284</v>
      </c>
      <c r="E58" s="30">
        <v>45283.95</v>
      </c>
      <c r="F58" s="31"/>
      <c r="G58" s="31"/>
      <c r="H58" s="119">
        <v>32.222000000000001</v>
      </c>
      <c r="I58" s="119">
        <v>96.546000000000006</v>
      </c>
      <c r="J58" s="119">
        <v>74.581475999999995</v>
      </c>
      <c r="K58" s="32"/>
    </row>
    <row r="59" spans="1:11" s="42" customFormat="1" ht="11.25" customHeight="1">
      <c r="A59" s="36" t="s">
        <v>47</v>
      </c>
      <c r="B59" s="37"/>
      <c r="C59" s="38">
        <v>170184</v>
      </c>
      <c r="D59" s="38">
        <v>177124</v>
      </c>
      <c r="E59" s="38">
        <v>179276.95</v>
      </c>
      <c r="F59" s="39">
        <f>IF(D59&gt;0,100*E59/D59,0)</f>
        <v>101.21550439240306</v>
      </c>
      <c r="G59" s="40"/>
      <c r="H59" s="120">
        <v>239.54400000000001</v>
      </c>
      <c r="I59" s="121">
        <v>367.28500000000003</v>
      </c>
      <c r="J59" s="121">
        <v>350.88047599999999</v>
      </c>
      <c r="K59" s="41">
        <f>IF(I59&gt;0,100*J59/I59,0)</f>
        <v>95.53357093265447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>
        <v>3024</v>
      </c>
      <c r="D61" s="30">
        <v>2550</v>
      </c>
      <c r="E61" s="30">
        <v>2736.8</v>
      </c>
      <c r="F61" s="31"/>
      <c r="G61" s="31"/>
      <c r="H61" s="119">
        <v>5.1740000000000004</v>
      </c>
      <c r="I61" s="119">
        <v>3.585</v>
      </c>
      <c r="J61" s="119">
        <v>5.90524</v>
      </c>
      <c r="K61" s="32"/>
    </row>
    <row r="62" spans="1:11" s="33" customFormat="1" ht="11.25" customHeight="1">
      <c r="A62" s="35" t="s">
        <v>49</v>
      </c>
      <c r="B62" s="29"/>
      <c r="C62" s="30">
        <v>1027</v>
      </c>
      <c r="D62" s="30">
        <v>1002</v>
      </c>
      <c r="E62" s="30">
        <v>1002</v>
      </c>
      <c r="F62" s="31"/>
      <c r="G62" s="31"/>
      <c r="H62" s="119">
        <v>1.7310000000000001</v>
      </c>
      <c r="I62" s="119">
        <v>1.516</v>
      </c>
      <c r="J62" s="119"/>
      <c r="K62" s="32"/>
    </row>
    <row r="63" spans="1:11" s="33" customFormat="1" ht="11.25" customHeight="1">
      <c r="A63" s="35" t="s">
        <v>50</v>
      </c>
      <c r="B63" s="29"/>
      <c r="C63" s="30">
        <v>2059</v>
      </c>
      <c r="D63" s="30">
        <v>1808</v>
      </c>
      <c r="E63" s="30">
        <v>1752</v>
      </c>
      <c r="F63" s="31"/>
      <c r="G63" s="31"/>
      <c r="H63" s="119">
        <v>2.387</v>
      </c>
      <c r="I63" s="119">
        <v>1.546151724137931</v>
      </c>
      <c r="J63" s="119"/>
      <c r="K63" s="32"/>
    </row>
    <row r="64" spans="1:11" s="42" customFormat="1" ht="11.25" customHeight="1">
      <c r="A64" s="36" t="s">
        <v>51</v>
      </c>
      <c r="B64" s="37"/>
      <c r="C64" s="38">
        <v>6110</v>
      </c>
      <c r="D64" s="38">
        <v>5360</v>
      </c>
      <c r="E64" s="38">
        <v>5490.8</v>
      </c>
      <c r="F64" s="39">
        <f>IF(D64&gt;0,100*E64/D64,0)</f>
        <v>102.44029850746269</v>
      </c>
      <c r="G64" s="40"/>
      <c r="H64" s="120">
        <v>9.2919999999999998</v>
      </c>
      <c r="I64" s="121">
        <v>6.647151724137931</v>
      </c>
      <c r="J64" s="12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>
        <v>16988</v>
      </c>
      <c r="D66" s="38">
        <v>11684</v>
      </c>
      <c r="E66" s="38">
        <v>19291</v>
      </c>
      <c r="F66" s="39">
        <f>IF(D66&gt;0,100*E66/D66,0)</f>
        <v>165.10612803834303</v>
      </c>
      <c r="G66" s="40"/>
      <c r="H66" s="120">
        <v>12.558</v>
      </c>
      <c r="I66" s="121">
        <v>8.6370000000000005</v>
      </c>
      <c r="J66" s="121">
        <v>15.17</v>
      </c>
      <c r="K66" s="41">
        <f>IF(I66&gt;0,100*J66/I66,0)</f>
        <v>175.63968970707421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>
        <v>44466</v>
      </c>
      <c r="D68" s="30">
        <v>44500</v>
      </c>
      <c r="E68" s="30">
        <v>45000</v>
      </c>
      <c r="F68" s="31"/>
      <c r="G68" s="31"/>
      <c r="H68" s="119">
        <v>65.988</v>
      </c>
      <c r="I68" s="119">
        <v>71</v>
      </c>
      <c r="J68" s="119">
        <v>64</v>
      </c>
      <c r="K68" s="32"/>
    </row>
    <row r="69" spans="1:11" s="33" customFormat="1" ht="11.25" customHeight="1">
      <c r="A69" s="35" t="s">
        <v>54</v>
      </c>
      <c r="B69" s="29"/>
      <c r="C69" s="30">
        <v>7484</v>
      </c>
      <c r="D69" s="30">
        <v>8000</v>
      </c>
      <c r="E69" s="30">
        <v>8000</v>
      </c>
      <c r="F69" s="31"/>
      <c r="G69" s="31"/>
      <c r="H69" s="119">
        <v>7.7830000000000004</v>
      </c>
      <c r="I69" s="119">
        <v>10</v>
      </c>
      <c r="J69" s="119">
        <v>8</v>
      </c>
      <c r="K69" s="32"/>
    </row>
    <row r="70" spans="1:11" s="42" customFormat="1" ht="11.25" customHeight="1">
      <c r="A70" s="36" t="s">
        <v>55</v>
      </c>
      <c r="B70" s="37"/>
      <c r="C70" s="38">
        <v>51950</v>
      </c>
      <c r="D70" s="38">
        <v>52500</v>
      </c>
      <c r="E70" s="38">
        <v>53000</v>
      </c>
      <c r="F70" s="39">
        <f>IF(D70&gt;0,100*E70/D70,0)</f>
        <v>100.95238095238095</v>
      </c>
      <c r="G70" s="40"/>
      <c r="H70" s="120">
        <v>73.771000000000001</v>
      </c>
      <c r="I70" s="121">
        <v>81</v>
      </c>
      <c r="J70" s="121">
        <v>72</v>
      </c>
      <c r="K70" s="41">
        <f>IF(I70&gt;0,100*J70/I70,0)</f>
        <v>88.888888888888886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>
        <v>4758</v>
      </c>
      <c r="D72" s="30">
        <v>4292</v>
      </c>
      <c r="E72" s="30">
        <v>4317</v>
      </c>
      <c r="F72" s="31"/>
      <c r="G72" s="31"/>
      <c r="H72" s="119">
        <v>6.1189999999999998</v>
      </c>
      <c r="I72" s="119">
        <v>1.2649999999999999</v>
      </c>
      <c r="J72" s="119">
        <v>5.5220000000000002</v>
      </c>
      <c r="K72" s="32"/>
    </row>
    <row r="73" spans="1:11" s="33" customFormat="1" ht="11.25" customHeight="1">
      <c r="A73" s="35" t="s">
        <v>57</v>
      </c>
      <c r="B73" s="29"/>
      <c r="C73" s="30">
        <v>11266</v>
      </c>
      <c r="D73" s="30">
        <v>10600</v>
      </c>
      <c r="E73" s="30">
        <v>10600</v>
      </c>
      <c r="F73" s="31"/>
      <c r="G73" s="31"/>
      <c r="H73" s="119">
        <v>25.574000000000002</v>
      </c>
      <c r="I73" s="119">
        <v>27.56</v>
      </c>
      <c r="J73" s="119">
        <v>27.56</v>
      </c>
      <c r="K73" s="32"/>
    </row>
    <row r="74" spans="1:11" s="33" customFormat="1" ht="11.25" customHeight="1">
      <c r="A74" s="35" t="s">
        <v>58</v>
      </c>
      <c r="B74" s="29"/>
      <c r="C74" s="30">
        <v>25347</v>
      </c>
      <c r="D74" s="30">
        <v>27430</v>
      </c>
      <c r="E74" s="30">
        <v>27610</v>
      </c>
      <c r="F74" s="31"/>
      <c r="G74" s="31"/>
      <c r="H74" s="119">
        <v>37.289000000000001</v>
      </c>
      <c r="I74" s="119">
        <v>49.374000000000002</v>
      </c>
      <c r="J74" s="119">
        <v>46.936999999999998</v>
      </c>
      <c r="K74" s="32"/>
    </row>
    <row r="75" spans="1:11" s="33" customFormat="1" ht="11.25" customHeight="1">
      <c r="A75" s="35" t="s">
        <v>59</v>
      </c>
      <c r="B75" s="29"/>
      <c r="C75" s="30">
        <v>25956</v>
      </c>
      <c r="D75" s="30">
        <v>24808.255499999999</v>
      </c>
      <c r="E75" s="30">
        <v>24119</v>
      </c>
      <c r="F75" s="31"/>
      <c r="G75" s="31"/>
      <c r="H75" s="119">
        <v>26.247</v>
      </c>
      <c r="I75" s="119">
        <v>34.38371840492821</v>
      </c>
      <c r="J75" s="119"/>
      <c r="K75" s="32"/>
    </row>
    <row r="76" spans="1:11" s="33" customFormat="1" ht="11.25" customHeight="1">
      <c r="A76" s="35" t="s">
        <v>60</v>
      </c>
      <c r="B76" s="29"/>
      <c r="C76" s="30">
        <v>1932</v>
      </c>
      <c r="D76" s="30">
        <v>445</v>
      </c>
      <c r="E76" s="30">
        <v>500</v>
      </c>
      <c r="F76" s="31"/>
      <c r="G76" s="31"/>
      <c r="H76" s="119">
        <v>4.8380000000000001</v>
      </c>
      <c r="I76" s="119">
        <v>0.93500000000000005</v>
      </c>
      <c r="J76" s="119">
        <v>1.25</v>
      </c>
      <c r="K76" s="32"/>
    </row>
    <row r="77" spans="1:11" s="33" customFormat="1" ht="11.25" customHeight="1">
      <c r="A77" s="35" t="s">
        <v>61</v>
      </c>
      <c r="B77" s="29"/>
      <c r="C77" s="30">
        <v>4970</v>
      </c>
      <c r="D77" s="30">
        <v>4784</v>
      </c>
      <c r="E77" s="30">
        <v>5000</v>
      </c>
      <c r="F77" s="31"/>
      <c r="G77" s="31"/>
      <c r="H77" s="119">
        <v>11.763999999999999</v>
      </c>
      <c r="I77" s="119">
        <v>7.4649999999999999</v>
      </c>
      <c r="J77" s="119">
        <v>7.8</v>
      </c>
      <c r="K77" s="32"/>
    </row>
    <row r="78" spans="1:11" s="33" customFormat="1" ht="11.25" customHeight="1">
      <c r="A78" s="35" t="s">
        <v>62</v>
      </c>
      <c r="B78" s="29"/>
      <c r="C78" s="30">
        <v>9729</v>
      </c>
      <c r="D78" s="30">
        <v>8463</v>
      </c>
      <c r="E78" s="30">
        <v>8463</v>
      </c>
      <c r="F78" s="31"/>
      <c r="G78" s="31"/>
      <c r="H78" s="119">
        <v>20.789000000000001</v>
      </c>
      <c r="I78" s="119">
        <v>10.579000000000001</v>
      </c>
      <c r="J78" s="119">
        <v>12.695</v>
      </c>
      <c r="K78" s="32"/>
    </row>
    <row r="79" spans="1:11" s="33" customFormat="1" ht="11.25" customHeight="1">
      <c r="A79" s="35" t="s">
        <v>63</v>
      </c>
      <c r="B79" s="29"/>
      <c r="C79" s="30">
        <v>12891</v>
      </c>
      <c r="D79" s="30">
        <v>11838</v>
      </c>
      <c r="E79" s="30">
        <v>13609</v>
      </c>
      <c r="F79" s="31"/>
      <c r="G79" s="31"/>
      <c r="H79" s="119">
        <v>21.952000000000002</v>
      </c>
      <c r="I79" s="119">
        <v>26.131</v>
      </c>
      <c r="J79" s="119">
        <v>38.813000000000002</v>
      </c>
      <c r="K79" s="32"/>
    </row>
    <row r="80" spans="1:11" s="42" customFormat="1" ht="11.25" customHeight="1">
      <c r="A80" s="43" t="s">
        <v>64</v>
      </c>
      <c r="B80" s="37"/>
      <c r="C80" s="38">
        <v>96849</v>
      </c>
      <c r="D80" s="38">
        <v>92660.255499999999</v>
      </c>
      <c r="E80" s="38">
        <v>94218</v>
      </c>
      <c r="F80" s="39">
        <f>IF(D80&gt;0,100*E80/D80,0)</f>
        <v>101.68113555439095</v>
      </c>
      <c r="G80" s="40"/>
      <c r="H80" s="120">
        <v>154.572</v>
      </c>
      <c r="I80" s="121">
        <v>157.69271840492823</v>
      </c>
      <c r="J80" s="12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>
        <v>145</v>
      </c>
      <c r="D82" s="30">
        <v>145</v>
      </c>
      <c r="E82" s="30">
        <v>145</v>
      </c>
      <c r="F82" s="31"/>
      <c r="G82" s="31"/>
      <c r="H82" s="119">
        <v>0.10199999999999999</v>
      </c>
      <c r="I82" s="119">
        <v>0.10199999999999999</v>
      </c>
      <c r="J82" s="119">
        <v>0.10199999999999999</v>
      </c>
      <c r="K82" s="32"/>
    </row>
    <row r="83" spans="1:11" s="33" customFormat="1" ht="11.25" customHeight="1">
      <c r="A83" s="35" t="s">
        <v>66</v>
      </c>
      <c r="B83" s="29"/>
      <c r="C83" s="30">
        <v>227</v>
      </c>
      <c r="D83" s="30">
        <v>229</v>
      </c>
      <c r="E83" s="30">
        <v>183</v>
      </c>
      <c r="F83" s="31"/>
      <c r="G83" s="31"/>
      <c r="H83" s="119">
        <v>0.159</v>
      </c>
      <c r="I83" s="119">
        <v>0.16</v>
      </c>
      <c r="J83" s="119">
        <v>0.13</v>
      </c>
      <c r="K83" s="32"/>
    </row>
    <row r="84" spans="1:11" s="42" customFormat="1" ht="11.25" customHeight="1">
      <c r="A84" s="36" t="s">
        <v>67</v>
      </c>
      <c r="B84" s="37"/>
      <c r="C84" s="38">
        <v>372</v>
      </c>
      <c r="D84" s="38">
        <v>374</v>
      </c>
      <c r="E84" s="38">
        <v>328</v>
      </c>
      <c r="F84" s="39">
        <f>IF(D84&gt;0,100*E84/D84,0)</f>
        <v>87.700534759358291</v>
      </c>
      <c r="G84" s="40"/>
      <c r="H84" s="120">
        <v>0.26100000000000001</v>
      </c>
      <c r="I84" s="121">
        <v>0.26200000000000001</v>
      </c>
      <c r="J84" s="121">
        <v>0.23199999999999998</v>
      </c>
      <c r="K84" s="41">
        <f>IF(I84&gt;0,100*J84/I84,0)</f>
        <v>88.549618320610676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>
        <v>483727</v>
      </c>
      <c r="D87" s="53">
        <v>500936.25549999997</v>
      </c>
      <c r="E87" s="53">
        <v>515555.75</v>
      </c>
      <c r="F87" s="54">
        <f>IF(D87&gt;0,100*E87/D87,0)</f>
        <v>102.91843410004489</v>
      </c>
      <c r="G87" s="40"/>
      <c r="H87" s="124">
        <v>781.04799999999989</v>
      </c>
      <c r="I87" s="125">
        <v>1115.700360129066</v>
      </c>
      <c r="J87" s="12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15" orientation="portrait" useFirstPageNumber="1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O625"/>
  <sheetViews>
    <sheetView zoomScale="70" zoomScaleNormal="70" workbookViewId="0">
      <selection activeCell="J7" sqref="J7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279</v>
      </c>
      <c r="D7" s="21" t="s">
        <v>7</v>
      </c>
      <c r="E7" s="21">
        <v>3</v>
      </c>
      <c r="F7" s="22" t="str">
        <f>CONCATENATE(D6,"=100")</f>
        <v>2016=100</v>
      </c>
      <c r="G7" s="23"/>
      <c r="H7" s="20" t="s">
        <v>279</v>
      </c>
      <c r="I7" s="21" t="s">
        <v>7</v>
      </c>
      <c r="J7" s="21">
        <v>3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57</v>
      </c>
      <c r="D9" s="30">
        <v>59</v>
      </c>
      <c r="E9" s="30">
        <v>56</v>
      </c>
      <c r="F9" s="31"/>
      <c r="G9" s="31"/>
      <c r="H9" s="119">
        <v>0.13300000000000001</v>
      </c>
      <c r="I9" s="119">
        <v>0.13700000000000001</v>
      </c>
      <c r="J9" s="119">
        <v>0.16</v>
      </c>
      <c r="K9" s="32"/>
    </row>
    <row r="10" spans="1:11" s="33" customFormat="1" ht="11.25" customHeight="1">
      <c r="A10" s="35" t="s">
        <v>9</v>
      </c>
      <c r="B10" s="29"/>
      <c r="C10" s="30">
        <v>852</v>
      </c>
      <c r="D10" s="30">
        <v>862</v>
      </c>
      <c r="E10" s="30">
        <v>822</v>
      </c>
      <c r="F10" s="31"/>
      <c r="G10" s="31"/>
      <c r="H10" s="119">
        <v>1.2729999999999999</v>
      </c>
      <c r="I10" s="119">
        <v>1.29</v>
      </c>
      <c r="J10" s="119">
        <v>0.98099999999999998</v>
      </c>
      <c r="K10" s="32"/>
    </row>
    <row r="11" spans="1:11" s="33" customFormat="1" ht="11.25" customHeight="1">
      <c r="A11" s="28" t="s">
        <v>10</v>
      </c>
      <c r="B11" s="29"/>
      <c r="C11" s="30">
        <v>4897</v>
      </c>
      <c r="D11" s="30">
        <v>5173</v>
      </c>
      <c r="E11" s="30">
        <v>3260</v>
      </c>
      <c r="F11" s="31"/>
      <c r="G11" s="31"/>
      <c r="H11" s="119">
        <v>11.723000000000001</v>
      </c>
      <c r="I11" s="119">
        <v>12.365</v>
      </c>
      <c r="J11" s="119">
        <v>8.1519999999999992</v>
      </c>
      <c r="K11" s="32"/>
    </row>
    <row r="12" spans="1:11" s="33" customFormat="1" ht="11.25" customHeight="1">
      <c r="A12" s="35" t="s">
        <v>11</v>
      </c>
      <c r="B12" s="29"/>
      <c r="C12" s="30">
        <v>5</v>
      </c>
      <c r="D12" s="30">
        <v>41</v>
      </c>
      <c r="E12" s="30">
        <v>19</v>
      </c>
      <c r="F12" s="31"/>
      <c r="G12" s="31"/>
      <c r="H12" s="119">
        <v>8.9999999999999993E-3</v>
      </c>
      <c r="I12" s="119">
        <v>7.0999999999999994E-2</v>
      </c>
      <c r="J12" s="119">
        <v>0.05</v>
      </c>
      <c r="K12" s="32"/>
    </row>
    <row r="13" spans="1:11" s="42" customFormat="1" ht="11.25" customHeight="1">
      <c r="A13" s="36" t="s">
        <v>12</v>
      </c>
      <c r="B13" s="37"/>
      <c r="C13" s="38">
        <v>5811</v>
      </c>
      <c r="D13" s="38">
        <v>6135</v>
      </c>
      <c r="E13" s="38">
        <v>4157</v>
      </c>
      <c r="F13" s="39">
        <f>IF(D13&gt;0,100*E13/D13,0)</f>
        <v>67.758761206193967</v>
      </c>
      <c r="G13" s="40"/>
      <c r="H13" s="120">
        <v>13.138000000000002</v>
      </c>
      <c r="I13" s="121">
        <v>13.863</v>
      </c>
      <c r="J13" s="121">
        <v>9.343</v>
      </c>
      <c r="K13" s="41">
        <f>IF(I13&gt;0,100*J13/I13,0)</f>
        <v>67.395224698838632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0"/>
      <c r="I15" s="121"/>
      <c r="J15" s="12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>
        <v>45</v>
      </c>
      <c r="D17" s="38">
        <v>45</v>
      </c>
      <c r="E17" s="38">
        <v>45</v>
      </c>
      <c r="F17" s="39">
        <f>IF(D17&gt;0,100*E17/D17,0)</f>
        <v>100</v>
      </c>
      <c r="G17" s="40"/>
      <c r="H17" s="120">
        <v>5.3999999999999999E-2</v>
      </c>
      <c r="I17" s="121">
        <v>5.3999999999999999E-2</v>
      </c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>
        <v>271</v>
      </c>
      <c r="D19" s="30">
        <v>181</v>
      </c>
      <c r="E19" s="30">
        <v>181</v>
      </c>
      <c r="F19" s="31"/>
      <c r="G19" s="31"/>
      <c r="H19" s="119">
        <v>0.94899999999999995</v>
      </c>
      <c r="I19" s="119">
        <v>0.81599999999999995</v>
      </c>
      <c r="J19" s="11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9"/>
      <c r="I20" s="119"/>
      <c r="J20" s="11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9"/>
      <c r="I21" s="119"/>
      <c r="J21" s="119"/>
      <c r="K21" s="32"/>
    </row>
    <row r="22" spans="1:11" s="42" customFormat="1" ht="11.25" customHeight="1">
      <c r="A22" s="36" t="s">
        <v>18</v>
      </c>
      <c r="B22" s="37"/>
      <c r="C22" s="38">
        <v>271</v>
      </c>
      <c r="D22" s="38">
        <v>181</v>
      </c>
      <c r="E22" s="38">
        <v>181</v>
      </c>
      <c r="F22" s="39">
        <f>IF(D22&gt;0,100*E22/D22,0)</f>
        <v>100</v>
      </c>
      <c r="G22" s="40"/>
      <c r="H22" s="120">
        <v>0.94899999999999995</v>
      </c>
      <c r="I22" s="121">
        <v>0.81599999999999995</v>
      </c>
      <c r="J22" s="12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>
        <v>145</v>
      </c>
      <c r="D24" s="38">
        <v>76</v>
      </c>
      <c r="E24" s="38">
        <v>75</v>
      </c>
      <c r="F24" s="39">
        <f>IF(D24&gt;0,100*E24/D24,0)</f>
        <v>98.684210526315795</v>
      </c>
      <c r="G24" s="40"/>
      <c r="H24" s="120">
        <v>0.52100000000000002</v>
      </c>
      <c r="I24" s="121">
        <v>0.29299999999999998</v>
      </c>
      <c r="J24" s="12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>
        <v>195</v>
      </c>
      <c r="D26" s="38">
        <v>150</v>
      </c>
      <c r="E26" s="38">
        <v>180</v>
      </c>
      <c r="F26" s="39">
        <f>IF(D26&gt;0,100*E26/D26,0)</f>
        <v>120</v>
      </c>
      <c r="G26" s="40"/>
      <c r="H26" s="120">
        <v>0.54900000000000004</v>
      </c>
      <c r="I26" s="121">
        <v>0.75</v>
      </c>
      <c r="J26" s="121">
        <v>0.6</v>
      </c>
      <c r="K26" s="41">
        <f>IF(I26&gt;0,100*J26/I26,0)</f>
        <v>80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>
        <v>427</v>
      </c>
      <c r="D28" s="30">
        <v>446</v>
      </c>
      <c r="E28" s="30">
        <v>1032</v>
      </c>
      <c r="F28" s="31"/>
      <c r="G28" s="31"/>
      <c r="H28" s="119">
        <v>1.111</v>
      </c>
      <c r="I28" s="119">
        <v>1.458</v>
      </c>
      <c r="J28" s="119">
        <v>2.472</v>
      </c>
      <c r="K28" s="32"/>
    </row>
    <row r="29" spans="1:11" s="33" customFormat="1" ht="11.25" customHeight="1">
      <c r="A29" s="35" t="s">
        <v>22</v>
      </c>
      <c r="B29" s="29"/>
      <c r="C29" s="30">
        <v>10392</v>
      </c>
      <c r="D29" s="30">
        <v>13327</v>
      </c>
      <c r="E29" s="30">
        <v>13327</v>
      </c>
      <c r="F29" s="31"/>
      <c r="G29" s="31"/>
      <c r="H29" s="119">
        <v>22.533000000000001</v>
      </c>
      <c r="I29" s="119">
        <v>29.448</v>
      </c>
      <c r="J29" s="119">
        <v>23.465</v>
      </c>
      <c r="K29" s="32"/>
    </row>
    <row r="30" spans="1:11" s="33" customFormat="1" ht="11.25" customHeight="1">
      <c r="A30" s="35" t="s">
        <v>23</v>
      </c>
      <c r="B30" s="29"/>
      <c r="C30" s="30">
        <v>3976</v>
      </c>
      <c r="D30" s="30">
        <v>5679</v>
      </c>
      <c r="E30" s="30">
        <v>5679</v>
      </c>
      <c r="F30" s="31"/>
      <c r="G30" s="31"/>
      <c r="H30" s="119">
        <v>5.9930000000000003</v>
      </c>
      <c r="I30" s="119">
        <v>11.59</v>
      </c>
      <c r="J30" s="119">
        <v>9.5340000000000007</v>
      </c>
      <c r="K30" s="32"/>
    </row>
    <row r="31" spans="1:11" s="42" customFormat="1" ht="11.25" customHeight="1">
      <c r="A31" s="43" t="s">
        <v>24</v>
      </c>
      <c r="B31" s="37"/>
      <c r="C31" s="38">
        <v>14795</v>
      </c>
      <c r="D31" s="38">
        <v>19452</v>
      </c>
      <c r="E31" s="38">
        <v>20038</v>
      </c>
      <c r="F31" s="39">
        <f>IF(D31&gt;0,100*E31/D31,0)</f>
        <v>103.01254369730619</v>
      </c>
      <c r="G31" s="40"/>
      <c r="H31" s="120">
        <v>29.637</v>
      </c>
      <c r="I31" s="121">
        <v>42.495999999999995</v>
      </c>
      <c r="J31" s="121">
        <v>35.471000000000004</v>
      </c>
      <c r="K31" s="41">
        <f>IF(I31&gt;0,100*J31/I31,0)</f>
        <v>83.469032379518097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>
        <v>48</v>
      </c>
      <c r="D33" s="30">
        <v>67</v>
      </c>
      <c r="E33" s="30">
        <v>70</v>
      </c>
      <c r="F33" s="31"/>
      <c r="G33" s="31"/>
      <c r="H33" s="119">
        <v>7.1999999999999995E-2</v>
      </c>
      <c r="I33" s="119">
        <v>0.27</v>
      </c>
      <c r="J33" s="119"/>
      <c r="K33" s="32"/>
    </row>
    <row r="34" spans="1:11" s="33" customFormat="1" ht="11.25" customHeight="1">
      <c r="A34" s="35" t="s">
        <v>26</v>
      </c>
      <c r="B34" s="29"/>
      <c r="C34" s="30">
        <v>362</v>
      </c>
      <c r="D34" s="30">
        <v>666</v>
      </c>
      <c r="E34" s="30">
        <v>450</v>
      </c>
      <c r="F34" s="31"/>
      <c r="G34" s="31"/>
      <c r="H34" s="119">
        <v>1.173</v>
      </c>
      <c r="I34" s="119">
        <v>2</v>
      </c>
      <c r="J34" s="119"/>
      <c r="K34" s="32"/>
    </row>
    <row r="35" spans="1:11" s="33" customFormat="1" ht="11.25" customHeight="1">
      <c r="A35" s="35" t="s">
        <v>27</v>
      </c>
      <c r="B35" s="29"/>
      <c r="C35" s="30">
        <v>455</v>
      </c>
      <c r="D35" s="30">
        <v>700</v>
      </c>
      <c r="E35" s="30">
        <v>750</v>
      </c>
      <c r="F35" s="31"/>
      <c r="G35" s="31"/>
      <c r="H35" s="119">
        <v>1.373</v>
      </c>
      <c r="I35" s="119">
        <v>2</v>
      </c>
      <c r="J35" s="119">
        <v>1.9</v>
      </c>
      <c r="K35" s="32"/>
    </row>
    <row r="36" spans="1:11" s="33" customFormat="1" ht="11.25" customHeight="1">
      <c r="A36" s="35" t="s">
        <v>28</v>
      </c>
      <c r="B36" s="29"/>
      <c r="C36" s="30">
        <v>7</v>
      </c>
      <c r="D36" s="30">
        <v>13</v>
      </c>
      <c r="E36" s="30">
        <v>13</v>
      </c>
      <c r="F36" s="31"/>
      <c r="G36" s="31"/>
      <c r="H36" s="119">
        <v>1.4999999999999999E-2</v>
      </c>
      <c r="I36" s="119">
        <v>3.9E-2</v>
      </c>
      <c r="J36" s="119">
        <v>3.9E-2</v>
      </c>
      <c r="K36" s="32"/>
    </row>
    <row r="37" spans="1:11" s="42" customFormat="1" ht="11.25" customHeight="1">
      <c r="A37" s="36" t="s">
        <v>29</v>
      </c>
      <c r="B37" s="37"/>
      <c r="C37" s="38">
        <v>872</v>
      </c>
      <c r="D37" s="38">
        <v>1446</v>
      </c>
      <c r="E37" s="38">
        <v>1283</v>
      </c>
      <c r="F37" s="39">
        <f>IF(D37&gt;0,100*E37/D37,0)</f>
        <v>88.727524204702632</v>
      </c>
      <c r="G37" s="40"/>
      <c r="H37" s="120">
        <v>2.6330000000000005</v>
      </c>
      <c r="I37" s="121">
        <v>4.3089999999999993</v>
      </c>
      <c r="J37" s="12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20"/>
      <c r="I39" s="121"/>
      <c r="J39" s="12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>
        <v>15780</v>
      </c>
      <c r="D41" s="30">
        <v>13484</v>
      </c>
      <c r="E41" s="30">
        <v>14100</v>
      </c>
      <c r="F41" s="31"/>
      <c r="G41" s="31"/>
      <c r="H41" s="119">
        <v>23.074999999999999</v>
      </c>
      <c r="I41" s="119">
        <v>28.161999999999999</v>
      </c>
      <c r="J41" s="119">
        <v>23.431999999999999</v>
      </c>
      <c r="K41" s="32"/>
    </row>
    <row r="42" spans="1:11" s="33" customFormat="1" ht="11.25" customHeight="1">
      <c r="A42" s="35" t="s">
        <v>32</v>
      </c>
      <c r="B42" s="29"/>
      <c r="C42" s="30">
        <v>2851</v>
      </c>
      <c r="D42" s="30">
        <v>3957</v>
      </c>
      <c r="E42" s="30">
        <v>4070</v>
      </c>
      <c r="F42" s="31"/>
      <c r="G42" s="31"/>
      <c r="H42" s="119">
        <v>7.5979999999999999</v>
      </c>
      <c r="I42" s="119">
        <v>14.606</v>
      </c>
      <c r="J42" s="119">
        <v>12.587999999999999</v>
      </c>
      <c r="K42" s="32"/>
    </row>
    <row r="43" spans="1:11" s="33" customFormat="1" ht="11.25" customHeight="1">
      <c r="A43" s="35" t="s">
        <v>33</v>
      </c>
      <c r="B43" s="29"/>
      <c r="C43" s="30">
        <v>9678</v>
      </c>
      <c r="D43" s="30">
        <v>8997</v>
      </c>
      <c r="E43" s="30">
        <v>9100</v>
      </c>
      <c r="F43" s="31"/>
      <c r="G43" s="31"/>
      <c r="H43" s="119">
        <v>23.649000000000001</v>
      </c>
      <c r="I43" s="119">
        <v>27.558</v>
      </c>
      <c r="J43" s="119">
        <v>15.16</v>
      </c>
      <c r="K43" s="32"/>
    </row>
    <row r="44" spans="1:11" s="33" customFormat="1" ht="11.25" customHeight="1">
      <c r="A44" s="35" t="s">
        <v>34</v>
      </c>
      <c r="B44" s="29"/>
      <c r="C44" s="30">
        <v>16069</v>
      </c>
      <c r="D44" s="30">
        <v>16098</v>
      </c>
      <c r="E44" s="30">
        <v>16500</v>
      </c>
      <c r="F44" s="31"/>
      <c r="G44" s="31"/>
      <c r="H44" s="119">
        <v>43.212000000000003</v>
      </c>
      <c r="I44" s="119">
        <v>35.927</v>
      </c>
      <c r="J44" s="119">
        <v>40.4</v>
      </c>
      <c r="K44" s="32"/>
    </row>
    <row r="45" spans="1:11" s="33" customFormat="1" ht="11.25" customHeight="1">
      <c r="A45" s="35" t="s">
        <v>35</v>
      </c>
      <c r="B45" s="29"/>
      <c r="C45" s="30">
        <v>10758</v>
      </c>
      <c r="D45" s="30">
        <v>11674</v>
      </c>
      <c r="E45" s="30">
        <v>11500</v>
      </c>
      <c r="F45" s="31"/>
      <c r="G45" s="31"/>
      <c r="H45" s="119">
        <v>17.224</v>
      </c>
      <c r="I45" s="119">
        <v>30.928999999999998</v>
      </c>
      <c r="J45" s="119">
        <v>26.25</v>
      </c>
      <c r="K45" s="32"/>
    </row>
    <row r="46" spans="1:11" s="33" customFormat="1" ht="11.25" customHeight="1">
      <c r="A46" s="35" t="s">
        <v>36</v>
      </c>
      <c r="B46" s="29"/>
      <c r="C46" s="30">
        <v>13077</v>
      </c>
      <c r="D46" s="30">
        <v>11331</v>
      </c>
      <c r="E46" s="30">
        <v>11300</v>
      </c>
      <c r="F46" s="31"/>
      <c r="G46" s="31"/>
      <c r="H46" s="119">
        <v>18.721</v>
      </c>
      <c r="I46" s="119">
        <v>29.457000000000001</v>
      </c>
      <c r="J46" s="119">
        <v>22.6</v>
      </c>
      <c r="K46" s="32"/>
    </row>
    <row r="47" spans="1:11" s="33" customFormat="1" ht="11.25" customHeight="1">
      <c r="A47" s="35" t="s">
        <v>37</v>
      </c>
      <c r="B47" s="29"/>
      <c r="C47" s="30">
        <v>11328</v>
      </c>
      <c r="D47" s="30">
        <v>16724</v>
      </c>
      <c r="E47" s="30">
        <v>16250</v>
      </c>
      <c r="F47" s="31"/>
      <c r="G47" s="31"/>
      <c r="H47" s="119">
        <v>30.637</v>
      </c>
      <c r="I47" s="119">
        <v>51.948</v>
      </c>
      <c r="J47" s="119">
        <v>44.2</v>
      </c>
      <c r="K47" s="32"/>
    </row>
    <row r="48" spans="1:11" s="33" customFormat="1" ht="11.25" customHeight="1">
      <c r="A48" s="35" t="s">
        <v>38</v>
      </c>
      <c r="B48" s="29"/>
      <c r="C48" s="30">
        <v>14016</v>
      </c>
      <c r="D48" s="30">
        <v>14490</v>
      </c>
      <c r="E48" s="30">
        <v>14000</v>
      </c>
      <c r="F48" s="31"/>
      <c r="G48" s="31"/>
      <c r="H48" s="119">
        <v>32.866999999999997</v>
      </c>
      <c r="I48" s="119">
        <v>48.868000000000002</v>
      </c>
      <c r="J48" s="119">
        <v>32.4</v>
      </c>
      <c r="K48" s="32"/>
    </row>
    <row r="49" spans="1:11" s="33" customFormat="1" ht="11.25" customHeight="1">
      <c r="A49" s="35" t="s">
        <v>39</v>
      </c>
      <c r="B49" s="29"/>
      <c r="C49" s="30">
        <v>5157</v>
      </c>
      <c r="D49" s="30">
        <v>4910</v>
      </c>
      <c r="E49" s="30">
        <v>4950</v>
      </c>
      <c r="F49" s="31"/>
      <c r="G49" s="31"/>
      <c r="H49" s="119">
        <v>9.8539999999999992</v>
      </c>
      <c r="I49" s="119">
        <v>13.853</v>
      </c>
      <c r="J49" s="119">
        <v>9.35</v>
      </c>
      <c r="K49" s="32"/>
    </row>
    <row r="50" spans="1:11" s="42" customFormat="1" ht="11.25" customHeight="1">
      <c r="A50" s="43" t="s">
        <v>40</v>
      </c>
      <c r="B50" s="37"/>
      <c r="C50" s="38">
        <v>98714</v>
      </c>
      <c r="D50" s="38">
        <v>101665</v>
      </c>
      <c r="E50" s="38">
        <v>101770</v>
      </c>
      <c r="F50" s="39">
        <f>IF(D50&gt;0,100*E50/D50,0)</f>
        <v>100.1032803816456</v>
      </c>
      <c r="G50" s="40"/>
      <c r="H50" s="120">
        <v>206.83699999999999</v>
      </c>
      <c r="I50" s="121">
        <v>281.30799999999999</v>
      </c>
      <c r="J50" s="121">
        <v>226.38</v>
      </c>
      <c r="K50" s="41">
        <f>IF(I50&gt;0,100*J50/I50,0)</f>
        <v>80.474071124888027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>
        <v>965</v>
      </c>
      <c r="D52" s="38">
        <v>965</v>
      </c>
      <c r="E52" s="38">
        <v>965</v>
      </c>
      <c r="F52" s="39">
        <f>IF(D52&gt;0,100*E52/D52,0)</f>
        <v>100</v>
      </c>
      <c r="G52" s="40"/>
      <c r="H52" s="120">
        <v>1.5429999999999999</v>
      </c>
      <c r="I52" s="121">
        <v>1.5429999999999999</v>
      </c>
      <c r="J52" s="121">
        <v>1.5429999999999999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>
        <v>6274</v>
      </c>
      <c r="D54" s="30">
        <v>4495</v>
      </c>
      <c r="E54" s="30">
        <v>4700</v>
      </c>
      <c r="F54" s="31"/>
      <c r="G54" s="31"/>
      <c r="H54" s="119">
        <v>6.6470000000000002</v>
      </c>
      <c r="I54" s="119">
        <v>6.306</v>
      </c>
      <c r="J54" s="119">
        <v>6.5250000000000004</v>
      </c>
      <c r="K54" s="32"/>
    </row>
    <row r="55" spans="1:11" s="33" customFormat="1" ht="11.25" customHeight="1">
      <c r="A55" s="35" t="s">
        <v>43</v>
      </c>
      <c r="B55" s="29"/>
      <c r="C55" s="30">
        <v>2124</v>
      </c>
      <c r="D55" s="30">
        <v>1875</v>
      </c>
      <c r="E55" s="30">
        <v>1900</v>
      </c>
      <c r="F55" s="31"/>
      <c r="G55" s="31"/>
      <c r="H55" s="119">
        <v>2.3860000000000001</v>
      </c>
      <c r="I55" s="119">
        <v>2.5070000000000001</v>
      </c>
      <c r="J55" s="119">
        <v>1.9</v>
      </c>
      <c r="K55" s="32"/>
    </row>
    <row r="56" spans="1:11" s="33" customFormat="1" ht="11.25" customHeight="1">
      <c r="A56" s="35" t="s">
        <v>44</v>
      </c>
      <c r="B56" s="29"/>
      <c r="C56" s="30">
        <v>1217</v>
      </c>
      <c r="D56" s="30">
        <v>1250</v>
      </c>
      <c r="E56" s="30">
        <v>1250</v>
      </c>
      <c r="F56" s="31"/>
      <c r="G56" s="31"/>
      <c r="H56" s="119">
        <v>2.5150000000000001</v>
      </c>
      <c r="I56" s="119">
        <v>6.1</v>
      </c>
      <c r="J56" s="119">
        <v>2.8</v>
      </c>
      <c r="K56" s="32"/>
    </row>
    <row r="57" spans="1:11" s="33" customFormat="1" ht="11.25" customHeight="1">
      <c r="A57" s="35" t="s">
        <v>45</v>
      </c>
      <c r="B57" s="29"/>
      <c r="C57" s="30">
        <v>3852</v>
      </c>
      <c r="D57" s="30">
        <v>5964</v>
      </c>
      <c r="E57" s="30">
        <v>5964</v>
      </c>
      <c r="F57" s="31"/>
      <c r="G57" s="31"/>
      <c r="H57" s="119">
        <v>5.7839999999999998</v>
      </c>
      <c r="I57" s="119">
        <v>14.91</v>
      </c>
      <c r="J57" s="119">
        <v>14.91</v>
      </c>
      <c r="K57" s="32"/>
    </row>
    <row r="58" spans="1:11" s="33" customFormat="1" ht="11.25" customHeight="1">
      <c r="A58" s="35" t="s">
        <v>46</v>
      </c>
      <c r="B58" s="29"/>
      <c r="C58" s="30">
        <v>7965</v>
      </c>
      <c r="D58" s="30">
        <v>9562</v>
      </c>
      <c r="E58" s="30">
        <v>9562.35</v>
      </c>
      <c r="F58" s="31"/>
      <c r="G58" s="31"/>
      <c r="H58" s="119">
        <v>5.5119999999999996</v>
      </c>
      <c r="I58" s="119">
        <v>12.983000000000001</v>
      </c>
      <c r="J58" s="119">
        <v>12.005910000000002</v>
      </c>
      <c r="K58" s="32"/>
    </row>
    <row r="59" spans="1:11" s="42" customFormat="1" ht="11.25" customHeight="1">
      <c r="A59" s="36" t="s">
        <v>47</v>
      </c>
      <c r="B59" s="37"/>
      <c r="C59" s="38">
        <v>21432</v>
      </c>
      <c r="D59" s="38">
        <v>23146</v>
      </c>
      <c r="E59" s="38">
        <v>23376.35</v>
      </c>
      <c r="F59" s="39">
        <f>IF(D59&gt;0,100*E59/D59,0)</f>
        <v>100.99520435496414</v>
      </c>
      <c r="G59" s="40"/>
      <c r="H59" s="120">
        <v>22.844000000000001</v>
      </c>
      <c r="I59" s="121">
        <v>42.805999999999997</v>
      </c>
      <c r="J59" s="121">
        <v>38.140910000000005</v>
      </c>
      <c r="K59" s="41">
        <f>IF(I59&gt;0,100*J59/I59,0)</f>
        <v>89.101784796523859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>
        <v>31</v>
      </c>
      <c r="D61" s="30">
        <v>65</v>
      </c>
      <c r="E61" s="30">
        <v>71.5</v>
      </c>
      <c r="F61" s="31"/>
      <c r="G61" s="31"/>
      <c r="H61" s="119">
        <v>5.1999999999999998E-2</v>
      </c>
      <c r="I61" s="119">
        <v>8.6999999999999994E-2</v>
      </c>
      <c r="J61" s="119">
        <v>4.675E-2</v>
      </c>
      <c r="K61" s="32"/>
    </row>
    <row r="62" spans="1:11" s="33" customFormat="1" ht="11.25" customHeight="1">
      <c r="A62" s="35" t="s">
        <v>49</v>
      </c>
      <c r="B62" s="29"/>
      <c r="C62" s="30">
        <v>467</v>
      </c>
      <c r="D62" s="30">
        <v>527</v>
      </c>
      <c r="E62" s="30">
        <v>527</v>
      </c>
      <c r="F62" s="31"/>
      <c r="G62" s="31"/>
      <c r="H62" s="119">
        <v>0.58899999999999997</v>
      </c>
      <c r="I62" s="119">
        <v>0.56599999999999995</v>
      </c>
      <c r="J62" s="119"/>
      <c r="K62" s="32"/>
    </row>
    <row r="63" spans="1:11" s="33" customFormat="1" ht="11.25" customHeight="1">
      <c r="A63" s="35" t="s">
        <v>50</v>
      </c>
      <c r="B63" s="29"/>
      <c r="C63" s="30">
        <v>290</v>
      </c>
      <c r="D63" s="30">
        <v>242</v>
      </c>
      <c r="E63" s="30">
        <v>243</v>
      </c>
      <c r="F63" s="31"/>
      <c r="G63" s="31"/>
      <c r="H63" s="119">
        <v>0.23200000000000001</v>
      </c>
      <c r="I63" s="119">
        <v>0.3172888888888889</v>
      </c>
      <c r="J63" s="119"/>
      <c r="K63" s="32"/>
    </row>
    <row r="64" spans="1:11" s="42" customFormat="1" ht="11.25" customHeight="1">
      <c r="A64" s="36" t="s">
        <v>51</v>
      </c>
      <c r="B64" s="37"/>
      <c r="C64" s="38">
        <v>788</v>
      </c>
      <c r="D64" s="38">
        <v>834</v>
      </c>
      <c r="E64" s="38">
        <v>841.5</v>
      </c>
      <c r="F64" s="39">
        <f>IF(D64&gt;0,100*E64/D64,0)</f>
        <v>100.89928057553956</v>
      </c>
      <c r="G64" s="40"/>
      <c r="H64" s="120">
        <v>0.873</v>
      </c>
      <c r="I64" s="121">
        <v>0.97028888888888876</v>
      </c>
      <c r="J64" s="12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>
        <v>762</v>
      </c>
      <c r="D66" s="38">
        <v>850</v>
      </c>
      <c r="E66" s="38">
        <v>751</v>
      </c>
      <c r="F66" s="39">
        <f>IF(D66&gt;0,100*E66/D66,0)</f>
        <v>88.352941176470594</v>
      </c>
      <c r="G66" s="40"/>
      <c r="H66" s="120">
        <v>0.18099999999999999</v>
      </c>
      <c r="I66" s="121">
        <v>0.17100000000000001</v>
      </c>
      <c r="J66" s="121">
        <v>0.20799999999999999</v>
      </c>
      <c r="K66" s="41">
        <f>IF(I66&gt;0,100*J66/I66,0)</f>
        <v>121.63742690058479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>
        <v>150</v>
      </c>
      <c r="D68" s="30">
        <v>80</v>
      </c>
      <c r="E68" s="30">
        <v>100</v>
      </c>
      <c r="F68" s="31"/>
      <c r="G68" s="31"/>
      <c r="H68" s="119">
        <v>0.105</v>
      </c>
      <c r="I68" s="119">
        <v>0.08</v>
      </c>
      <c r="J68" s="119">
        <v>0.1</v>
      </c>
      <c r="K68" s="32"/>
    </row>
    <row r="69" spans="1:11" s="33" customFormat="1" ht="11.25" customHeight="1">
      <c r="A69" s="35" t="s">
        <v>54</v>
      </c>
      <c r="B69" s="29"/>
      <c r="C69" s="30">
        <v>80</v>
      </c>
      <c r="D69" s="30">
        <v>100</v>
      </c>
      <c r="E69" s="30">
        <v>100</v>
      </c>
      <c r="F69" s="31"/>
      <c r="G69" s="31"/>
      <c r="H69" s="119">
        <v>5.6000000000000001E-2</v>
      </c>
      <c r="I69" s="119">
        <v>0.1</v>
      </c>
      <c r="J69" s="119">
        <v>0.1</v>
      </c>
      <c r="K69" s="32"/>
    </row>
    <row r="70" spans="1:11" s="42" customFormat="1" ht="11.25" customHeight="1">
      <c r="A70" s="36" t="s">
        <v>55</v>
      </c>
      <c r="B70" s="37"/>
      <c r="C70" s="38">
        <v>230</v>
      </c>
      <c r="D70" s="38">
        <v>180</v>
      </c>
      <c r="E70" s="38">
        <v>200</v>
      </c>
      <c r="F70" s="39">
        <f>IF(D70&gt;0,100*E70/D70,0)</f>
        <v>111.11111111111111</v>
      </c>
      <c r="G70" s="40"/>
      <c r="H70" s="120">
        <v>0.161</v>
      </c>
      <c r="I70" s="121">
        <v>0.18</v>
      </c>
      <c r="J70" s="121">
        <v>0.2</v>
      </c>
      <c r="K70" s="41">
        <f>IF(I70&gt;0,100*J70/I70,0)</f>
        <v>111.11111111111111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>
        <v>99</v>
      </c>
      <c r="D72" s="30">
        <v>109</v>
      </c>
      <c r="E72" s="30">
        <v>108</v>
      </c>
      <c r="F72" s="31"/>
      <c r="G72" s="31"/>
      <c r="H72" s="119">
        <v>0.14899999999999999</v>
      </c>
      <c r="I72" s="119">
        <v>1.2999999999999999E-2</v>
      </c>
      <c r="J72" s="119">
        <v>9.8000000000000004E-2</v>
      </c>
      <c r="K72" s="32"/>
    </row>
    <row r="73" spans="1:11" s="33" customFormat="1" ht="11.25" customHeight="1">
      <c r="A73" s="35" t="s">
        <v>57</v>
      </c>
      <c r="B73" s="29"/>
      <c r="C73" s="30">
        <v>4</v>
      </c>
      <c r="D73" s="30">
        <v>15</v>
      </c>
      <c r="E73" s="30">
        <v>15</v>
      </c>
      <c r="F73" s="31"/>
      <c r="G73" s="31"/>
      <c r="H73" s="119">
        <v>8.9999999999999993E-3</v>
      </c>
      <c r="I73" s="119">
        <v>2.9000000000000001E-2</v>
      </c>
      <c r="J73" s="119">
        <v>2.9000000000000001E-2</v>
      </c>
      <c r="K73" s="32"/>
    </row>
    <row r="74" spans="1:11" s="33" customFormat="1" ht="11.25" customHeight="1">
      <c r="A74" s="35" t="s">
        <v>58</v>
      </c>
      <c r="B74" s="29"/>
      <c r="C74" s="30">
        <v>194</v>
      </c>
      <c r="D74" s="30">
        <v>253</v>
      </c>
      <c r="E74" s="30">
        <v>255</v>
      </c>
      <c r="F74" s="31"/>
      <c r="G74" s="31"/>
      <c r="H74" s="119">
        <v>0.2</v>
      </c>
      <c r="I74" s="119">
        <v>0.24</v>
      </c>
      <c r="J74" s="119">
        <v>0.255</v>
      </c>
      <c r="K74" s="32"/>
    </row>
    <row r="75" spans="1:11" s="33" customFormat="1" ht="11.25" customHeight="1">
      <c r="A75" s="35" t="s">
        <v>59</v>
      </c>
      <c r="B75" s="29"/>
      <c r="C75" s="30">
        <v>781</v>
      </c>
      <c r="D75" s="30">
        <v>570.95849999999996</v>
      </c>
      <c r="E75" s="30">
        <v>562</v>
      </c>
      <c r="F75" s="31"/>
      <c r="G75" s="31"/>
      <c r="H75" s="119">
        <v>0.373</v>
      </c>
      <c r="I75" s="119">
        <v>0.35134811123016901</v>
      </c>
      <c r="J75" s="119"/>
      <c r="K75" s="32"/>
    </row>
    <row r="76" spans="1:11" s="33" customFormat="1" ht="11.25" customHeight="1">
      <c r="A76" s="35" t="s">
        <v>60</v>
      </c>
      <c r="B76" s="29"/>
      <c r="C76" s="30">
        <v>100</v>
      </c>
      <c r="D76" s="30"/>
      <c r="E76" s="30"/>
      <c r="F76" s="31"/>
      <c r="G76" s="31"/>
      <c r="H76" s="119">
        <v>0.2</v>
      </c>
      <c r="I76" s="119"/>
      <c r="J76" s="119"/>
      <c r="K76" s="32"/>
    </row>
    <row r="77" spans="1:11" s="33" customFormat="1" ht="11.25" customHeight="1">
      <c r="A77" s="35" t="s">
        <v>61</v>
      </c>
      <c r="B77" s="29"/>
      <c r="C77" s="30">
        <v>65</v>
      </c>
      <c r="D77" s="30">
        <v>1</v>
      </c>
      <c r="E77" s="30">
        <v>1</v>
      </c>
      <c r="F77" s="31"/>
      <c r="G77" s="31"/>
      <c r="H77" s="119">
        <v>6.9000000000000006E-2</v>
      </c>
      <c r="I77" s="119">
        <v>1E-3</v>
      </c>
      <c r="J77" s="119">
        <v>1E-3</v>
      </c>
      <c r="K77" s="32"/>
    </row>
    <row r="78" spans="1:11" s="33" customFormat="1" ht="11.25" customHeight="1">
      <c r="A78" s="35" t="s">
        <v>62</v>
      </c>
      <c r="B78" s="29"/>
      <c r="C78" s="30">
        <v>6</v>
      </c>
      <c r="D78" s="30"/>
      <c r="E78" s="30"/>
      <c r="F78" s="31"/>
      <c r="G78" s="31"/>
      <c r="H78" s="119">
        <v>5.0000000000000001E-3</v>
      </c>
      <c r="I78" s="119"/>
      <c r="J78" s="119"/>
      <c r="K78" s="32"/>
    </row>
    <row r="79" spans="1:11" s="33" customFormat="1" ht="11.25" customHeight="1">
      <c r="A79" s="35" t="s">
        <v>63</v>
      </c>
      <c r="B79" s="29"/>
      <c r="C79" s="30">
        <v>156</v>
      </c>
      <c r="D79" s="30">
        <v>32</v>
      </c>
      <c r="E79" s="30">
        <v>41</v>
      </c>
      <c r="F79" s="31"/>
      <c r="G79" s="31"/>
      <c r="H79" s="119">
        <v>0.30499999999999999</v>
      </c>
      <c r="I79" s="119">
        <v>0.111</v>
      </c>
      <c r="J79" s="119">
        <v>0.10199999999999999</v>
      </c>
      <c r="K79" s="32"/>
    </row>
    <row r="80" spans="1:11" s="42" customFormat="1" ht="11.25" customHeight="1">
      <c r="A80" s="43" t="s">
        <v>64</v>
      </c>
      <c r="B80" s="37"/>
      <c r="C80" s="38">
        <v>1405</v>
      </c>
      <c r="D80" s="38">
        <v>980.95849999999996</v>
      </c>
      <c r="E80" s="38">
        <v>982</v>
      </c>
      <c r="F80" s="39">
        <f>IF(D80&gt;0,100*E80/D80,0)</f>
        <v>100.10617166781266</v>
      </c>
      <c r="G80" s="40"/>
      <c r="H80" s="120">
        <v>1.31</v>
      </c>
      <c r="I80" s="121">
        <v>0.74534811123016897</v>
      </c>
      <c r="J80" s="12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>
        <v>80</v>
      </c>
      <c r="D82" s="30">
        <v>80</v>
      </c>
      <c r="E82" s="30">
        <v>80</v>
      </c>
      <c r="F82" s="31"/>
      <c r="G82" s="31"/>
      <c r="H82" s="119">
        <v>5.6000000000000001E-2</v>
      </c>
      <c r="I82" s="119">
        <v>5.6000000000000001E-2</v>
      </c>
      <c r="J82" s="119">
        <v>5.6000000000000001E-2</v>
      </c>
      <c r="K82" s="32"/>
    </row>
    <row r="83" spans="1:11" s="33" customFormat="1" ht="11.25" customHeight="1">
      <c r="A83" s="35" t="s">
        <v>66</v>
      </c>
      <c r="B83" s="29"/>
      <c r="C83" s="30">
        <v>115</v>
      </c>
      <c r="D83" s="30">
        <v>114</v>
      </c>
      <c r="E83" s="30">
        <v>81</v>
      </c>
      <c r="F83" s="31"/>
      <c r="G83" s="31"/>
      <c r="H83" s="119">
        <v>0.08</v>
      </c>
      <c r="I83" s="119">
        <v>0.08</v>
      </c>
      <c r="J83" s="119">
        <v>5.6000000000000001E-2</v>
      </c>
      <c r="K83" s="32"/>
    </row>
    <row r="84" spans="1:11" s="42" customFormat="1" ht="11.25" customHeight="1">
      <c r="A84" s="36" t="s">
        <v>67</v>
      </c>
      <c r="B84" s="37"/>
      <c r="C84" s="38">
        <v>195</v>
      </c>
      <c r="D84" s="38">
        <v>194</v>
      </c>
      <c r="E84" s="38">
        <v>161</v>
      </c>
      <c r="F84" s="39">
        <f>IF(D84&gt;0,100*E84/D84,0)</f>
        <v>82.989690721649481</v>
      </c>
      <c r="G84" s="40"/>
      <c r="H84" s="120">
        <v>0.13600000000000001</v>
      </c>
      <c r="I84" s="121">
        <v>0.13600000000000001</v>
      </c>
      <c r="J84" s="121">
        <v>0.112</v>
      </c>
      <c r="K84" s="41">
        <f>IF(I84&gt;0,100*J84/I84,0)</f>
        <v>82.352941176470594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>
        <v>146625</v>
      </c>
      <c r="D87" s="53">
        <v>156299.95850000001</v>
      </c>
      <c r="E87" s="53">
        <v>155005.85</v>
      </c>
      <c r="F87" s="54">
        <f>IF(D87&gt;0,100*E87/D87,0)</f>
        <v>99.172035288800146</v>
      </c>
      <c r="G87" s="40"/>
      <c r="H87" s="124">
        <v>281.36599999999999</v>
      </c>
      <c r="I87" s="125">
        <v>390.44063700011907</v>
      </c>
      <c r="J87" s="12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16" orientation="portrait" useFirstPageNumber="1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O625"/>
  <sheetViews>
    <sheetView topLeftCell="A37" zoomScale="70" zoomScaleNormal="70" workbookViewId="0">
      <selection activeCell="J7" sqref="J7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279</v>
      </c>
      <c r="D7" s="21" t="s">
        <v>7</v>
      </c>
      <c r="E7" s="21">
        <v>3</v>
      </c>
      <c r="F7" s="22" t="str">
        <f>CONCATENATE(D6,"=100")</f>
        <v>2016=100</v>
      </c>
      <c r="G7" s="23"/>
      <c r="H7" s="20" t="s">
        <v>279</v>
      </c>
      <c r="I7" s="21" t="s">
        <v>7</v>
      </c>
      <c r="J7" s="21">
        <v>3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2</v>
      </c>
      <c r="D9" s="30"/>
      <c r="E9" s="30">
        <v>18</v>
      </c>
      <c r="F9" s="31"/>
      <c r="G9" s="31"/>
      <c r="H9" s="119">
        <v>4.0000000000000001E-3</v>
      </c>
      <c r="I9" s="119"/>
      <c r="J9" s="119">
        <v>0.04</v>
      </c>
      <c r="K9" s="32"/>
    </row>
    <row r="10" spans="1:11" s="33" customFormat="1" ht="11.25" customHeight="1">
      <c r="A10" s="35" t="s">
        <v>9</v>
      </c>
      <c r="B10" s="29"/>
      <c r="C10" s="30">
        <v>24</v>
      </c>
      <c r="D10" s="30"/>
      <c r="E10" s="30">
        <v>3</v>
      </c>
      <c r="F10" s="31"/>
      <c r="G10" s="31"/>
      <c r="H10" s="119">
        <v>5.6000000000000001E-2</v>
      </c>
      <c r="I10" s="119"/>
      <c r="J10" s="119">
        <v>7.0000000000000001E-3</v>
      </c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>
        <v>97</v>
      </c>
      <c r="F11" s="31"/>
      <c r="G11" s="31"/>
      <c r="H11" s="119"/>
      <c r="I11" s="119"/>
      <c r="J11" s="119">
        <v>0.223</v>
      </c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>
        <v>13</v>
      </c>
      <c r="F12" s="31"/>
      <c r="G12" s="31"/>
      <c r="H12" s="119"/>
      <c r="I12" s="119"/>
      <c r="J12" s="119">
        <v>0.03</v>
      </c>
      <c r="K12" s="32"/>
    </row>
    <row r="13" spans="1:11" s="42" customFormat="1" ht="11.25" customHeight="1">
      <c r="A13" s="36" t="s">
        <v>12</v>
      </c>
      <c r="B13" s="37"/>
      <c r="C13" s="38">
        <v>26</v>
      </c>
      <c r="D13" s="38"/>
      <c r="E13" s="38">
        <v>131</v>
      </c>
      <c r="F13" s="39"/>
      <c r="G13" s="40"/>
      <c r="H13" s="120">
        <v>0.06</v>
      </c>
      <c r="I13" s="121"/>
      <c r="J13" s="121">
        <v>0.3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0"/>
      <c r="I15" s="121"/>
      <c r="J15" s="12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>
        <v>36</v>
      </c>
      <c r="D17" s="38">
        <v>14</v>
      </c>
      <c r="E17" s="38">
        <v>14</v>
      </c>
      <c r="F17" s="39">
        <f>IF(D17&gt;0,100*E17/D17,0)</f>
        <v>100</v>
      </c>
      <c r="G17" s="40"/>
      <c r="H17" s="120">
        <v>7.4999999999999997E-2</v>
      </c>
      <c r="I17" s="121">
        <v>2.9000000000000001E-2</v>
      </c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>
        <v>225</v>
      </c>
      <c r="D19" s="30">
        <v>230</v>
      </c>
      <c r="E19" s="30">
        <v>230</v>
      </c>
      <c r="F19" s="31"/>
      <c r="G19" s="31"/>
      <c r="H19" s="119">
        <v>0.73099999999999998</v>
      </c>
      <c r="I19" s="119">
        <v>1.1040000000000001</v>
      </c>
      <c r="J19" s="11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9"/>
      <c r="I20" s="119"/>
      <c r="J20" s="11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9"/>
      <c r="I21" s="119"/>
      <c r="J21" s="119"/>
      <c r="K21" s="32"/>
    </row>
    <row r="22" spans="1:11" s="42" customFormat="1" ht="11.25" customHeight="1">
      <c r="A22" s="36" t="s">
        <v>18</v>
      </c>
      <c r="B22" s="37"/>
      <c r="C22" s="38">
        <v>225</v>
      </c>
      <c r="D22" s="38">
        <v>230</v>
      </c>
      <c r="E22" s="38">
        <v>230</v>
      </c>
      <c r="F22" s="39">
        <f>IF(D22&gt;0,100*E22/D22,0)</f>
        <v>100</v>
      </c>
      <c r="G22" s="40"/>
      <c r="H22" s="120">
        <v>0.73099999999999998</v>
      </c>
      <c r="I22" s="121">
        <v>1.1040000000000001</v>
      </c>
      <c r="J22" s="12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>
        <v>1338</v>
      </c>
      <c r="D24" s="38">
        <v>1262</v>
      </c>
      <c r="E24" s="38">
        <v>1300</v>
      </c>
      <c r="F24" s="39">
        <f>IF(D24&gt;0,100*E24/D24,0)</f>
        <v>103.01109350237718</v>
      </c>
      <c r="G24" s="40"/>
      <c r="H24" s="120">
        <v>3.9889999999999999</v>
      </c>
      <c r="I24" s="121">
        <v>5.15</v>
      </c>
      <c r="J24" s="12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>
        <v>1577</v>
      </c>
      <c r="D26" s="38">
        <v>1400</v>
      </c>
      <c r="E26" s="38">
        <v>1400</v>
      </c>
      <c r="F26" s="39">
        <f>IF(D26&gt;0,100*E26/D26,0)</f>
        <v>100</v>
      </c>
      <c r="G26" s="40"/>
      <c r="H26" s="120">
        <v>5.53</v>
      </c>
      <c r="I26" s="121">
        <v>7</v>
      </c>
      <c r="J26" s="121">
        <v>5.3</v>
      </c>
      <c r="K26" s="41">
        <f>IF(I26&gt;0,100*J26/I26,0)</f>
        <v>75.714285714285708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>
        <v>4996</v>
      </c>
      <c r="D28" s="30">
        <v>6228</v>
      </c>
      <c r="E28" s="30">
        <v>6232</v>
      </c>
      <c r="F28" s="31"/>
      <c r="G28" s="31"/>
      <c r="H28" s="119">
        <v>14.192</v>
      </c>
      <c r="I28" s="119">
        <v>20.390999999999998</v>
      </c>
      <c r="J28" s="119">
        <v>19.082000000000001</v>
      </c>
      <c r="K28" s="32"/>
    </row>
    <row r="29" spans="1:11" s="33" customFormat="1" ht="11.25" customHeight="1">
      <c r="A29" s="35" t="s">
        <v>22</v>
      </c>
      <c r="B29" s="29"/>
      <c r="C29" s="30">
        <v>11865</v>
      </c>
      <c r="D29" s="30">
        <v>21974</v>
      </c>
      <c r="E29" s="30">
        <v>20088</v>
      </c>
      <c r="F29" s="31"/>
      <c r="G29" s="31"/>
      <c r="H29" s="119">
        <v>24.542000000000002</v>
      </c>
      <c r="I29" s="119">
        <v>49.677</v>
      </c>
      <c r="J29" s="119">
        <v>49.93</v>
      </c>
      <c r="K29" s="32"/>
    </row>
    <row r="30" spans="1:11" s="33" customFormat="1" ht="11.25" customHeight="1">
      <c r="A30" s="35" t="s">
        <v>23</v>
      </c>
      <c r="B30" s="29"/>
      <c r="C30" s="30">
        <v>5006</v>
      </c>
      <c r="D30" s="30">
        <v>5006</v>
      </c>
      <c r="E30" s="30">
        <v>5006</v>
      </c>
      <c r="F30" s="31"/>
      <c r="G30" s="31"/>
      <c r="H30" s="119">
        <v>7.3049999999999997</v>
      </c>
      <c r="I30" s="119">
        <v>4.7240000000000002</v>
      </c>
      <c r="J30" s="119">
        <v>4.7240000000000002</v>
      </c>
      <c r="K30" s="32"/>
    </row>
    <row r="31" spans="1:11" s="42" customFormat="1" ht="11.25" customHeight="1">
      <c r="A31" s="43" t="s">
        <v>24</v>
      </c>
      <c r="B31" s="37"/>
      <c r="C31" s="38">
        <v>21867</v>
      </c>
      <c r="D31" s="38">
        <v>33208</v>
      </c>
      <c r="E31" s="38">
        <v>31326</v>
      </c>
      <c r="F31" s="39">
        <f>IF(D31&gt;0,100*E31/D31,0)</f>
        <v>94.332690917851124</v>
      </c>
      <c r="G31" s="40"/>
      <c r="H31" s="120">
        <v>46.039000000000001</v>
      </c>
      <c r="I31" s="121">
        <v>74.792000000000002</v>
      </c>
      <c r="J31" s="121">
        <v>73.736000000000004</v>
      </c>
      <c r="K31" s="41">
        <f>IF(I31&gt;0,100*J31/I31,0)</f>
        <v>98.588084287089529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>
        <v>758</v>
      </c>
      <c r="D33" s="30">
        <v>900</v>
      </c>
      <c r="E33" s="30">
        <v>900</v>
      </c>
      <c r="F33" s="31"/>
      <c r="G33" s="31"/>
      <c r="H33" s="119">
        <v>1.401</v>
      </c>
      <c r="I33" s="119">
        <v>3.6</v>
      </c>
      <c r="J33" s="119"/>
      <c r="K33" s="32"/>
    </row>
    <row r="34" spans="1:11" s="33" customFormat="1" ht="11.25" customHeight="1">
      <c r="A34" s="35" t="s">
        <v>26</v>
      </c>
      <c r="B34" s="29"/>
      <c r="C34" s="30">
        <v>1364</v>
      </c>
      <c r="D34" s="30">
        <v>1461</v>
      </c>
      <c r="E34" s="30">
        <v>1200</v>
      </c>
      <c r="F34" s="31"/>
      <c r="G34" s="31"/>
      <c r="H34" s="119">
        <v>3.476</v>
      </c>
      <c r="I34" s="119">
        <v>3.2850000000000001</v>
      </c>
      <c r="J34" s="119"/>
      <c r="K34" s="32"/>
    </row>
    <row r="35" spans="1:11" s="33" customFormat="1" ht="11.25" customHeight="1">
      <c r="A35" s="35" t="s">
        <v>27</v>
      </c>
      <c r="B35" s="29"/>
      <c r="C35" s="30">
        <v>2923</v>
      </c>
      <c r="D35" s="30">
        <v>3500</v>
      </c>
      <c r="E35" s="30">
        <v>3000</v>
      </c>
      <c r="F35" s="31"/>
      <c r="G35" s="31"/>
      <c r="H35" s="119">
        <v>9.3439999999999994</v>
      </c>
      <c r="I35" s="119">
        <v>10</v>
      </c>
      <c r="J35" s="119">
        <v>8.4</v>
      </c>
      <c r="K35" s="32"/>
    </row>
    <row r="36" spans="1:11" s="33" customFormat="1" ht="11.25" customHeight="1">
      <c r="A36" s="35" t="s">
        <v>28</v>
      </c>
      <c r="B36" s="29"/>
      <c r="C36" s="30">
        <v>764</v>
      </c>
      <c r="D36" s="30">
        <v>508</v>
      </c>
      <c r="E36" s="30">
        <v>559</v>
      </c>
      <c r="F36" s="31"/>
      <c r="G36" s="31"/>
      <c r="H36" s="119">
        <v>1.91</v>
      </c>
      <c r="I36" s="119">
        <v>1.524</v>
      </c>
      <c r="J36" s="119">
        <v>1.677</v>
      </c>
      <c r="K36" s="32"/>
    </row>
    <row r="37" spans="1:11" s="42" customFormat="1" ht="11.25" customHeight="1">
      <c r="A37" s="36" t="s">
        <v>29</v>
      </c>
      <c r="B37" s="37"/>
      <c r="C37" s="38">
        <v>5809</v>
      </c>
      <c r="D37" s="38">
        <v>6369</v>
      </c>
      <c r="E37" s="38">
        <v>5659</v>
      </c>
      <c r="F37" s="39">
        <f>IF(D37&gt;0,100*E37/D37,0)</f>
        <v>88.852253100957768</v>
      </c>
      <c r="G37" s="40"/>
      <c r="H37" s="120">
        <v>16.131</v>
      </c>
      <c r="I37" s="121">
        <v>18.408999999999999</v>
      </c>
      <c r="J37" s="12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>
        <v>1476</v>
      </c>
      <c r="D39" s="38">
        <v>1500</v>
      </c>
      <c r="E39" s="38">
        <v>1500</v>
      </c>
      <c r="F39" s="39">
        <f>IF(D39&gt;0,100*E39/D39,0)</f>
        <v>100</v>
      </c>
      <c r="G39" s="40"/>
      <c r="H39" s="120">
        <v>1.7390000000000001</v>
      </c>
      <c r="I39" s="121">
        <v>2</v>
      </c>
      <c r="J39" s="121">
        <v>1.8</v>
      </c>
      <c r="K39" s="41">
        <f>IF(I39&gt;0,100*J39/I39,0)</f>
        <v>90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>
        <v>571</v>
      </c>
      <c r="D41" s="30">
        <v>446</v>
      </c>
      <c r="E41" s="30">
        <v>280</v>
      </c>
      <c r="F41" s="31"/>
      <c r="G41" s="31"/>
      <c r="H41" s="119">
        <v>1.085</v>
      </c>
      <c r="I41" s="119">
        <v>1.008</v>
      </c>
      <c r="J41" s="119">
        <v>0.51400000000000001</v>
      </c>
      <c r="K41" s="32"/>
    </row>
    <row r="42" spans="1:11" s="33" customFormat="1" ht="11.25" customHeight="1">
      <c r="A42" s="35" t="s">
        <v>32</v>
      </c>
      <c r="B42" s="29"/>
      <c r="C42" s="30">
        <v>5800</v>
      </c>
      <c r="D42" s="30">
        <v>5675</v>
      </c>
      <c r="E42" s="30">
        <v>5720</v>
      </c>
      <c r="F42" s="31"/>
      <c r="G42" s="31"/>
      <c r="H42" s="119">
        <v>19.023</v>
      </c>
      <c r="I42" s="119">
        <v>23.11</v>
      </c>
      <c r="J42" s="119">
        <v>22</v>
      </c>
      <c r="K42" s="32"/>
    </row>
    <row r="43" spans="1:11" s="33" customFormat="1" ht="11.25" customHeight="1">
      <c r="A43" s="35" t="s">
        <v>33</v>
      </c>
      <c r="B43" s="29"/>
      <c r="C43" s="30">
        <v>2306</v>
      </c>
      <c r="D43" s="30">
        <v>2425</v>
      </c>
      <c r="E43" s="30">
        <v>2500</v>
      </c>
      <c r="F43" s="31"/>
      <c r="G43" s="31"/>
      <c r="H43" s="119">
        <v>4.9800000000000004</v>
      </c>
      <c r="I43" s="119">
        <v>9.923</v>
      </c>
      <c r="J43" s="119">
        <v>4.5</v>
      </c>
      <c r="K43" s="32"/>
    </row>
    <row r="44" spans="1:11" s="33" customFormat="1" ht="11.25" customHeight="1">
      <c r="A44" s="35" t="s">
        <v>34</v>
      </c>
      <c r="B44" s="29"/>
      <c r="C44" s="30">
        <v>5526</v>
      </c>
      <c r="D44" s="30">
        <v>4386</v>
      </c>
      <c r="E44" s="30">
        <v>4300</v>
      </c>
      <c r="F44" s="31"/>
      <c r="G44" s="31"/>
      <c r="H44" s="119">
        <v>17.824000000000002</v>
      </c>
      <c r="I44" s="119">
        <v>15.894</v>
      </c>
      <c r="J44" s="119">
        <v>12.8</v>
      </c>
      <c r="K44" s="32"/>
    </row>
    <row r="45" spans="1:11" s="33" customFormat="1" ht="11.25" customHeight="1">
      <c r="A45" s="35" t="s">
        <v>35</v>
      </c>
      <c r="B45" s="29"/>
      <c r="C45" s="30">
        <v>3675</v>
      </c>
      <c r="D45" s="30">
        <v>2800</v>
      </c>
      <c r="E45" s="30">
        <v>3000</v>
      </c>
      <c r="F45" s="31"/>
      <c r="G45" s="31"/>
      <c r="H45" s="119">
        <v>7.88</v>
      </c>
      <c r="I45" s="119">
        <v>9.2390000000000008</v>
      </c>
      <c r="J45" s="119">
        <v>7.65</v>
      </c>
      <c r="K45" s="32"/>
    </row>
    <row r="46" spans="1:11" s="33" customFormat="1" ht="11.25" customHeight="1">
      <c r="A46" s="35" t="s">
        <v>36</v>
      </c>
      <c r="B46" s="29"/>
      <c r="C46" s="30">
        <v>1961</v>
      </c>
      <c r="D46" s="30">
        <v>2209</v>
      </c>
      <c r="E46" s="30">
        <v>2200</v>
      </c>
      <c r="F46" s="31"/>
      <c r="G46" s="31"/>
      <c r="H46" s="119">
        <v>4.782</v>
      </c>
      <c r="I46" s="119">
        <v>7.1230000000000002</v>
      </c>
      <c r="J46" s="119">
        <v>6.16</v>
      </c>
      <c r="K46" s="32"/>
    </row>
    <row r="47" spans="1:11" s="33" customFormat="1" ht="11.25" customHeight="1">
      <c r="A47" s="35" t="s">
        <v>37</v>
      </c>
      <c r="B47" s="29"/>
      <c r="C47" s="30">
        <v>4424</v>
      </c>
      <c r="D47" s="30">
        <v>4745</v>
      </c>
      <c r="E47" s="30">
        <v>5080</v>
      </c>
      <c r="F47" s="31"/>
      <c r="G47" s="31"/>
      <c r="H47" s="119">
        <v>12.186</v>
      </c>
      <c r="I47" s="119">
        <v>16.667999999999999</v>
      </c>
      <c r="J47" s="119">
        <v>13.82</v>
      </c>
      <c r="K47" s="32"/>
    </row>
    <row r="48" spans="1:11" s="33" customFormat="1" ht="11.25" customHeight="1">
      <c r="A48" s="35" t="s">
        <v>38</v>
      </c>
      <c r="B48" s="29"/>
      <c r="C48" s="30">
        <v>3147</v>
      </c>
      <c r="D48" s="30">
        <v>2568</v>
      </c>
      <c r="E48" s="30">
        <v>2300</v>
      </c>
      <c r="F48" s="31"/>
      <c r="G48" s="31"/>
      <c r="H48" s="119">
        <v>6.9560000000000004</v>
      </c>
      <c r="I48" s="119">
        <v>12.606</v>
      </c>
      <c r="J48" s="119">
        <v>5.2</v>
      </c>
      <c r="K48" s="32"/>
    </row>
    <row r="49" spans="1:11" s="33" customFormat="1" ht="11.25" customHeight="1">
      <c r="A49" s="35" t="s">
        <v>39</v>
      </c>
      <c r="B49" s="29"/>
      <c r="C49" s="30">
        <v>5168</v>
      </c>
      <c r="D49" s="30">
        <v>4303</v>
      </c>
      <c r="E49" s="30">
        <v>4350</v>
      </c>
      <c r="F49" s="31"/>
      <c r="G49" s="31"/>
      <c r="H49" s="119">
        <v>7.1120000000000001</v>
      </c>
      <c r="I49" s="119">
        <v>13.881</v>
      </c>
      <c r="J49" s="119">
        <v>8.4600000000000009</v>
      </c>
      <c r="K49" s="32"/>
    </row>
    <row r="50" spans="1:11" s="42" customFormat="1" ht="11.25" customHeight="1">
      <c r="A50" s="43" t="s">
        <v>40</v>
      </c>
      <c r="B50" s="37"/>
      <c r="C50" s="38">
        <v>32578</v>
      </c>
      <c r="D50" s="38">
        <v>29557</v>
      </c>
      <c r="E50" s="38">
        <v>29730</v>
      </c>
      <c r="F50" s="39">
        <f>IF(D50&gt;0,100*E50/D50,0)</f>
        <v>100.5853097405014</v>
      </c>
      <c r="G50" s="40"/>
      <c r="H50" s="120">
        <v>81.828000000000017</v>
      </c>
      <c r="I50" s="121">
        <v>109.452</v>
      </c>
      <c r="J50" s="121">
        <v>81.103999999999985</v>
      </c>
      <c r="K50" s="41">
        <f>IF(I50&gt;0,100*J50/I50,0)</f>
        <v>74.100062127690663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>
        <v>5688</v>
      </c>
      <c r="D52" s="38">
        <v>5688</v>
      </c>
      <c r="E52" s="38">
        <v>5688</v>
      </c>
      <c r="F52" s="39">
        <f>IF(D52&gt;0,100*E52/D52,0)</f>
        <v>100</v>
      </c>
      <c r="G52" s="40"/>
      <c r="H52" s="120">
        <v>10.615</v>
      </c>
      <c r="I52" s="121">
        <v>10.615</v>
      </c>
      <c r="J52" s="121">
        <v>10.615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>
        <v>11994</v>
      </c>
      <c r="D54" s="30">
        <v>15000</v>
      </c>
      <c r="E54" s="30">
        <v>15000</v>
      </c>
      <c r="F54" s="31"/>
      <c r="G54" s="31"/>
      <c r="H54" s="119">
        <v>15.539</v>
      </c>
      <c r="I54" s="119">
        <v>21.4</v>
      </c>
      <c r="J54" s="119">
        <v>25.6</v>
      </c>
      <c r="K54" s="32"/>
    </row>
    <row r="55" spans="1:11" s="33" customFormat="1" ht="11.25" customHeight="1">
      <c r="A55" s="35" t="s">
        <v>43</v>
      </c>
      <c r="B55" s="29"/>
      <c r="C55" s="30">
        <v>13901</v>
      </c>
      <c r="D55" s="30">
        <v>14368</v>
      </c>
      <c r="E55" s="30">
        <v>14400</v>
      </c>
      <c r="F55" s="31"/>
      <c r="G55" s="31"/>
      <c r="H55" s="119">
        <v>25.282</v>
      </c>
      <c r="I55" s="119">
        <v>32.786999999999999</v>
      </c>
      <c r="J55" s="119">
        <v>31.7</v>
      </c>
      <c r="K55" s="32"/>
    </row>
    <row r="56" spans="1:11" s="33" customFormat="1" ht="11.25" customHeight="1">
      <c r="A56" s="35" t="s">
        <v>44</v>
      </c>
      <c r="B56" s="29"/>
      <c r="C56" s="30">
        <v>11174</v>
      </c>
      <c r="D56" s="30">
        <v>12200</v>
      </c>
      <c r="E56" s="30">
        <v>1200</v>
      </c>
      <c r="F56" s="31"/>
      <c r="G56" s="31"/>
      <c r="H56" s="119">
        <v>30.789000000000001</v>
      </c>
      <c r="I56" s="119">
        <v>24.5</v>
      </c>
      <c r="J56" s="119">
        <v>35.4</v>
      </c>
      <c r="K56" s="32"/>
    </row>
    <row r="57" spans="1:11" s="33" customFormat="1" ht="11.25" customHeight="1">
      <c r="A57" s="35" t="s">
        <v>45</v>
      </c>
      <c r="B57" s="29"/>
      <c r="C57" s="30">
        <v>12900</v>
      </c>
      <c r="D57" s="30">
        <v>12977</v>
      </c>
      <c r="E57" s="30">
        <v>12977</v>
      </c>
      <c r="F57" s="31"/>
      <c r="G57" s="31"/>
      <c r="H57" s="119">
        <v>10.372</v>
      </c>
      <c r="I57" s="119">
        <v>32.442500000000003</v>
      </c>
      <c r="J57" s="119">
        <v>32.442999999999998</v>
      </c>
      <c r="K57" s="32"/>
    </row>
    <row r="58" spans="1:11" s="33" customFormat="1" ht="11.25" customHeight="1">
      <c r="A58" s="35" t="s">
        <v>46</v>
      </c>
      <c r="B58" s="29"/>
      <c r="C58" s="30">
        <v>29333</v>
      </c>
      <c r="D58" s="30">
        <v>34506</v>
      </c>
      <c r="E58" s="30">
        <v>37956.6</v>
      </c>
      <c r="F58" s="31"/>
      <c r="G58" s="31"/>
      <c r="H58" s="119">
        <v>40.472999999999999</v>
      </c>
      <c r="I58" s="119">
        <v>65.736000000000004</v>
      </c>
      <c r="J58" s="119">
        <v>77.954909999999998</v>
      </c>
      <c r="K58" s="32"/>
    </row>
    <row r="59" spans="1:11" s="42" customFormat="1" ht="11.25" customHeight="1">
      <c r="A59" s="36" t="s">
        <v>47</v>
      </c>
      <c r="B59" s="37"/>
      <c r="C59" s="38">
        <v>79302</v>
      </c>
      <c r="D59" s="38">
        <v>89051</v>
      </c>
      <c r="E59" s="38">
        <v>81533.600000000006</v>
      </c>
      <c r="F59" s="39">
        <f>IF(D59&gt;0,100*E59/D59,0)</f>
        <v>91.558320512964485</v>
      </c>
      <c r="G59" s="40"/>
      <c r="H59" s="120">
        <v>122.455</v>
      </c>
      <c r="I59" s="121">
        <v>176.8655</v>
      </c>
      <c r="J59" s="121">
        <v>203.09790999999998</v>
      </c>
      <c r="K59" s="41">
        <f>IF(I59&gt;0,100*J59/I59,0)</f>
        <v>114.83184114482472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>
        <v>256</v>
      </c>
      <c r="F61" s="31"/>
      <c r="G61" s="31"/>
      <c r="H61" s="119"/>
      <c r="I61" s="119"/>
      <c r="J61" s="119"/>
      <c r="K61" s="32"/>
    </row>
    <row r="62" spans="1:11" s="33" customFormat="1" ht="11.25" customHeight="1">
      <c r="A62" s="35" t="s">
        <v>49</v>
      </c>
      <c r="B62" s="29"/>
      <c r="C62" s="30">
        <v>128</v>
      </c>
      <c r="D62" s="30">
        <v>256</v>
      </c>
      <c r="E62" s="30"/>
      <c r="F62" s="31"/>
      <c r="G62" s="31"/>
      <c r="H62" s="119">
        <v>0.26900000000000002</v>
      </c>
      <c r="I62" s="119">
        <v>0.51800000000000002</v>
      </c>
      <c r="J62" s="119"/>
      <c r="K62" s="32"/>
    </row>
    <row r="63" spans="1:11" s="33" customFormat="1" ht="11.25" customHeight="1">
      <c r="A63" s="35" t="s">
        <v>50</v>
      </c>
      <c r="B63" s="29"/>
      <c r="C63" s="30">
        <v>163</v>
      </c>
      <c r="D63" s="30">
        <v>325</v>
      </c>
      <c r="E63" s="30">
        <v>327</v>
      </c>
      <c r="F63" s="31"/>
      <c r="G63" s="31"/>
      <c r="H63" s="119">
        <v>6.6000000000000003E-2</v>
      </c>
      <c r="I63" s="119">
        <v>0.80265151515151512</v>
      </c>
      <c r="J63" s="119"/>
      <c r="K63" s="32"/>
    </row>
    <row r="64" spans="1:11" s="42" customFormat="1" ht="11.25" customHeight="1">
      <c r="A64" s="36" t="s">
        <v>51</v>
      </c>
      <c r="B64" s="37"/>
      <c r="C64" s="38">
        <v>291</v>
      </c>
      <c r="D64" s="38">
        <v>581</v>
      </c>
      <c r="E64" s="38">
        <v>583</v>
      </c>
      <c r="F64" s="39">
        <f>IF(D64&gt;0,100*E64/D64,0)</f>
        <v>100.34423407917384</v>
      </c>
      <c r="G64" s="40"/>
      <c r="H64" s="120">
        <v>0.33500000000000002</v>
      </c>
      <c r="I64" s="121">
        <v>1.320651515151515</v>
      </c>
      <c r="J64" s="12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>
        <v>122</v>
      </c>
      <c r="D66" s="38">
        <v>326</v>
      </c>
      <c r="E66" s="38">
        <v>419</v>
      </c>
      <c r="F66" s="39">
        <f>IF(D66&gt;0,100*E66/D66,0)</f>
        <v>128.52760736196319</v>
      </c>
      <c r="G66" s="40"/>
      <c r="H66" s="120">
        <v>0.153</v>
      </c>
      <c r="I66" s="121">
        <v>0.4</v>
      </c>
      <c r="J66" s="121">
        <v>0.30299999999999999</v>
      </c>
      <c r="K66" s="41">
        <f>IF(I66&gt;0,100*J66/I66,0)</f>
        <v>75.75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>
        <v>13503</v>
      </c>
      <c r="D68" s="30">
        <v>12400</v>
      </c>
      <c r="E68" s="30">
        <v>12000</v>
      </c>
      <c r="F68" s="31"/>
      <c r="G68" s="31"/>
      <c r="H68" s="119">
        <v>26.425000000000001</v>
      </c>
      <c r="I68" s="119">
        <v>29</v>
      </c>
      <c r="J68" s="119">
        <v>22</v>
      </c>
      <c r="K68" s="32"/>
    </row>
    <row r="69" spans="1:11" s="33" customFormat="1" ht="11.25" customHeight="1">
      <c r="A69" s="35" t="s">
        <v>54</v>
      </c>
      <c r="B69" s="29"/>
      <c r="C69" s="30">
        <v>2671</v>
      </c>
      <c r="D69" s="30">
        <v>2800</v>
      </c>
      <c r="E69" s="30">
        <v>2500</v>
      </c>
      <c r="F69" s="31"/>
      <c r="G69" s="31"/>
      <c r="H69" s="119">
        <v>6.0789999999999997</v>
      </c>
      <c r="I69" s="119">
        <v>5</v>
      </c>
      <c r="J69" s="119">
        <v>4.5</v>
      </c>
      <c r="K69" s="32"/>
    </row>
    <row r="70" spans="1:11" s="42" customFormat="1" ht="11.25" customHeight="1">
      <c r="A70" s="36" t="s">
        <v>55</v>
      </c>
      <c r="B70" s="37"/>
      <c r="C70" s="38">
        <v>16174</v>
      </c>
      <c r="D70" s="38">
        <v>15200</v>
      </c>
      <c r="E70" s="38">
        <v>14500</v>
      </c>
      <c r="F70" s="39">
        <f>IF(D70&gt;0,100*E70/D70,0)</f>
        <v>95.39473684210526</v>
      </c>
      <c r="G70" s="40"/>
      <c r="H70" s="120">
        <v>32.503999999999998</v>
      </c>
      <c r="I70" s="121">
        <v>34</v>
      </c>
      <c r="J70" s="121">
        <v>26.5</v>
      </c>
      <c r="K70" s="41">
        <f>IF(I70&gt;0,100*J70/I70,0)</f>
        <v>77.941176470588232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>
        <v>70</v>
      </c>
      <c r="D72" s="30">
        <v>338</v>
      </c>
      <c r="E72" s="30">
        <v>337</v>
      </c>
      <c r="F72" s="31"/>
      <c r="G72" s="31"/>
      <c r="H72" s="119">
        <v>5.5E-2</v>
      </c>
      <c r="I72" s="119">
        <v>7.4999999999999997E-2</v>
      </c>
      <c r="J72" s="119">
        <v>0.40799999999999997</v>
      </c>
      <c r="K72" s="32"/>
    </row>
    <row r="73" spans="1:11" s="33" customFormat="1" ht="11.25" customHeight="1">
      <c r="A73" s="35" t="s">
        <v>57</v>
      </c>
      <c r="B73" s="29"/>
      <c r="C73" s="30">
        <v>15241</v>
      </c>
      <c r="D73" s="30">
        <v>10950</v>
      </c>
      <c r="E73" s="30">
        <v>10950</v>
      </c>
      <c r="F73" s="31"/>
      <c r="G73" s="31"/>
      <c r="H73" s="119">
        <v>57.914000000000001</v>
      </c>
      <c r="I73" s="119">
        <v>35.04</v>
      </c>
      <c r="J73" s="119">
        <v>35.04</v>
      </c>
      <c r="K73" s="32"/>
    </row>
    <row r="74" spans="1:11" s="33" customFormat="1" ht="11.25" customHeight="1">
      <c r="A74" s="35" t="s">
        <v>58</v>
      </c>
      <c r="B74" s="29"/>
      <c r="C74" s="30">
        <v>3925</v>
      </c>
      <c r="D74" s="30">
        <v>4752</v>
      </c>
      <c r="E74" s="30">
        <v>4755</v>
      </c>
      <c r="F74" s="31"/>
      <c r="G74" s="31"/>
      <c r="H74" s="119">
        <v>6.7789999999999999</v>
      </c>
      <c r="I74" s="119">
        <v>7.1280000000000001</v>
      </c>
      <c r="J74" s="119">
        <v>8.2129999999999992</v>
      </c>
      <c r="K74" s="32"/>
    </row>
    <row r="75" spans="1:11" s="33" customFormat="1" ht="11.25" customHeight="1">
      <c r="A75" s="35" t="s">
        <v>59</v>
      </c>
      <c r="B75" s="29"/>
      <c r="C75" s="30">
        <v>1761</v>
      </c>
      <c r="D75" s="30">
        <v>1524.096</v>
      </c>
      <c r="E75" s="30">
        <v>1504</v>
      </c>
      <c r="F75" s="31"/>
      <c r="G75" s="31"/>
      <c r="H75" s="119">
        <v>2.4220000000000002</v>
      </c>
      <c r="I75" s="119">
        <v>2.1720977515904436</v>
      </c>
      <c r="J75" s="119">
        <v>3.5810239999999998</v>
      </c>
      <c r="K75" s="32"/>
    </row>
    <row r="76" spans="1:11" s="33" customFormat="1" ht="11.25" customHeight="1">
      <c r="A76" s="35" t="s">
        <v>60</v>
      </c>
      <c r="B76" s="29"/>
      <c r="C76" s="30">
        <v>6386</v>
      </c>
      <c r="D76" s="30">
        <v>5627</v>
      </c>
      <c r="E76" s="30">
        <v>6000</v>
      </c>
      <c r="F76" s="31"/>
      <c r="G76" s="31"/>
      <c r="H76" s="119">
        <v>21.073</v>
      </c>
      <c r="I76" s="119">
        <v>16.712</v>
      </c>
      <c r="J76" s="119">
        <v>24</v>
      </c>
      <c r="K76" s="32"/>
    </row>
    <row r="77" spans="1:11" s="33" customFormat="1" ht="11.25" customHeight="1">
      <c r="A77" s="35" t="s">
        <v>61</v>
      </c>
      <c r="B77" s="29"/>
      <c r="C77" s="30">
        <v>983</v>
      </c>
      <c r="D77" s="30">
        <v>1213</v>
      </c>
      <c r="E77" s="30">
        <v>1500</v>
      </c>
      <c r="F77" s="31"/>
      <c r="G77" s="31"/>
      <c r="H77" s="119">
        <v>1.59</v>
      </c>
      <c r="I77" s="119">
        <v>1.32</v>
      </c>
      <c r="J77" s="119">
        <v>2.7</v>
      </c>
      <c r="K77" s="32"/>
    </row>
    <row r="78" spans="1:11" s="33" customFormat="1" ht="11.25" customHeight="1">
      <c r="A78" s="35" t="s">
        <v>62</v>
      </c>
      <c r="B78" s="29"/>
      <c r="C78" s="30">
        <v>2121</v>
      </c>
      <c r="D78" s="30">
        <v>1405</v>
      </c>
      <c r="E78" s="30">
        <v>1405</v>
      </c>
      <c r="F78" s="31"/>
      <c r="G78" s="31"/>
      <c r="H78" s="119">
        <v>5.2160000000000002</v>
      </c>
      <c r="I78" s="119">
        <v>3.512</v>
      </c>
      <c r="J78" s="119">
        <v>3.4420000000000002</v>
      </c>
      <c r="K78" s="32"/>
    </row>
    <row r="79" spans="1:11" s="33" customFormat="1" ht="11.25" customHeight="1">
      <c r="A79" s="35" t="s">
        <v>63</v>
      </c>
      <c r="B79" s="29"/>
      <c r="C79" s="30">
        <v>18620</v>
      </c>
      <c r="D79" s="30">
        <v>13790</v>
      </c>
      <c r="E79" s="30">
        <v>15254</v>
      </c>
      <c r="F79" s="31"/>
      <c r="G79" s="31"/>
      <c r="H79" s="119">
        <v>32.747</v>
      </c>
      <c r="I79" s="119">
        <v>33.735999999999997</v>
      </c>
      <c r="J79" s="119">
        <v>38.606000000000002</v>
      </c>
      <c r="K79" s="32"/>
    </row>
    <row r="80" spans="1:11" s="42" customFormat="1" ht="11.25" customHeight="1">
      <c r="A80" s="43" t="s">
        <v>64</v>
      </c>
      <c r="B80" s="37"/>
      <c r="C80" s="38">
        <v>49107</v>
      </c>
      <c r="D80" s="38">
        <v>39599.096000000005</v>
      </c>
      <c r="E80" s="38">
        <v>41705</v>
      </c>
      <c r="F80" s="39">
        <f>IF(D80&gt;0,100*E80/D80,0)</f>
        <v>105.31806079613533</v>
      </c>
      <c r="G80" s="40"/>
      <c r="H80" s="120">
        <v>127.79599999999999</v>
      </c>
      <c r="I80" s="121">
        <v>99.695097751590424</v>
      </c>
      <c r="J80" s="121">
        <v>115.99002400000001</v>
      </c>
      <c r="K80" s="41">
        <f>IF(I80&gt;0,100*J80/I80,0)</f>
        <v>116.34476179461856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>
        <v>3</v>
      </c>
      <c r="D82" s="30">
        <v>3</v>
      </c>
      <c r="E82" s="30">
        <v>3</v>
      </c>
      <c r="F82" s="31"/>
      <c r="G82" s="31"/>
      <c r="H82" s="119">
        <v>2E-3</v>
      </c>
      <c r="I82" s="119">
        <v>2E-3</v>
      </c>
      <c r="J82" s="119">
        <v>2E-3</v>
      </c>
      <c r="K82" s="32"/>
    </row>
    <row r="83" spans="1:11" s="33" customFormat="1" ht="11.25" customHeight="1">
      <c r="A83" s="35" t="s">
        <v>66</v>
      </c>
      <c r="B83" s="29"/>
      <c r="C83" s="30">
        <v>1</v>
      </c>
      <c r="D83" s="30"/>
      <c r="E83" s="30"/>
      <c r="F83" s="31"/>
      <c r="G83" s="31"/>
      <c r="H83" s="119">
        <v>1E-3</v>
      </c>
      <c r="I83" s="119"/>
      <c r="J83" s="119"/>
      <c r="K83" s="32"/>
    </row>
    <row r="84" spans="1:11" s="42" customFormat="1" ht="11.25" customHeight="1">
      <c r="A84" s="36" t="s">
        <v>67</v>
      </c>
      <c r="B84" s="37"/>
      <c r="C84" s="38">
        <v>4</v>
      </c>
      <c r="D84" s="38">
        <v>3</v>
      </c>
      <c r="E84" s="38">
        <v>3</v>
      </c>
      <c r="F84" s="39">
        <f>IF(D84&gt;0,100*E84/D84,0)</f>
        <v>100</v>
      </c>
      <c r="G84" s="40"/>
      <c r="H84" s="120">
        <v>3.0000000000000001E-3</v>
      </c>
      <c r="I84" s="121">
        <v>2E-3</v>
      </c>
      <c r="J84" s="121">
        <v>2E-3</v>
      </c>
      <c r="K84" s="41">
        <f>IF(I84&gt;0,100*J84/I84,0)</f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>
        <v>215620</v>
      </c>
      <c r="D87" s="53">
        <v>223988.09600000002</v>
      </c>
      <c r="E87" s="53">
        <v>215721.60000000001</v>
      </c>
      <c r="F87" s="54">
        <f>IF(D87&gt;0,100*E87/D87,0)</f>
        <v>96.309403871177139</v>
      </c>
      <c r="G87" s="40"/>
      <c r="H87" s="124">
        <v>449.983</v>
      </c>
      <c r="I87" s="125">
        <v>540.83424926674184</v>
      </c>
      <c r="J87" s="12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17" orientation="portrait" useFirstPageNumber="1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O625"/>
  <sheetViews>
    <sheetView topLeftCell="A52" zoomScale="70" zoomScaleNormal="70" workbookViewId="0">
      <selection activeCell="J7" sqref="J7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279</v>
      </c>
      <c r="D7" s="21" t="s">
        <v>7</v>
      </c>
      <c r="E7" s="21">
        <v>3</v>
      </c>
      <c r="F7" s="22" t="str">
        <f>CONCATENATE(D6,"=100")</f>
        <v>2016=100</v>
      </c>
      <c r="G7" s="23"/>
      <c r="H7" s="20" t="s">
        <v>279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8749</v>
      </c>
      <c r="D9" s="30">
        <v>9201</v>
      </c>
      <c r="E9" s="30">
        <v>9201</v>
      </c>
      <c r="F9" s="31"/>
      <c r="G9" s="31"/>
      <c r="H9" s="119">
        <v>67.716999999999999</v>
      </c>
      <c r="I9" s="119">
        <v>67.325000000000003</v>
      </c>
      <c r="J9" s="119"/>
      <c r="K9" s="32"/>
    </row>
    <row r="10" spans="1:11" s="33" customFormat="1" ht="11.25" customHeight="1">
      <c r="A10" s="35" t="s">
        <v>9</v>
      </c>
      <c r="B10" s="29"/>
      <c r="C10" s="30">
        <v>2215</v>
      </c>
      <c r="D10" s="30">
        <v>2250</v>
      </c>
      <c r="E10" s="30">
        <v>2250</v>
      </c>
      <c r="F10" s="31"/>
      <c r="G10" s="31"/>
      <c r="H10" s="119">
        <v>16.236000000000001</v>
      </c>
      <c r="I10" s="119">
        <v>15.75</v>
      </c>
      <c r="J10" s="119"/>
      <c r="K10" s="32"/>
    </row>
    <row r="11" spans="1:11" s="33" customFormat="1" ht="11.25" customHeight="1">
      <c r="A11" s="28" t="s">
        <v>10</v>
      </c>
      <c r="B11" s="29"/>
      <c r="C11" s="30">
        <v>2009</v>
      </c>
      <c r="D11" s="30">
        <v>1120</v>
      </c>
      <c r="E11" s="30">
        <v>1120</v>
      </c>
      <c r="F11" s="31"/>
      <c r="G11" s="31"/>
      <c r="H11" s="119">
        <v>15.53</v>
      </c>
      <c r="I11" s="119">
        <v>5.9359999999999999</v>
      </c>
      <c r="J11" s="119"/>
      <c r="K11" s="32"/>
    </row>
    <row r="12" spans="1:11" s="33" customFormat="1" ht="11.25" customHeight="1">
      <c r="A12" s="35" t="s">
        <v>11</v>
      </c>
      <c r="B12" s="29"/>
      <c r="C12" s="30">
        <v>6007</v>
      </c>
      <c r="D12" s="30">
        <v>6111</v>
      </c>
      <c r="E12" s="30">
        <v>6111</v>
      </c>
      <c r="F12" s="31"/>
      <c r="G12" s="31"/>
      <c r="H12" s="119">
        <v>49.497999999999998</v>
      </c>
      <c r="I12" s="119">
        <v>32.4</v>
      </c>
      <c r="J12" s="119"/>
      <c r="K12" s="32"/>
    </row>
    <row r="13" spans="1:11" s="42" customFormat="1" ht="11.25" customHeight="1">
      <c r="A13" s="36" t="s">
        <v>12</v>
      </c>
      <c r="B13" s="37"/>
      <c r="C13" s="38">
        <v>18980</v>
      </c>
      <c r="D13" s="38">
        <v>18682</v>
      </c>
      <c r="E13" s="38">
        <v>18682</v>
      </c>
      <c r="F13" s="39">
        <f>IF(D13&gt;0,100*E13/D13,0)</f>
        <v>100</v>
      </c>
      <c r="G13" s="40"/>
      <c r="H13" s="120">
        <v>148.98099999999999</v>
      </c>
      <c r="I13" s="121">
        <v>121.411</v>
      </c>
      <c r="J13" s="12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>
        <v>400</v>
      </c>
      <c r="D15" s="38">
        <v>412</v>
      </c>
      <c r="E15" s="38"/>
      <c r="F15" s="39"/>
      <c r="G15" s="40"/>
      <c r="H15" s="120">
        <v>0.84</v>
      </c>
      <c r="I15" s="121">
        <v>0.7</v>
      </c>
      <c r="J15" s="12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>
        <v>133</v>
      </c>
      <c r="D17" s="38"/>
      <c r="E17" s="38"/>
      <c r="F17" s="39"/>
      <c r="G17" s="40"/>
      <c r="H17" s="120">
        <v>1.0493699999999999</v>
      </c>
      <c r="I17" s="121"/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>
        <v>9</v>
      </c>
      <c r="D19" s="30">
        <v>5</v>
      </c>
      <c r="E19" s="30"/>
      <c r="F19" s="31"/>
      <c r="G19" s="31"/>
      <c r="H19" s="119">
        <v>3.6999999999999998E-2</v>
      </c>
      <c r="I19" s="119">
        <v>2.1999999999999999E-2</v>
      </c>
      <c r="J19" s="119"/>
      <c r="K19" s="32"/>
    </row>
    <row r="20" spans="1:11" s="33" customFormat="1" ht="11.25" customHeight="1">
      <c r="A20" s="35" t="s">
        <v>16</v>
      </c>
      <c r="B20" s="29"/>
      <c r="C20" s="30">
        <v>197</v>
      </c>
      <c r="D20" s="30">
        <v>110</v>
      </c>
      <c r="E20" s="30"/>
      <c r="F20" s="31"/>
      <c r="G20" s="31"/>
      <c r="H20" s="119">
        <v>0.82699999999999996</v>
      </c>
      <c r="I20" s="119">
        <v>0.28599999999999998</v>
      </c>
      <c r="J20" s="119"/>
      <c r="K20" s="32"/>
    </row>
    <row r="21" spans="1:11" s="33" customFormat="1" ht="11.25" customHeight="1">
      <c r="A21" s="35" t="s">
        <v>17</v>
      </c>
      <c r="B21" s="29"/>
      <c r="C21" s="30">
        <v>113</v>
      </c>
      <c r="D21" s="30">
        <v>69</v>
      </c>
      <c r="E21" s="30"/>
      <c r="F21" s="31"/>
      <c r="G21" s="31"/>
      <c r="H21" s="119">
        <v>0.46500000000000002</v>
      </c>
      <c r="I21" s="119">
        <v>0.13500000000000001</v>
      </c>
      <c r="J21" s="119"/>
      <c r="K21" s="32"/>
    </row>
    <row r="22" spans="1:11" s="42" customFormat="1" ht="11.25" customHeight="1">
      <c r="A22" s="36" t="s">
        <v>18</v>
      </c>
      <c r="B22" s="37"/>
      <c r="C22" s="38">
        <v>319</v>
      </c>
      <c r="D22" s="38">
        <v>184</v>
      </c>
      <c r="E22" s="38"/>
      <c r="F22" s="39"/>
      <c r="G22" s="40"/>
      <c r="H22" s="120">
        <v>1.329</v>
      </c>
      <c r="I22" s="121">
        <v>0.443</v>
      </c>
      <c r="J22" s="12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>
        <v>18235</v>
      </c>
      <c r="D24" s="38">
        <v>14863</v>
      </c>
      <c r="E24" s="38">
        <v>15000</v>
      </c>
      <c r="F24" s="39">
        <f>IF(D24&gt;0,100*E24/D24,0)</f>
        <v>100.92175200161475</v>
      </c>
      <c r="G24" s="40"/>
      <c r="H24" s="120">
        <v>197.60599999999999</v>
      </c>
      <c r="I24" s="121">
        <v>163.80000000000001</v>
      </c>
      <c r="J24" s="12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>
        <v>633</v>
      </c>
      <c r="D26" s="38">
        <v>475</v>
      </c>
      <c r="E26" s="38">
        <v>450</v>
      </c>
      <c r="F26" s="39">
        <f>IF(D26&gt;0,100*E26/D26,0)</f>
        <v>94.736842105263165</v>
      </c>
      <c r="G26" s="40"/>
      <c r="H26" s="120">
        <v>6.2969999999999997</v>
      </c>
      <c r="I26" s="121">
        <v>4.5</v>
      </c>
      <c r="J26" s="12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>
        <v>51179</v>
      </c>
      <c r="D28" s="30">
        <v>52136</v>
      </c>
      <c r="E28" s="30">
        <v>52136</v>
      </c>
      <c r="F28" s="31"/>
      <c r="G28" s="31"/>
      <c r="H28" s="119">
        <v>644.65499999999997</v>
      </c>
      <c r="I28" s="119">
        <v>729.904</v>
      </c>
      <c r="J28" s="119"/>
      <c r="K28" s="32"/>
    </row>
    <row r="29" spans="1:11" s="33" customFormat="1" ht="11.25" customHeight="1">
      <c r="A29" s="35" t="s">
        <v>22</v>
      </c>
      <c r="B29" s="29"/>
      <c r="C29" s="30">
        <v>3474</v>
      </c>
      <c r="D29" s="30">
        <v>3299</v>
      </c>
      <c r="E29" s="30"/>
      <c r="F29" s="31"/>
      <c r="G29" s="31"/>
      <c r="H29" s="119">
        <v>37.99</v>
      </c>
      <c r="I29" s="119">
        <v>36.29</v>
      </c>
      <c r="J29" s="119"/>
      <c r="K29" s="32"/>
    </row>
    <row r="30" spans="1:11" s="33" customFormat="1" ht="11.25" customHeight="1">
      <c r="A30" s="35" t="s">
        <v>23</v>
      </c>
      <c r="B30" s="29"/>
      <c r="C30" s="30">
        <v>23031</v>
      </c>
      <c r="D30" s="30">
        <v>19920</v>
      </c>
      <c r="E30" s="30">
        <v>19920</v>
      </c>
      <c r="F30" s="31"/>
      <c r="G30" s="31"/>
      <c r="H30" s="119">
        <v>237.28</v>
      </c>
      <c r="I30" s="119">
        <v>182.97200000000001</v>
      </c>
      <c r="J30" s="119"/>
      <c r="K30" s="32"/>
    </row>
    <row r="31" spans="1:11" s="42" customFormat="1" ht="11.25" customHeight="1">
      <c r="A31" s="43" t="s">
        <v>24</v>
      </c>
      <c r="B31" s="37"/>
      <c r="C31" s="38">
        <v>77684</v>
      </c>
      <c r="D31" s="38">
        <v>75355</v>
      </c>
      <c r="E31" s="38"/>
      <c r="F31" s="39"/>
      <c r="G31" s="40"/>
      <c r="H31" s="120">
        <v>919.92499999999995</v>
      </c>
      <c r="I31" s="121">
        <v>949.16599999999994</v>
      </c>
      <c r="J31" s="12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>
        <v>90</v>
      </c>
      <c r="D33" s="30">
        <v>200</v>
      </c>
      <c r="E33" s="30">
        <v>200</v>
      </c>
      <c r="F33" s="31"/>
      <c r="G33" s="31"/>
      <c r="H33" s="119">
        <v>0.48099999999999998</v>
      </c>
      <c r="I33" s="119">
        <v>2.1</v>
      </c>
      <c r="J33" s="119"/>
      <c r="K33" s="32"/>
    </row>
    <row r="34" spans="1:11" s="33" customFormat="1" ht="11.25" customHeight="1">
      <c r="A34" s="35" t="s">
        <v>26</v>
      </c>
      <c r="B34" s="29"/>
      <c r="C34" s="30">
        <v>7725</v>
      </c>
      <c r="D34" s="30">
        <v>7000</v>
      </c>
      <c r="E34" s="30">
        <v>7000</v>
      </c>
      <c r="F34" s="31"/>
      <c r="G34" s="31"/>
      <c r="H34" s="119">
        <v>84.683000000000007</v>
      </c>
      <c r="I34" s="119">
        <v>72</v>
      </c>
      <c r="J34" s="119"/>
      <c r="K34" s="32"/>
    </row>
    <row r="35" spans="1:11" s="33" customFormat="1" ht="11.25" customHeight="1">
      <c r="A35" s="35" t="s">
        <v>27</v>
      </c>
      <c r="B35" s="29"/>
      <c r="C35" s="30">
        <v>33286</v>
      </c>
      <c r="D35" s="30">
        <v>32000</v>
      </c>
      <c r="E35" s="30">
        <v>32000</v>
      </c>
      <c r="F35" s="31"/>
      <c r="G35" s="31"/>
      <c r="H35" s="119">
        <v>276.05900000000003</v>
      </c>
      <c r="I35" s="119">
        <v>310</v>
      </c>
      <c r="J35" s="119"/>
      <c r="K35" s="32"/>
    </row>
    <row r="36" spans="1:11" s="33" customFormat="1" ht="11.25" customHeight="1">
      <c r="A36" s="35" t="s">
        <v>28</v>
      </c>
      <c r="B36" s="29"/>
      <c r="C36" s="30">
        <v>122</v>
      </c>
      <c r="D36" s="30">
        <v>70</v>
      </c>
      <c r="E36" s="30">
        <v>105</v>
      </c>
      <c r="F36" s="31"/>
      <c r="G36" s="31"/>
      <c r="H36" s="119">
        <v>1.0980000000000001</v>
      </c>
      <c r="I36" s="119">
        <v>0.59799999999999998</v>
      </c>
      <c r="J36" s="119"/>
      <c r="K36" s="32"/>
    </row>
    <row r="37" spans="1:11" s="42" customFormat="1" ht="11.25" customHeight="1">
      <c r="A37" s="36" t="s">
        <v>29</v>
      </c>
      <c r="B37" s="37"/>
      <c r="C37" s="38">
        <v>41223</v>
      </c>
      <c r="D37" s="38">
        <v>39270</v>
      </c>
      <c r="E37" s="38">
        <v>39305</v>
      </c>
      <c r="F37" s="39">
        <f>IF(D37&gt;0,100*E37/D37,0)</f>
        <v>100.0891265597148</v>
      </c>
      <c r="G37" s="40"/>
      <c r="H37" s="120">
        <v>362.32100000000003</v>
      </c>
      <c r="I37" s="121">
        <v>384.69800000000004</v>
      </c>
      <c r="J37" s="12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>
        <v>182</v>
      </c>
      <c r="D39" s="38">
        <v>285</v>
      </c>
      <c r="E39" s="38"/>
      <c r="F39" s="39"/>
      <c r="G39" s="40"/>
      <c r="H39" s="120">
        <v>1</v>
      </c>
      <c r="I39" s="121">
        <v>1.56</v>
      </c>
      <c r="J39" s="12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>
        <v>1771</v>
      </c>
      <c r="D41" s="30">
        <v>1276</v>
      </c>
      <c r="E41" s="30"/>
      <c r="F41" s="31"/>
      <c r="G41" s="31"/>
      <c r="H41" s="119">
        <v>21.695</v>
      </c>
      <c r="I41" s="119">
        <v>15.885999999999999</v>
      </c>
      <c r="J41" s="119"/>
      <c r="K41" s="32"/>
    </row>
    <row r="42" spans="1:11" s="33" customFormat="1" ht="11.25" customHeight="1">
      <c r="A42" s="35" t="s">
        <v>32</v>
      </c>
      <c r="B42" s="29"/>
      <c r="C42" s="30">
        <v>1046</v>
      </c>
      <c r="D42" s="30">
        <v>980</v>
      </c>
      <c r="E42" s="30"/>
      <c r="F42" s="31"/>
      <c r="G42" s="31"/>
      <c r="H42" s="119">
        <v>10.983000000000001</v>
      </c>
      <c r="I42" s="119">
        <v>11.76</v>
      </c>
      <c r="J42" s="119"/>
      <c r="K42" s="32"/>
    </row>
    <row r="43" spans="1:11" s="33" customFormat="1" ht="11.25" customHeight="1">
      <c r="A43" s="35" t="s">
        <v>33</v>
      </c>
      <c r="B43" s="29"/>
      <c r="C43" s="30">
        <v>64546</v>
      </c>
      <c r="D43" s="30">
        <v>57860</v>
      </c>
      <c r="E43" s="30"/>
      <c r="F43" s="31"/>
      <c r="G43" s="31"/>
      <c r="H43" s="119">
        <v>768.13300000000004</v>
      </c>
      <c r="I43" s="119">
        <v>561.24199999999996</v>
      </c>
      <c r="J43" s="119"/>
      <c r="K43" s="32"/>
    </row>
    <row r="44" spans="1:11" s="33" customFormat="1" ht="11.25" customHeight="1">
      <c r="A44" s="35" t="s">
        <v>34</v>
      </c>
      <c r="B44" s="29"/>
      <c r="C44" s="30">
        <v>4045</v>
      </c>
      <c r="D44" s="30">
        <v>2189</v>
      </c>
      <c r="E44" s="30"/>
      <c r="F44" s="31"/>
      <c r="G44" s="31"/>
      <c r="H44" s="119">
        <v>40.450000000000003</v>
      </c>
      <c r="I44" s="119">
        <v>21.89</v>
      </c>
      <c r="J44" s="119"/>
      <c r="K44" s="32"/>
    </row>
    <row r="45" spans="1:11" s="33" customFormat="1" ht="11.25" customHeight="1">
      <c r="A45" s="35" t="s">
        <v>35</v>
      </c>
      <c r="B45" s="29"/>
      <c r="C45" s="30">
        <v>18230</v>
      </c>
      <c r="D45" s="30">
        <v>16349</v>
      </c>
      <c r="E45" s="30"/>
      <c r="F45" s="31"/>
      <c r="G45" s="31"/>
      <c r="H45" s="119">
        <v>223.31800000000001</v>
      </c>
      <c r="I45" s="119">
        <v>196.18799999999999</v>
      </c>
      <c r="J45" s="119"/>
      <c r="K45" s="32"/>
    </row>
    <row r="46" spans="1:11" s="33" customFormat="1" ht="11.25" customHeight="1">
      <c r="A46" s="35" t="s">
        <v>36</v>
      </c>
      <c r="B46" s="29"/>
      <c r="C46" s="30">
        <v>103</v>
      </c>
      <c r="D46" s="30">
        <v>105</v>
      </c>
      <c r="E46" s="30"/>
      <c r="F46" s="31"/>
      <c r="G46" s="31"/>
      <c r="H46" s="119">
        <v>1.03</v>
      </c>
      <c r="I46" s="119">
        <v>1.05</v>
      </c>
      <c r="J46" s="119"/>
      <c r="K46" s="32"/>
    </row>
    <row r="47" spans="1:11" s="33" customFormat="1" ht="11.25" customHeight="1">
      <c r="A47" s="35" t="s">
        <v>37</v>
      </c>
      <c r="B47" s="29"/>
      <c r="C47" s="30">
        <v>198</v>
      </c>
      <c r="D47" s="30">
        <v>70</v>
      </c>
      <c r="E47" s="30"/>
      <c r="F47" s="31"/>
      <c r="G47" s="31"/>
      <c r="H47" s="119">
        <v>2.3759999999999999</v>
      </c>
      <c r="I47" s="119">
        <v>0.84</v>
      </c>
      <c r="J47" s="119"/>
      <c r="K47" s="32"/>
    </row>
    <row r="48" spans="1:11" s="33" customFormat="1" ht="11.25" customHeight="1">
      <c r="A48" s="35" t="s">
        <v>38</v>
      </c>
      <c r="B48" s="29"/>
      <c r="C48" s="30">
        <v>9079</v>
      </c>
      <c r="D48" s="30">
        <v>6933</v>
      </c>
      <c r="E48" s="30"/>
      <c r="F48" s="31"/>
      <c r="G48" s="31"/>
      <c r="H48" s="119">
        <v>108.94799999999999</v>
      </c>
      <c r="I48" s="119">
        <v>69.33</v>
      </c>
      <c r="J48" s="119"/>
      <c r="K48" s="32"/>
    </row>
    <row r="49" spans="1:11" s="33" customFormat="1" ht="11.25" customHeight="1">
      <c r="A49" s="35" t="s">
        <v>39</v>
      </c>
      <c r="B49" s="29"/>
      <c r="C49" s="30">
        <v>18510</v>
      </c>
      <c r="D49" s="30">
        <v>16300</v>
      </c>
      <c r="E49" s="30"/>
      <c r="F49" s="31"/>
      <c r="G49" s="31"/>
      <c r="H49" s="119">
        <v>240.63</v>
      </c>
      <c r="I49" s="119">
        <v>203.749</v>
      </c>
      <c r="J49" s="119"/>
      <c r="K49" s="32"/>
    </row>
    <row r="50" spans="1:11" s="42" customFormat="1" ht="11.25" customHeight="1">
      <c r="A50" s="43" t="s">
        <v>40</v>
      </c>
      <c r="B50" s="37"/>
      <c r="C50" s="38">
        <v>117528</v>
      </c>
      <c r="D50" s="38">
        <v>102062</v>
      </c>
      <c r="E50" s="38"/>
      <c r="F50" s="39"/>
      <c r="G50" s="40"/>
      <c r="H50" s="120">
        <v>1417.5630000000001</v>
      </c>
      <c r="I50" s="121">
        <v>1081.9349999999999</v>
      </c>
      <c r="J50" s="12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>
        <v>6161</v>
      </c>
      <c r="D52" s="38">
        <v>6161</v>
      </c>
      <c r="E52" s="38">
        <v>6161</v>
      </c>
      <c r="F52" s="39">
        <f>IF(D52&gt;0,100*E52/D52,0)</f>
        <v>100</v>
      </c>
      <c r="G52" s="40"/>
      <c r="H52" s="120">
        <v>77.105000000000004</v>
      </c>
      <c r="I52" s="121">
        <v>77.105000000000004</v>
      </c>
      <c r="J52" s="12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>
        <v>11000</v>
      </c>
      <c r="D54" s="30">
        <v>8800</v>
      </c>
      <c r="E54" s="30">
        <v>8000</v>
      </c>
      <c r="F54" s="31"/>
      <c r="G54" s="31"/>
      <c r="H54" s="119">
        <v>146.30000000000001</v>
      </c>
      <c r="I54" s="119">
        <v>118.8</v>
      </c>
      <c r="J54" s="119"/>
      <c r="K54" s="32"/>
    </row>
    <row r="55" spans="1:11" s="33" customFormat="1" ht="11.25" customHeight="1">
      <c r="A55" s="35" t="s">
        <v>43</v>
      </c>
      <c r="B55" s="29"/>
      <c r="C55" s="30">
        <v>5854</v>
      </c>
      <c r="D55" s="30">
        <v>4761</v>
      </c>
      <c r="E55" s="30">
        <v>4761</v>
      </c>
      <c r="F55" s="31"/>
      <c r="G55" s="31"/>
      <c r="H55" s="119">
        <v>64.394999999999996</v>
      </c>
      <c r="I55" s="119">
        <v>54.152000000000001</v>
      </c>
      <c r="J55" s="119"/>
      <c r="K55" s="32"/>
    </row>
    <row r="56" spans="1:11" s="33" customFormat="1" ht="11.25" customHeight="1">
      <c r="A56" s="35" t="s">
        <v>44</v>
      </c>
      <c r="B56" s="29"/>
      <c r="C56" s="30">
        <v>1132</v>
      </c>
      <c r="D56" s="30">
        <v>1250</v>
      </c>
      <c r="E56" s="30">
        <v>1188</v>
      </c>
      <c r="F56" s="31"/>
      <c r="G56" s="31"/>
      <c r="H56" s="119">
        <v>13.657</v>
      </c>
      <c r="I56" s="119">
        <v>13.5</v>
      </c>
      <c r="J56" s="119"/>
      <c r="K56" s="32"/>
    </row>
    <row r="57" spans="1:11" s="33" customFormat="1" ht="11.25" customHeight="1">
      <c r="A57" s="35" t="s">
        <v>45</v>
      </c>
      <c r="B57" s="29"/>
      <c r="C57" s="30">
        <v>3181</v>
      </c>
      <c r="D57" s="30">
        <v>2382</v>
      </c>
      <c r="E57" s="30">
        <v>2382</v>
      </c>
      <c r="F57" s="31"/>
      <c r="G57" s="31"/>
      <c r="H57" s="119">
        <v>37.835999999999999</v>
      </c>
      <c r="I57" s="119">
        <v>30.966000000000001</v>
      </c>
      <c r="J57" s="119"/>
      <c r="K57" s="32"/>
    </row>
    <row r="58" spans="1:11" s="33" customFormat="1" ht="11.25" customHeight="1">
      <c r="A58" s="35" t="s">
        <v>46</v>
      </c>
      <c r="B58" s="29"/>
      <c r="C58" s="30">
        <v>8263</v>
      </c>
      <c r="D58" s="30">
        <v>6632</v>
      </c>
      <c r="E58" s="30">
        <v>6445</v>
      </c>
      <c r="F58" s="31"/>
      <c r="G58" s="31"/>
      <c r="H58" s="119">
        <v>79.403000000000006</v>
      </c>
      <c r="I58" s="119">
        <v>66.824799999999996</v>
      </c>
      <c r="J58" s="119"/>
      <c r="K58" s="32"/>
    </row>
    <row r="59" spans="1:11" s="42" customFormat="1" ht="11.25" customHeight="1">
      <c r="A59" s="36" t="s">
        <v>47</v>
      </c>
      <c r="B59" s="37"/>
      <c r="C59" s="38">
        <v>29430</v>
      </c>
      <c r="D59" s="38">
        <v>23825</v>
      </c>
      <c r="E59" s="38">
        <v>22776</v>
      </c>
      <c r="F59" s="39">
        <f>IF(D59&gt;0,100*E59/D59,0)</f>
        <v>95.597061909758651</v>
      </c>
      <c r="G59" s="40"/>
      <c r="H59" s="120">
        <v>341.59100000000001</v>
      </c>
      <c r="I59" s="121">
        <v>284.24279999999999</v>
      </c>
      <c r="J59" s="12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>
        <v>384</v>
      </c>
      <c r="D61" s="30">
        <v>280</v>
      </c>
      <c r="E61" s="30">
        <v>320</v>
      </c>
      <c r="F61" s="31"/>
      <c r="G61" s="31"/>
      <c r="H61" s="119">
        <v>4.032</v>
      </c>
      <c r="I61" s="119">
        <v>2.8</v>
      </c>
      <c r="J61" s="119"/>
      <c r="K61" s="32"/>
    </row>
    <row r="62" spans="1:11" s="33" customFormat="1" ht="11.25" customHeight="1">
      <c r="A62" s="35" t="s">
        <v>49</v>
      </c>
      <c r="B62" s="29"/>
      <c r="C62" s="30">
        <v>94</v>
      </c>
      <c r="D62" s="30">
        <v>124</v>
      </c>
      <c r="E62" s="30"/>
      <c r="F62" s="31"/>
      <c r="G62" s="31"/>
      <c r="H62" s="119">
        <v>0.40500000000000003</v>
      </c>
      <c r="I62" s="119">
        <v>0.49099999999999999</v>
      </c>
      <c r="J62" s="119"/>
      <c r="K62" s="32"/>
    </row>
    <row r="63" spans="1:11" s="33" customFormat="1" ht="11.25" customHeight="1">
      <c r="A63" s="35" t="s">
        <v>50</v>
      </c>
      <c r="B63" s="29"/>
      <c r="C63" s="30">
        <v>312</v>
      </c>
      <c r="D63" s="30">
        <v>144</v>
      </c>
      <c r="E63" s="30"/>
      <c r="F63" s="31"/>
      <c r="G63" s="31"/>
      <c r="H63" s="119">
        <v>3.391</v>
      </c>
      <c r="I63" s="119">
        <v>2.16</v>
      </c>
      <c r="J63" s="119"/>
      <c r="K63" s="32"/>
    </row>
    <row r="64" spans="1:11" s="42" customFormat="1" ht="11.25" customHeight="1">
      <c r="A64" s="36" t="s">
        <v>51</v>
      </c>
      <c r="B64" s="37"/>
      <c r="C64" s="38">
        <v>790</v>
      </c>
      <c r="D64" s="38">
        <v>548</v>
      </c>
      <c r="E64" s="38"/>
      <c r="F64" s="39"/>
      <c r="G64" s="40"/>
      <c r="H64" s="120">
        <v>7.8280000000000003</v>
      </c>
      <c r="I64" s="121">
        <v>5.4510000000000005</v>
      </c>
      <c r="J64" s="12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>
        <v>350</v>
      </c>
      <c r="D66" s="38">
        <v>125</v>
      </c>
      <c r="E66" s="38">
        <v>140</v>
      </c>
      <c r="F66" s="39">
        <f>IF(D66&gt;0,100*E66/D66,0)</f>
        <v>112</v>
      </c>
      <c r="G66" s="40"/>
      <c r="H66" s="120">
        <v>3.3650000000000002</v>
      </c>
      <c r="I66" s="121">
        <v>1.0880000000000001</v>
      </c>
      <c r="J66" s="12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>
        <v>35347</v>
      </c>
      <c r="D68" s="30">
        <v>29800</v>
      </c>
      <c r="E68" s="30">
        <v>35000</v>
      </c>
      <c r="F68" s="31"/>
      <c r="G68" s="31"/>
      <c r="H68" s="119">
        <v>446.36200000000002</v>
      </c>
      <c r="I68" s="119">
        <v>336</v>
      </c>
      <c r="J68" s="119"/>
      <c r="K68" s="32"/>
    </row>
    <row r="69" spans="1:11" s="33" customFormat="1" ht="11.25" customHeight="1">
      <c r="A69" s="35" t="s">
        <v>54</v>
      </c>
      <c r="B69" s="29"/>
      <c r="C69" s="30">
        <v>20508</v>
      </c>
      <c r="D69" s="30">
        <v>19500</v>
      </c>
      <c r="E69" s="30">
        <v>20000</v>
      </c>
      <c r="F69" s="31"/>
      <c r="G69" s="31"/>
      <c r="H69" s="119">
        <v>267.58800000000002</v>
      </c>
      <c r="I69" s="119">
        <v>248</v>
      </c>
      <c r="J69" s="119"/>
      <c r="K69" s="32"/>
    </row>
    <row r="70" spans="1:11" s="42" customFormat="1" ht="11.25" customHeight="1">
      <c r="A70" s="36" t="s">
        <v>55</v>
      </c>
      <c r="B70" s="37"/>
      <c r="C70" s="38">
        <v>55855</v>
      </c>
      <c r="D70" s="38">
        <v>49300</v>
      </c>
      <c r="E70" s="38">
        <v>55000</v>
      </c>
      <c r="F70" s="39">
        <f>IF(D70&gt;0,100*E70/D70,0)</f>
        <v>111.56186612576064</v>
      </c>
      <c r="G70" s="40"/>
      <c r="H70" s="120">
        <v>713.95</v>
      </c>
      <c r="I70" s="121">
        <v>584</v>
      </c>
      <c r="J70" s="12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>
        <v>10</v>
      </c>
      <c r="D72" s="30">
        <v>3</v>
      </c>
      <c r="E72" s="30">
        <v>6</v>
      </c>
      <c r="F72" s="31"/>
      <c r="G72" s="31"/>
      <c r="H72" s="119">
        <v>2.8000000000000001E-2</v>
      </c>
      <c r="I72" s="119">
        <v>6.0000000000000001E-3</v>
      </c>
      <c r="J72" s="119"/>
      <c r="K72" s="32"/>
    </row>
    <row r="73" spans="1:11" s="33" customFormat="1" ht="11.25" customHeight="1">
      <c r="A73" s="35" t="s">
        <v>57</v>
      </c>
      <c r="B73" s="29"/>
      <c r="C73" s="30">
        <v>3238</v>
      </c>
      <c r="D73" s="30">
        <v>2200</v>
      </c>
      <c r="E73" s="30">
        <v>2217</v>
      </c>
      <c r="F73" s="31"/>
      <c r="G73" s="31"/>
      <c r="H73" s="119">
        <v>36.799999999999997</v>
      </c>
      <c r="I73" s="119">
        <v>24.2</v>
      </c>
      <c r="J73" s="119"/>
      <c r="K73" s="32"/>
    </row>
    <row r="74" spans="1:11" s="33" customFormat="1" ht="11.25" customHeight="1">
      <c r="A74" s="35" t="s">
        <v>58</v>
      </c>
      <c r="B74" s="29"/>
      <c r="C74" s="30">
        <v>5403</v>
      </c>
      <c r="D74" s="30">
        <v>4120</v>
      </c>
      <c r="E74" s="30"/>
      <c r="F74" s="31"/>
      <c r="G74" s="31"/>
      <c r="H74" s="119">
        <v>59.279000000000003</v>
      </c>
      <c r="I74" s="119">
        <v>51.5</v>
      </c>
      <c r="J74" s="119"/>
      <c r="K74" s="32"/>
    </row>
    <row r="75" spans="1:11" s="33" customFormat="1" ht="11.25" customHeight="1">
      <c r="A75" s="35" t="s">
        <v>59</v>
      </c>
      <c r="B75" s="29"/>
      <c r="C75" s="30">
        <v>2946</v>
      </c>
      <c r="D75" s="30">
        <v>2271.1184999999996</v>
      </c>
      <c r="E75" s="30">
        <v>2297</v>
      </c>
      <c r="F75" s="31"/>
      <c r="G75" s="31"/>
      <c r="H75" s="119">
        <v>32.106999999999999</v>
      </c>
      <c r="I75" s="119">
        <v>24.752069440249489</v>
      </c>
      <c r="J75" s="119"/>
      <c r="K75" s="32"/>
    </row>
    <row r="76" spans="1:11" s="33" customFormat="1" ht="11.25" customHeight="1">
      <c r="A76" s="35" t="s">
        <v>60</v>
      </c>
      <c r="B76" s="29"/>
      <c r="C76" s="30">
        <v>231</v>
      </c>
      <c r="D76" s="30">
        <v>170</v>
      </c>
      <c r="E76" s="30">
        <v>150</v>
      </c>
      <c r="F76" s="31"/>
      <c r="G76" s="31"/>
      <c r="H76" s="119">
        <v>2.4260000000000002</v>
      </c>
      <c r="I76" s="119">
        <v>1.7</v>
      </c>
      <c r="J76" s="119"/>
      <c r="K76" s="32"/>
    </row>
    <row r="77" spans="1:11" s="33" customFormat="1" ht="11.25" customHeight="1">
      <c r="A77" s="35" t="s">
        <v>61</v>
      </c>
      <c r="B77" s="29"/>
      <c r="C77" s="30">
        <v>1412</v>
      </c>
      <c r="D77" s="30">
        <v>993</v>
      </c>
      <c r="E77" s="30">
        <v>1000</v>
      </c>
      <c r="F77" s="31"/>
      <c r="G77" s="31"/>
      <c r="H77" s="119">
        <v>17</v>
      </c>
      <c r="I77" s="119">
        <v>11.916</v>
      </c>
      <c r="J77" s="119"/>
      <c r="K77" s="32"/>
    </row>
    <row r="78" spans="1:11" s="33" customFormat="1" ht="11.25" customHeight="1">
      <c r="A78" s="35" t="s">
        <v>62</v>
      </c>
      <c r="B78" s="29"/>
      <c r="C78" s="30">
        <v>346</v>
      </c>
      <c r="D78" s="30">
        <v>228</v>
      </c>
      <c r="E78" s="30">
        <v>250</v>
      </c>
      <c r="F78" s="31"/>
      <c r="G78" s="31"/>
      <c r="H78" s="119">
        <v>2.2240000000000002</v>
      </c>
      <c r="I78" s="119">
        <v>1.9379999999999999</v>
      </c>
      <c r="J78" s="119"/>
      <c r="K78" s="32"/>
    </row>
    <row r="79" spans="1:11" s="33" customFormat="1" ht="11.25" customHeight="1">
      <c r="A79" s="35" t="s">
        <v>63</v>
      </c>
      <c r="B79" s="29"/>
      <c r="C79" s="30">
        <v>15876</v>
      </c>
      <c r="D79" s="30">
        <v>10819</v>
      </c>
      <c r="E79" s="30">
        <v>10415</v>
      </c>
      <c r="F79" s="31"/>
      <c r="G79" s="31"/>
      <c r="H79" s="119">
        <v>212.33099999999999</v>
      </c>
      <c r="I79" s="119">
        <v>141.298</v>
      </c>
      <c r="J79" s="119"/>
      <c r="K79" s="32"/>
    </row>
    <row r="80" spans="1:11" s="42" customFormat="1" ht="11.25" customHeight="1">
      <c r="A80" s="43" t="s">
        <v>64</v>
      </c>
      <c r="B80" s="37"/>
      <c r="C80" s="38">
        <v>29462</v>
      </c>
      <c r="D80" s="38">
        <v>20804.1185</v>
      </c>
      <c r="E80" s="38"/>
      <c r="F80" s="39"/>
      <c r="G80" s="40"/>
      <c r="H80" s="120">
        <v>362.19499999999999</v>
      </c>
      <c r="I80" s="121">
        <v>257.31006944024949</v>
      </c>
      <c r="J80" s="12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>
        <v>419</v>
      </c>
      <c r="D82" s="30">
        <v>419</v>
      </c>
      <c r="E82" s="30">
        <v>432</v>
      </c>
      <c r="F82" s="31"/>
      <c r="G82" s="31"/>
      <c r="H82" s="119">
        <v>1.0640000000000001</v>
      </c>
      <c r="I82" s="119">
        <v>1.0640000000000001</v>
      </c>
      <c r="J82" s="119"/>
      <c r="K82" s="32"/>
    </row>
    <row r="83" spans="1:11" s="33" customFormat="1" ht="11.25" customHeight="1">
      <c r="A83" s="35" t="s">
        <v>66</v>
      </c>
      <c r="B83" s="29"/>
      <c r="C83" s="30">
        <v>473</v>
      </c>
      <c r="D83" s="30">
        <v>470</v>
      </c>
      <c r="E83" s="30">
        <v>338</v>
      </c>
      <c r="F83" s="31"/>
      <c r="G83" s="31"/>
      <c r="H83" s="119">
        <v>1.1100000000000001</v>
      </c>
      <c r="I83" s="119">
        <v>1.1000000000000001</v>
      </c>
      <c r="J83" s="119"/>
      <c r="K83" s="32"/>
    </row>
    <row r="84" spans="1:11" s="42" customFormat="1" ht="11.25" customHeight="1">
      <c r="A84" s="36" t="s">
        <v>67</v>
      </c>
      <c r="B84" s="37"/>
      <c r="C84" s="38">
        <v>892</v>
      </c>
      <c r="D84" s="38">
        <v>889</v>
      </c>
      <c r="E84" s="38">
        <v>770</v>
      </c>
      <c r="F84" s="39">
        <f>IF(D84&gt;0,100*E84/D84,0)</f>
        <v>86.614173228346459</v>
      </c>
      <c r="G84" s="40"/>
      <c r="H84" s="120">
        <v>2.1740000000000004</v>
      </c>
      <c r="I84" s="121">
        <v>2.1640000000000001</v>
      </c>
      <c r="J84" s="12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>
        <v>398257</v>
      </c>
      <c r="D87" s="53">
        <v>353240.11849999998</v>
      </c>
      <c r="E87" s="53"/>
      <c r="F87" s="54"/>
      <c r="G87" s="40"/>
      <c r="H87" s="124">
        <v>4565.1193699999994</v>
      </c>
      <c r="I87" s="125">
        <v>3919.5738694402498</v>
      </c>
      <c r="J87" s="12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18" orientation="portrait" useFirstPageNumber="1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O625"/>
  <sheetViews>
    <sheetView zoomScale="70" zoomScaleNormal="70" workbookViewId="0">
      <selection activeCell="A89" sqref="A89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339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279</v>
      </c>
      <c r="D7" s="21" t="s">
        <v>7</v>
      </c>
      <c r="E7" s="21">
        <v>3</v>
      </c>
      <c r="F7" s="22" t="str">
        <f>CONCATENATE(D6,"=100")</f>
        <v>2016=100</v>
      </c>
      <c r="G7" s="23"/>
      <c r="H7" s="20" t="s">
        <v>279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9"/>
      <c r="I9" s="119"/>
      <c r="J9" s="11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9"/>
      <c r="I10" s="119"/>
      <c r="J10" s="11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9"/>
      <c r="I11" s="119"/>
      <c r="J11" s="11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9"/>
      <c r="I12" s="119"/>
      <c r="J12" s="119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0"/>
      <c r="I13" s="121"/>
      <c r="J13" s="12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0"/>
      <c r="I15" s="121"/>
      <c r="J15" s="12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0"/>
      <c r="I17" s="121"/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19"/>
      <c r="I19" s="119"/>
      <c r="J19" s="11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9"/>
      <c r="I20" s="119"/>
      <c r="J20" s="11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9"/>
      <c r="I21" s="119"/>
      <c r="J21" s="119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0"/>
      <c r="I22" s="121"/>
      <c r="J22" s="12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>
        <v>2183</v>
      </c>
      <c r="D24" s="38">
        <v>2155</v>
      </c>
      <c r="E24" s="38">
        <v>2155</v>
      </c>
      <c r="F24" s="39">
        <f>IF(D24&gt;0,100*E24/D24,0)</f>
        <v>100</v>
      </c>
      <c r="G24" s="40"/>
      <c r="H24" s="120">
        <v>16.75</v>
      </c>
      <c r="I24" s="121">
        <v>14.704000000000001</v>
      </c>
      <c r="J24" s="12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20"/>
      <c r="I26" s="121"/>
      <c r="J26" s="12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>
        <v>3572</v>
      </c>
      <c r="D28" s="30">
        <v>3222</v>
      </c>
      <c r="E28" s="30">
        <v>3597</v>
      </c>
      <c r="F28" s="31"/>
      <c r="G28" s="31"/>
      <c r="H28" s="119">
        <v>19.646000000000001</v>
      </c>
      <c r="I28" s="119">
        <v>17.724</v>
      </c>
      <c r="J28" s="119"/>
      <c r="K28" s="32"/>
    </row>
    <row r="29" spans="1:11" s="33" customFormat="1" ht="11.25" customHeight="1">
      <c r="A29" s="35" t="s">
        <v>22</v>
      </c>
      <c r="B29" s="29"/>
      <c r="C29" s="30">
        <v>47</v>
      </c>
      <c r="D29" s="30">
        <v>47</v>
      </c>
      <c r="E29" s="30">
        <v>49</v>
      </c>
      <c r="F29" s="31"/>
      <c r="G29" s="31"/>
      <c r="H29" s="119">
        <v>0.29299999999999998</v>
      </c>
      <c r="I29" s="119">
        <v>0.21199999999999999</v>
      </c>
      <c r="J29" s="119"/>
      <c r="K29" s="32"/>
    </row>
    <row r="30" spans="1:11" s="33" customFormat="1" ht="11.25" customHeight="1">
      <c r="A30" s="35" t="s">
        <v>23</v>
      </c>
      <c r="B30" s="29"/>
      <c r="C30" s="30">
        <v>2327</v>
      </c>
      <c r="D30" s="30">
        <v>2327</v>
      </c>
      <c r="E30" s="30">
        <v>2327</v>
      </c>
      <c r="F30" s="31"/>
      <c r="G30" s="31"/>
      <c r="H30" s="119">
        <v>12.087999999999999</v>
      </c>
      <c r="I30" s="119">
        <v>12.089</v>
      </c>
      <c r="J30" s="119"/>
      <c r="K30" s="32"/>
    </row>
    <row r="31" spans="1:11" s="42" customFormat="1" ht="11.25" customHeight="1">
      <c r="A31" s="43" t="s">
        <v>24</v>
      </c>
      <c r="B31" s="37"/>
      <c r="C31" s="38">
        <v>5946</v>
      </c>
      <c r="D31" s="38">
        <v>5596</v>
      </c>
      <c r="E31" s="38">
        <v>5973</v>
      </c>
      <c r="F31" s="39">
        <f>IF(D31&gt;0,100*E31/D31,0)</f>
        <v>106.73695496783417</v>
      </c>
      <c r="G31" s="40"/>
      <c r="H31" s="120">
        <v>32.027000000000001</v>
      </c>
      <c r="I31" s="121">
        <v>30.024999999999999</v>
      </c>
      <c r="J31" s="12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19"/>
      <c r="I33" s="119"/>
      <c r="J33" s="119"/>
      <c r="K33" s="32"/>
    </row>
    <row r="34" spans="1:11" s="33" customFormat="1" ht="11.25" customHeight="1">
      <c r="A34" s="35" t="s">
        <v>26</v>
      </c>
      <c r="B34" s="29"/>
      <c r="C34" s="30">
        <v>947</v>
      </c>
      <c r="D34" s="30">
        <v>942</v>
      </c>
      <c r="E34" s="30">
        <v>942</v>
      </c>
      <c r="F34" s="31"/>
      <c r="G34" s="31"/>
      <c r="H34" s="119">
        <v>5.6349999999999998</v>
      </c>
      <c r="I34" s="119">
        <v>6.3</v>
      </c>
      <c r="J34" s="119"/>
      <c r="K34" s="32"/>
    </row>
    <row r="35" spans="1:11" s="33" customFormat="1" ht="11.25" customHeight="1">
      <c r="A35" s="35" t="s">
        <v>27</v>
      </c>
      <c r="B35" s="29"/>
      <c r="C35" s="30">
        <v>29</v>
      </c>
      <c r="D35" s="30">
        <v>30</v>
      </c>
      <c r="E35" s="30">
        <v>30</v>
      </c>
      <c r="F35" s="31"/>
      <c r="G35" s="31"/>
      <c r="H35" s="119">
        <v>0.22</v>
      </c>
      <c r="I35" s="119">
        <v>0.22</v>
      </c>
      <c r="J35" s="119"/>
      <c r="K35" s="32"/>
    </row>
    <row r="36" spans="1:11" s="33" customFormat="1" ht="11.25" customHeight="1">
      <c r="A36" s="35" t="s">
        <v>28</v>
      </c>
      <c r="B36" s="29"/>
      <c r="C36" s="30">
        <v>20041</v>
      </c>
      <c r="D36" s="30">
        <v>19697</v>
      </c>
      <c r="E36" s="30">
        <v>19890</v>
      </c>
      <c r="F36" s="31"/>
      <c r="G36" s="31"/>
      <c r="H36" s="119">
        <v>133.97399999999999</v>
      </c>
      <c r="I36" s="119">
        <v>118.182</v>
      </c>
      <c r="J36" s="119"/>
      <c r="K36" s="32"/>
    </row>
    <row r="37" spans="1:11" s="42" customFormat="1" ht="11.25" customHeight="1">
      <c r="A37" s="36" t="s">
        <v>29</v>
      </c>
      <c r="B37" s="37"/>
      <c r="C37" s="38">
        <v>21017</v>
      </c>
      <c r="D37" s="38">
        <v>20669</v>
      </c>
      <c r="E37" s="38">
        <v>20862</v>
      </c>
      <c r="F37" s="39">
        <f>IF(D37&gt;0,100*E37/D37,0)</f>
        <v>100.93376554260003</v>
      </c>
      <c r="G37" s="40"/>
      <c r="H37" s="120">
        <v>139.82899999999998</v>
      </c>
      <c r="I37" s="121">
        <v>124.702</v>
      </c>
      <c r="J37" s="12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>
        <v>28</v>
      </c>
      <c r="D39" s="38">
        <v>28</v>
      </c>
      <c r="E39" s="38">
        <v>28</v>
      </c>
      <c r="F39" s="39">
        <f>IF(D39&gt;0,100*E39/D39,0)</f>
        <v>100</v>
      </c>
      <c r="G39" s="40"/>
      <c r="H39" s="120">
        <v>5.3999999999999999E-2</v>
      </c>
      <c r="I39" s="121">
        <v>5.5E-2</v>
      </c>
      <c r="J39" s="12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9"/>
      <c r="I41" s="119"/>
      <c r="J41" s="119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9"/>
      <c r="I42" s="119"/>
      <c r="J42" s="119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19"/>
      <c r="I43" s="119"/>
      <c r="J43" s="119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9"/>
      <c r="I44" s="119"/>
      <c r="J44" s="119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19"/>
      <c r="I45" s="119"/>
      <c r="J45" s="119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19"/>
      <c r="I46" s="119"/>
      <c r="J46" s="119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19"/>
      <c r="I47" s="119"/>
      <c r="J47" s="119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19"/>
      <c r="I48" s="119"/>
      <c r="J48" s="119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9"/>
      <c r="I49" s="119"/>
      <c r="J49" s="119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20"/>
      <c r="I50" s="121"/>
      <c r="J50" s="12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0"/>
      <c r="I52" s="121"/>
      <c r="J52" s="12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>
        <v>87</v>
      </c>
      <c r="D54" s="30">
        <v>133</v>
      </c>
      <c r="E54" s="30">
        <v>140</v>
      </c>
      <c r="F54" s="31"/>
      <c r="G54" s="31"/>
      <c r="H54" s="119">
        <v>0.56599999999999995</v>
      </c>
      <c r="I54" s="119">
        <v>0.86499999999999999</v>
      </c>
      <c r="J54" s="119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19"/>
      <c r="I55" s="119"/>
      <c r="J55" s="119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9"/>
      <c r="I56" s="119"/>
      <c r="J56" s="119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9"/>
      <c r="I57" s="119"/>
      <c r="J57" s="119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19"/>
      <c r="I58" s="119"/>
      <c r="J58" s="119"/>
      <c r="K58" s="32"/>
    </row>
    <row r="59" spans="1:11" s="42" customFormat="1" ht="11.25" customHeight="1">
      <c r="A59" s="36" t="s">
        <v>47</v>
      </c>
      <c r="B59" s="37"/>
      <c r="C59" s="38">
        <v>87</v>
      </c>
      <c r="D59" s="38">
        <v>133</v>
      </c>
      <c r="E59" s="38">
        <v>140</v>
      </c>
      <c r="F59" s="39">
        <f>IF(D59&gt;0,100*E59/D59,0)</f>
        <v>105.26315789473684</v>
      </c>
      <c r="G59" s="40"/>
      <c r="H59" s="120">
        <v>0.56599999999999995</v>
      </c>
      <c r="I59" s="121">
        <v>0.86499999999999999</v>
      </c>
      <c r="J59" s="12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>
        <v>336</v>
      </c>
      <c r="D61" s="30">
        <v>330</v>
      </c>
      <c r="E61" s="30">
        <v>330</v>
      </c>
      <c r="F61" s="31"/>
      <c r="G61" s="31"/>
      <c r="H61" s="119">
        <v>1.075</v>
      </c>
      <c r="I61" s="119">
        <v>1.35</v>
      </c>
      <c r="J61" s="119"/>
      <c r="K61" s="32"/>
    </row>
    <row r="62" spans="1:11" s="33" customFormat="1" ht="11.25" customHeight="1">
      <c r="A62" s="35" t="s">
        <v>49</v>
      </c>
      <c r="B62" s="29"/>
      <c r="C62" s="30">
        <v>153</v>
      </c>
      <c r="D62" s="30">
        <v>153</v>
      </c>
      <c r="E62" s="30">
        <v>153</v>
      </c>
      <c r="F62" s="31"/>
      <c r="G62" s="31"/>
      <c r="H62" s="119">
        <v>1.0760000000000001</v>
      </c>
      <c r="I62" s="119">
        <v>1.2090000000000001</v>
      </c>
      <c r="J62" s="119"/>
      <c r="K62" s="32"/>
    </row>
    <row r="63" spans="1:11" s="33" customFormat="1" ht="11.25" customHeight="1">
      <c r="A63" s="35" t="s">
        <v>50</v>
      </c>
      <c r="B63" s="29"/>
      <c r="C63" s="30">
        <v>14624</v>
      </c>
      <c r="D63" s="30">
        <v>14900</v>
      </c>
      <c r="E63" s="30">
        <v>14900</v>
      </c>
      <c r="F63" s="31"/>
      <c r="G63" s="31"/>
      <c r="H63" s="119">
        <v>114.521</v>
      </c>
      <c r="I63" s="119">
        <v>113.376</v>
      </c>
      <c r="J63" s="119"/>
      <c r="K63" s="32"/>
    </row>
    <row r="64" spans="1:11" s="42" customFormat="1" ht="11.25" customHeight="1">
      <c r="A64" s="36" t="s">
        <v>51</v>
      </c>
      <c r="B64" s="37"/>
      <c r="C64" s="38">
        <v>15113</v>
      </c>
      <c r="D64" s="38">
        <v>15383</v>
      </c>
      <c r="E64" s="38">
        <v>15383</v>
      </c>
      <c r="F64" s="39">
        <f>IF(D64&gt;0,100*E64/D64,0)</f>
        <v>100</v>
      </c>
      <c r="G64" s="40"/>
      <c r="H64" s="120">
        <v>116.672</v>
      </c>
      <c r="I64" s="121">
        <v>115.935</v>
      </c>
      <c r="J64" s="12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>
        <v>448</v>
      </c>
      <c r="D66" s="38">
        <v>465</v>
      </c>
      <c r="E66" s="38">
        <v>452</v>
      </c>
      <c r="F66" s="39">
        <f>IF(D66&gt;0,100*E66/D66,0)</f>
        <v>97.204301075268816</v>
      </c>
      <c r="G66" s="40"/>
      <c r="H66" s="120">
        <v>2.5230000000000001</v>
      </c>
      <c r="I66" s="121">
        <v>1.6439999999999999</v>
      </c>
      <c r="J66" s="12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>
        <v>18918</v>
      </c>
      <c r="D68" s="30">
        <v>19100</v>
      </c>
      <c r="E68" s="30">
        <v>19000</v>
      </c>
      <c r="F68" s="31"/>
      <c r="G68" s="31"/>
      <c r="H68" s="119">
        <v>138.47999999999999</v>
      </c>
      <c r="I68" s="119">
        <v>130</v>
      </c>
      <c r="J68" s="119"/>
      <c r="K68" s="32"/>
    </row>
    <row r="69" spans="1:11" s="33" customFormat="1" ht="11.25" customHeight="1">
      <c r="A69" s="35" t="s">
        <v>54</v>
      </c>
      <c r="B69" s="29"/>
      <c r="C69" s="30">
        <v>5653</v>
      </c>
      <c r="D69" s="30">
        <v>5600</v>
      </c>
      <c r="E69" s="30">
        <v>5600</v>
      </c>
      <c r="F69" s="31"/>
      <c r="G69" s="31"/>
      <c r="H69" s="119">
        <v>40.588999999999999</v>
      </c>
      <c r="I69" s="119">
        <v>37</v>
      </c>
      <c r="J69" s="119"/>
      <c r="K69" s="32"/>
    </row>
    <row r="70" spans="1:11" s="42" customFormat="1" ht="11.25" customHeight="1">
      <c r="A70" s="36" t="s">
        <v>55</v>
      </c>
      <c r="B70" s="37"/>
      <c r="C70" s="38">
        <v>24571</v>
      </c>
      <c r="D70" s="38">
        <v>24700</v>
      </c>
      <c r="E70" s="38">
        <v>24600</v>
      </c>
      <c r="F70" s="39">
        <f>IF(D70&gt;0,100*E70/D70,0)</f>
        <v>99.595141700404852</v>
      </c>
      <c r="G70" s="40"/>
      <c r="H70" s="120">
        <v>179.06899999999999</v>
      </c>
      <c r="I70" s="121">
        <v>167</v>
      </c>
      <c r="J70" s="12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19"/>
      <c r="I72" s="119"/>
      <c r="J72" s="119"/>
      <c r="K72" s="32"/>
    </row>
    <row r="73" spans="1:11" s="33" customFormat="1" ht="11.25" customHeight="1">
      <c r="A73" s="35" t="s">
        <v>57</v>
      </c>
      <c r="B73" s="29"/>
      <c r="C73" s="30">
        <v>2788</v>
      </c>
      <c r="D73" s="30">
        <v>2805</v>
      </c>
      <c r="E73" s="30">
        <v>2604</v>
      </c>
      <c r="F73" s="31"/>
      <c r="G73" s="31"/>
      <c r="H73" s="119">
        <v>22.5</v>
      </c>
      <c r="I73" s="119">
        <v>22.721</v>
      </c>
      <c r="J73" s="119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19"/>
      <c r="I74" s="119"/>
      <c r="J74" s="119"/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19"/>
      <c r="I75" s="119"/>
      <c r="J75" s="119"/>
      <c r="K75" s="32"/>
    </row>
    <row r="76" spans="1:11" s="33" customFormat="1" ht="11.25" customHeight="1">
      <c r="A76" s="35" t="s">
        <v>60</v>
      </c>
      <c r="B76" s="29"/>
      <c r="C76" s="30">
        <v>27</v>
      </c>
      <c r="D76" s="30">
        <v>27</v>
      </c>
      <c r="E76" s="30">
        <v>27</v>
      </c>
      <c r="F76" s="31"/>
      <c r="G76" s="31"/>
      <c r="H76" s="119">
        <v>0.25700000000000001</v>
      </c>
      <c r="I76" s="119">
        <v>0.246</v>
      </c>
      <c r="J76" s="119"/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19"/>
      <c r="I77" s="119"/>
      <c r="J77" s="119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19"/>
      <c r="I78" s="119"/>
      <c r="J78" s="119"/>
      <c r="K78" s="32"/>
    </row>
    <row r="79" spans="1:11" s="33" customFormat="1" ht="11.25" customHeight="1">
      <c r="A79" s="35" t="s">
        <v>63</v>
      </c>
      <c r="B79" s="29"/>
      <c r="C79" s="30">
        <v>37082</v>
      </c>
      <c r="D79" s="30">
        <v>37364</v>
      </c>
      <c r="E79" s="30">
        <v>38084</v>
      </c>
      <c r="F79" s="31"/>
      <c r="G79" s="31"/>
      <c r="H79" s="119">
        <v>336.779</v>
      </c>
      <c r="I79" s="119">
        <v>343.56700000000001</v>
      </c>
      <c r="J79" s="119"/>
      <c r="K79" s="32"/>
    </row>
    <row r="80" spans="1:11" s="42" customFormat="1" ht="11.25" customHeight="1">
      <c r="A80" s="43" t="s">
        <v>64</v>
      </c>
      <c r="B80" s="37"/>
      <c r="C80" s="38">
        <v>39897</v>
      </c>
      <c r="D80" s="38">
        <v>40196</v>
      </c>
      <c r="E80" s="38">
        <v>40715</v>
      </c>
      <c r="F80" s="39">
        <f>IF(D80&gt;0,100*E80/D80,0)</f>
        <v>101.29117325106976</v>
      </c>
      <c r="G80" s="40"/>
      <c r="H80" s="120">
        <v>359.536</v>
      </c>
      <c r="I80" s="121">
        <v>366.53399999999999</v>
      </c>
      <c r="J80" s="12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19"/>
      <c r="I82" s="119"/>
      <c r="J82" s="119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19"/>
      <c r="I83" s="119"/>
      <c r="J83" s="119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0"/>
      <c r="I84" s="121"/>
      <c r="J84" s="12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>
        <v>109290</v>
      </c>
      <c r="D87" s="53">
        <v>109325</v>
      </c>
      <c r="E87" s="53">
        <v>110308</v>
      </c>
      <c r="F87" s="54">
        <f>IF(D87&gt;0,100*E87/D87,0)</f>
        <v>100.89915389892522</v>
      </c>
      <c r="G87" s="40"/>
      <c r="H87" s="124">
        <v>847.02600000000007</v>
      </c>
      <c r="I87" s="125">
        <v>821.46399999999994</v>
      </c>
      <c r="J87" s="12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89" spans="1:11" ht="11.9" customHeight="1">
      <c r="A89" s="163" t="s">
        <v>338</v>
      </c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19" orientation="portrait" useFirstPageNumber="1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O625"/>
  <sheetViews>
    <sheetView topLeftCell="A52" zoomScale="70" zoomScaleNormal="70" workbookViewId="0">
      <selection activeCell="J7" sqref="J7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279</v>
      </c>
      <c r="D7" s="21" t="s">
        <v>7</v>
      </c>
      <c r="E7" s="21">
        <v>3</v>
      </c>
      <c r="F7" s="22" t="str">
        <f>CONCATENATE(D6,"=100")</f>
        <v>2016=100</v>
      </c>
      <c r="G7" s="23"/>
      <c r="H7" s="20" t="s">
        <v>279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9"/>
      <c r="I9" s="119"/>
      <c r="J9" s="11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9"/>
      <c r="I10" s="119"/>
      <c r="J10" s="11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9"/>
      <c r="I11" s="119"/>
      <c r="J11" s="11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9"/>
      <c r="I12" s="119"/>
      <c r="J12" s="119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0"/>
      <c r="I13" s="121"/>
      <c r="J13" s="12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0"/>
      <c r="I15" s="121"/>
      <c r="J15" s="12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>
        <v>1</v>
      </c>
      <c r="D17" s="38"/>
      <c r="E17" s="38"/>
      <c r="F17" s="39"/>
      <c r="G17" s="40"/>
      <c r="H17" s="120">
        <v>1E-3</v>
      </c>
      <c r="I17" s="121"/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>
        <v>520</v>
      </c>
      <c r="D19" s="30">
        <v>764</v>
      </c>
      <c r="E19" s="30">
        <v>764</v>
      </c>
      <c r="F19" s="31"/>
      <c r="G19" s="31"/>
      <c r="H19" s="119">
        <v>1.56</v>
      </c>
      <c r="I19" s="119">
        <v>2.6739999999999999</v>
      </c>
      <c r="J19" s="11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9"/>
      <c r="I20" s="119"/>
      <c r="J20" s="11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9"/>
      <c r="I21" s="119"/>
      <c r="J21" s="119"/>
      <c r="K21" s="32"/>
    </row>
    <row r="22" spans="1:11" s="42" customFormat="1" ht="11.25" customHeight="1">
      <c r="A22" s="36" t="s">
        <v>18</v>
      </c>
      <c r="B22" s="37"/>
      <c r="C22" s="38">
        <v>520</v>
      </c>
      <c r="D22" s="38">
        <v>764</v>
      </c>
      <c r="E22" s="38">
        <v>764</v>
      </c>
      <c r="F22" s="39">
        <f>IF(D22&gt;0,100*E22/D22,0)</f>
        <v>100</v>
      </c>
      <c r="G22" s="40"/>
      <c r="H22" s="120">
        <v>1.56</v>
      </c>
      <c r="I22" s="121">
        <v>2.6739999999999999</v>
      </c>
      <c r="J22" s="12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>
        <v>3235</v>
      </c>
      <c r="D24" s="38">
        <v>4176</v>
      </c>
      <c r="E24" s="38">
        <v>4250</v>
      </c>
      <c r="F24" s="39">
        <f>IF(D24&gt;0,100*E24/D24,0)</f>
        <v>101.772030651341</v>
      </c>
      <c r="G24" s="40"/>
      <c r="H24" s="120">
        <v>6.375</v>
      </c>
      <c r="I24" s="121">
        <v>10.013</v>
      </c>
      <c r="J24" s="12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>
        <v>662</v>
      </c>
      <c r="D26" s="38">
        <v>600</v>
      </c>
      <c r="E26" s="38">
        <v>700</v>
      </c>
      <c r="F26" s="39">
        <f>IF(D26&gt;0,100*E26/D26,0)</f>
        <v>116.66666666666667</v>
      </c>
      <c r="G26" s="40"/>
      <c r="H26" s="120">
        <v>1.17</v>
      </c>
      <c r="I26" s="121">
        <v>1.9</v>
      </c>
      <c r="J26" s="12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>
        <v>14334</v>
      </c>
      <c r="D28" s="30">
        <v>16660</v>
      </c>
      <c r="E28" s="30">
        <v>16660</v>
      </c>
      <c r="F28" s="31"/>
      <c r="G28" s="31"/>
      <c r="H28" s="119">
        <v>31.372</v>
      </c>
      <c r="I28" s="119">
        <v>39.814999999999998</v>
      </c>
      <c r="J28" s="119"/>
      <c r="K28" s="32"/>
    </row>
    <row r="29" spans="1:11" s="33" customFormat="1" ht="11.25" customHeight="1">
      <c r="A29" s="35" t="s">
        <v>22</v>
      </c>
      <c r="B29" s="29"/>
      <c r="C29" s="30">
        <v>444</v>
      </c>
      <c r="D29" s="30">
        <v>175</v>
      </c>
      <c r="E29" s="30">
        <v>175</v>
      </c>
      <c r="F29" s="31"/>
      <c r="G29" s="31"/>
      <c r="H29" s="119">
        <v>0.27500000000000002</v>
      </c>
      <c r="I29" s="119">
        <v>0.13500000000000001</v>
      </c>
      <c r="J29" s="119"/>
      <c r="K29" s="32"/>
    </row>
    <row r="30" spans="1:11" s="33" customFormat="1" ht="11.25" customHeight="1">
      <c r="A30" s="35" t="s">
        <v>23</v>
      </c>
      <c r="B30" s="29"/>
      <c r="C30" s="30">
        <v>4840</v>
      </c>
      <c r="D30" s="30">
        <v>4840</v>
      </c>
      <c r="E30" s="30">
        <v>4840</v>
      </c>
      <c r="F30" s="31"/>
      <c r="G30" s="31"/>
      <c r="H30" s="119">
        <v>6.694</v>
      </c>
      <c r="I30" s="119">
        <v>6.6980000000000004</v>
      </c>
      <c r="J30" s="119"/>
      <c r="K30" s="32"/>
    </row>
    <row r="31" spans="1:11" s="42" customFormat="1" ht="11.25" customHeight="1">
      <c r="A31" s="43" t="s">
        <v>24</v>
      </c>
      <c r="B31" s="37"/>
      <c r="C31" s="38">
        <v>19618</v>
      </c>
      <c r="D31" s="38">
        <v>21675</v>
      </c>
      <c r="E31" s="38">
        <v>21675</v>
      </c>
      <c r="F31" s="39">
        <f>IF(D31&gt;0,100*E31/D31,0)</f>
        <v>100</v>
      </c>
      <c r="G31" s="40"/>
      <c r="H31" s="120">
        <v>38.341000000000001</v>
      </c>
      <c r="I31" s="121">
        <v>46.647999999999996</v>
      </c>
      <c r="J31" s="12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>
        <v>1283</v>
      </c>
      <c r="D33" s="30">
        <v>1215</v>
      </c>
      <c r="E33" s="30">
        <v>2000</v>
      </c>
      <c r="F33" s="31"/>
      <c r="G33" s="31"/>
      <c r="H33" s="119">
        <v>1.6659999999999999</v>
      </c>
      <c r="I33" s="119">
        <v>1.8</v>
      </c>
      <c r="J33" s="119"/>
      <c r="K33" s="32"/>
    </row>
    <row r="34" spans="1:11" s="33" customFormat="1" ht="11.25" customHeight="1">
      <c r="A34" s="35" t="s">
        <v>26</v>
      </c>
      <c r="B34" s="29"/>
      <c r="C34" s="30">
        <v>369</v>
      </c>
      <c r="D34" s="30">
        <v>602</v>
      </c>
      <c r="E34" s="30">
        <v>602</v>
      </c>
      <c r="F34" s="31"/>
      <c r="G34" s="31"/>
      <c r="H34" s="119">
        <v>0.79400000000000004</v>
      </c>
      <c r="I34" s="119">
        <v>1.2</v>
      </c>
      <c r="J34" s="119"/>
      <c r="K34" s="32"/>
    </row>
    <row r="35" spans="1:11" s="33" customFormat="1" ht="11.25" customHeight="1">
      <c r="A35" s="35" t="s">
        <v>27</v>
      </c>
      <c r="B35" s="29"/>
      <c r="C35" s="30">
        <v>2438</v>
      </c>
      <c r="D35" s="30">
        <v>4700</v>
      </c>
      <c r="E35" s="30">
        <v>4800</v>
      </c>
      <c r="F35" s="31"/>
      <c r="G35" s="31"/>
      <c r="H35" s="119">
        <v>6.1029999999999998</v>
      </c>
      <c r="I35" s="119">
        <v>14.1</v>
      </c>
      <c r="J35" s="119"/>
      <c r="K35" s="32"/>
    </row>
    <row r="36" spans="1:11" s="33" customFormat="1" ht="11.25" customHeight="1">
      <c r="A36" s="35" t="s">
        <v>28</v>
      </c>
      <c r="B36" s="29"/>
      <c r="C36" s="30">
        <v>298</v>
      </c>
      <c r="D36" s="30">
        <v>550</v>
      </c>
      <c r="E36" s="30">
        <v>510</v>
      </c>
      <c r="F36" s="31"/>
      <c r="G36" s="31"/>
      <c r="H36" s="119">
        <v>0.89400000000000002</v>
      </c>
      <c r="I36" s="119">
        <v>1.65</v>
      </c>
      <c r="J36" s="119"/>
      <c r="K36" s="32"/>
    </row>
    <row r="37" spans="1:11" s="42" customFormat="1" ht="11.25" customHeight="1">
      <c r="A37" s="36" t="s">
        <v>29</v>
      </c>
      <c r="B37" s="37"/>
      <c r="C37" s="38">
        <v>4388</v>
      </c>
      <c r="D37" s="38">
        <v>7067</v>
      </c>
      <c r="E37" s="38">
        <v>7912</v>
      </c>
      <c r="F37" s="39">
        <f>IF(D37&gt;0,100*E37/D37,0)</f>
        <v>111.95698316117165</v>
      </c>
      <c r="G37" s="40"/>
      <c r="H37" s="120">
        <v>9.456999999999999</v>
      </c>
      <c r="I37" s="121">
        <v>18.75</v>
      </c>
      <c r="J37" s="12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>
        <v>543</v>
      </c>
      <c r="D39" s="38">
        <v>540</v>
      </c>
      <c r="E39" s="38">
        <v>515</v>
      </c>
      <c r="F39" s="39">
        <f>IF(D39&gt;0,100*E39/D39,0)</f>
        <v>95.370370370370367</v>
      </c>
      <c r="G39" s="40"/>
      <c r="H39" s="120">
        <v>0.59699999999999998</v>
      </c>
      <c r="I39" s="121">
        <v>0.6</v>
      </c>
      <c r="J39" s="12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>
        <v>544</v>
      </c>
      <c r="D41" s="30">
        <v>429</v>
      </c>
      <c r="E41" s="30">
        <v>450</v>
      </c>
      <c r="F41" s="31"/>
      <c r="G41" s="31"/>
      <c r="H41" s="119">
        <v>0.621</v>
      </c>
      <c r="I41" s="119">
        <v>0.505</v>
      </c>
      <c r="J41" s="119"/>
      <c r="K41" s="32"/>
    </row>
    <row r="42" spans="1:11" s="33" customFormat="1" ht="11.25" customHeight="1">
      <c r="A42" s="35" t="s">
        <v>32</v>
      </c>
      <c r="B42" s="29"/>
      <c r="C42" s="30">
        <v>5610</v>
      </c>
      <c r="D42" s="30">
        <v>5239</v>
      </c>
      <c r="E42" s="30">
        <v>5500</v>
      </c>
      <c r="F42" s="31"/>
      <c r="G42" s="31"/>
      <c r="H42" s="119">
        <v>6.1829999999999998</v>
      </c>
      <c r="I42" s="119">
        <v>8.9060000000000006</v>
      </c>
      <c r="J42" s="119"/>
      <c r="K42" s="32"/>
    </row>
    <row r="43" spans="1:11" s="33" customFormat="1" ht="11.25" customHeight="1">
      <c r="A43" s="35" t="s">
        <v>33</v>
      </c>
      <c r="B43" s="29"/>
      <c r="C43" s="30">
        <v>805</v>
      </c>
      <c r="D43" s="30">
        <v>520</v>
      </c>
      <c r="E43" s="30">
        <v>520</v>
      </c>
      <c r="F43" s="31"/>
      <c r="G43" s="31"/>
      <c r="H43" s="119">
        <v>0.68</v>
      </c>
      <c r="I43" s="119">
        <v>0.69499999999999995</v>
      </c>
      <c r="J43" s="119"/>
      <c r="K43" s="32"/>
    </row>
    <row r="44" spans="1:11" s="33" customFormat="1" ht="11.25" customHeight="1">
      <c r="A44" s="35" t="s">
        <v>34</v>
      </c>
      <c r="B44" s="29"/>
      <c r="C44" s="30">
        <v>5944</v>
      </c>
      <c r="D44" s="30">
        <v>4928</v>
      </c>
      <c r="E44" s="30">
        <v>4700</v>
      </c>
      <c r="F44" s="31"/>
      <c r="G44" s="31"/>
      <c r="H44" s="119">
        <v>6.2450000000000001</v>
      </c>
      <c r="I44" s="119">
        <v>11.334</v>
      </c>
      <c r="J44" s="119"/>
      <c r="K44" s="32"/>
    </row>
    <row r="45" spans="1:11" s="33" customFormat="1" ht="11.25" customHeight="1">
      <c r="A45" s="35" t="s">
        <v>35</v>
      </c>
      <c r="B45" s="29"/>
      <c r="C45" s="30">
        <v>833</v>
      </c>
      <c r="D45" s="30">
        <v>1000</v>
      </c>
      <c r="E45" s="30">
        <v>1000</v>
      </c>
      <c r="F45" s="31"/>
      <c r="G45" s="31"/>
      <c r="H45" s="119">
        <v>0.83299999999999996</v>
      </c>
      <c r="I45" s="119">
        <v>2</v>
      </c>
      <c r="J45" s="119"/>
      <c r="K45" s="32"/>
    </row>
    <row r="46" spans="1:11" s="33" customFormat="1" ht="11.25" customHeight="1">
      <c r="A46" s="35" t="s">
        <v>36</v>
      </c>
      <c r="B46" s="29"/>
      <c r="C46" s="30">
        <v>932</v>
      </c>
      <c r="D46" s="30">
        <v>748</v>
      </c>
      <c r="E46" s="30">
        <v>750</v>
      </c>
      <c r="F46" s="31"/>
      <c r="G46" s="31"/>
      <c r="H46" s="119">
        <v>0.71499999999999997</v>
      </c>
      <c r="I46" s="119">
        <v>0.80200000000000005</v>
      </c>
      <c r="J46" s="119"/>
      <c r="K46" s="32"/>
    </row>
    <row r="47" spans="1:11" s="33" customFormat="1" ht="11.25" customHeight="1">
      <c r="A47" s="35" t="s">
        <v>37</v>
      </c>
      <c r="B47" s="29"/>
      <c r="C47" s="30">
        <v>1412</v>
      </c>
      <c r="D47" s="30">
        <v>537</v>
      </c>
      <c r="E47" s="30">
        <v>520</v>
      </c>
      <c r="F47" s="31"/>
      <c r="G47" s="31"/>
      <c r="H47" s="119">
        <v>1.1379999999999999</v>
      </c>
      <c r="I47" s="119">
        <v>0.77800000000000002</v>
      </c>
      <c r="J47" s="119"/>
      <c r="K47" s="32"/>
    </row>
    <row r="48" spans="1:11" s="33" customFormat="1" ht="11.25" customHeight="1">
      <c r="A48" s="35" t="s">
        <v>38</v>
      </c>
      <c r="B48" s="29"/>
      <c r="C48" s="30">
        <v>24609</v>
      </c>
      <c r="D48" s="30">
        <v>20821</v>
      </c>
      <c r="E48" s="30">
        <v>20700</v>
      </c>
      <c r="F48" s="31"/>
      <c r="G48" s="31"/>
      <c r="H48" s="119">
        <v>21.5</v>
      </c>
      <c r="I48" s="119">
        <v>54.884</v>
      </c>
      <c r="J48" s="119"/>
      <c r="K48" s="32"/>
    </row>
    <row r="49" spans="1:11" s="33" customFormat="1" ht="11.25" customHeight="1">
      <c r="A49" s="35" t="s">
        <v>39</v>
      </c>
      <c r="B49" s="29"/>
      <c r="C49" s="30">
        <v>5553</v>
      </c>
      <c r="D49" s="30">
        <v>5337</v>
      </c>
      <c r="E49" s="30">
        <v>5450</v>
      </c>
      <c r="F49" s="31"/>
      <c r="G49" s="31"/>
      <c r="H49" s="119">
        <v>5.8029999999999999</v>
      </c>
      <c r="I49" s="119">
        <v>11.615</v>
      </c>
      <c r="J49" s="119"/>
      <c r="K49" s="32"/>
    </row>
    <row r="50" spans="1:11" s="42" customFormat="1" ht="11.25" customHeight="1">
      <c r="A50" s="43" t="s">
        <v>40</v>
      </c>
      <c r="B50" s="37"/>
      <c r="C50" s="38">
        <v>46242</v>
      </c>
      <c r="D50" s="38">
        <v>39559</v>
      </c>
      <c r="E50" s="38">
        <v>39590</v>
      </c>
      <c r="F50" s="39">
        <f>IF(D50&gt;0,100*E50/D50,0)</f>
        <v>100.07836396268864</v>
      </c>
      <c r="G50" s="40"/>
      <c r="H50" s="120">
        <v>43.717999999999996</v>
      </c>
      <c r="I50" s="121">
        <v>91.518999999999991</v>
      </c>
      <c r="J50" s="12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>
        <v>3062</v>
      </c>
      <c r="D52" s="38">
        <v>3062</v>
      </c>
      <c r="E52" s="38">
        <v>3062</v>
      </c>
      <c r="F52" s="39">
        <f>IF(D52&gt;0,100*E52/D52,0)</f>
        <v>100</v>
      </c>
      <c r="G52" s="40"/>
      <c r="H52" s="120">
        <v>2.7469999999999999</v>
      </c>
      <c r="I52" s="121">
        <v>2.7469999999999999</v>
      </c>
      <c r="J52" s="12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>
        <v>20464</v>
      </c>
      <c r="D54" s="30">
        <v>18879</v>
      </c>
      <c r="E54" s="30">
        <v>19000</v>
      </c>
      <c r="F54" s="31"/>
      <c r="G54" s="31"/>
      <c r="H54" s="119">
        <v>23.388000000000002</v>
      </c>
      <c r="I54" s="119">
        <v>29.224</v>
      </c>
      <c r="J54" s="119"/>
      <c r="K54" s="32"/>
    </row>
    <row r="55" spans="1:11" s="33" customFormat="1" ht="11.25" customHeight="1">
      <c r="A55" s="35" t="s">
        <v>43</v>
      </c>
      <c r="B55" s="29"/>
      <c r="C55" s="30">
        <v>22348</v>
      </c>
      <c r="D55" s="30">
        <v>19291</v>
      </c>
      <c r="E55" s="30">
        <v>19300</v>
      </c>
      <c r="F55" s="31"/>
      <c r="G55" s="31"/>
      <c r="H55" s="119">
        <v>26.83</v>
      </c>
      <c r="I55" s="119">
        <v>30.864999999999998</v>
      </c>
      <c r="J55" s="119"/>
      <c r="K55" s="32"/>
    </row>
    <row r="56" spans="1:11" s="33" customFormat="1" ht="11.25" customHeight="1">
      <c r="A56" s="35" t="s">
        <v>44</v>
      </c>
      <c r="B56" s="29"/>
      <c r="C56" s="30">
        <v>9429</v>
      </c>
      <c r="D56" s="30">
        <v>11600</v>
      </c>
      <c r="E56" s="30">
        <v>4667</v>
      </c>
      <c r="F56" s="31"/>
      <c r="G56" s="31"/>
      <c r="H56" s="119">
        <v>7.1710000000000003</v>
      </c>
      <c r="I56" s="119">
        <v>9.85</v>
      </c>
      <c r="J56" s="119"/>
      <c r="K56" s="32"/>
    </row>
    <row r="57" spans="1:11" s="33" customFormat="1" ht="11.25" customHeight="1">
      <c r="A57" s="35" t="s">
        <v>45</v>
      </c>
      <c r="B57" s="29"/>
      <c r="C57" s="30">
        <v>2588</v>
      </c>
      <c r="D57" s="30">
        <v>3113</v>
      </c>
      <c r="E57" s="30">
        <v>3113</v>
      </c>
      <c r="F57" s="31"/>
      <c r="G57" s="31"/>
      <c r="H57" s="119">
        <v>2.6379999999999999</v>
      </c>
      <c r="I57" s="119">
        <v>9.3390000000000004</v>
      </c>
      <c r="J57" s="119"/>
      <c r="K57" s="32"/>
    </row>
    <row r="58" spans="1:11" s="33" customFormat="1" ht="11.25" customHeight="1">
      <c r="A58" s="35" t="s">
        <v>46</v>
      </c>
      <c r="B58" s="29"/>
      <c r="C58" s="30">
        <v>7293</v>
      </c>
      <c r="D58" s="30">
        <v>7913</v>
      </c>
      <c r="E58" s="30">
        <v>8115</v>
      </c>
      <c r="F58" s="31"/>
      <c r="G58" s="31"/>
      <c r="H58" s="119">
        <v>7.6139999999999999</v>
      </c>
      <c r="I58" s="119">
        <v>17.89</v>
      </c>
      <c r="J58" s="119"/>
      <c r="K58" s="32"/>
    </row>
    <row r="59" spans="1:11" s="42" customFormat="1" ht="11.25" customHeight="1">
      <c r="A59" s="36" t="s">
        <v>47</v>
      </c>
      <c r="B59" s="37"/>
      <c r="C59" s="38">
        <v>62122</v>
      </c>
      <c r="D59" s="38">
        <v>60796</v>
      </c>
      <c r="E59" s="38">
        <v>54195</v>
      </c>
      <c r="F59" s="39">
        <f>IF(D59&gt;0,100*E59/D59,0)</f>
        <v>89.142377788012368</v>
      </c>
      <c r="G59" s="40"/>
      <c r="H59" s="120">
        <v>67.641000000000005</v>
      </c>
      <c r="I59" s="121">
        <v>97.167999999999992</v>
      </c>
      <c r="J59" s="12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>
        <v>51</v>
      </c>
      <c r="D61" s="30">
        <v>10</v>
      </c>
      <c r="E61" s="30">
        <v>10</v>
      </c>
      <c r="F61" s="31"/>
      <c r="G61" s="31"/>
      <c r="H61" s="119">
        <v>2.9000000000000001E-2</v>
      </c>
      <c r="I61" s="119">
        <v>8.0000000000000002E-3</v>
      </c>
      <c r="J61" s="119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19"/>
      <c r="I62" s="119"/>
      <c r="J62" s="119"/>
      <c r="K62" s="32"/>
    </row>
    <row r="63" spans="1:11" s="33" customFormat="1" ht="11.25" customHeight="1">
      <c r="A63" s="35" t="s">
        <v>50</v>
      </c>
      <c r="B63" s="29"/>
      <c r="C63" s="30">
        <v>274</v>
      </c>
      <c r="D63" s="30">
        <v>260</v>
      </c>
      <c r="E63" s="30"/>
      <c r="F63" s="31"/>
      <c r="G63" s="31"/>
      <c r="H63" s="119">
        <v>0.41899999999999998</v>
      </c>
      <c r="I63" s="119">
        <v>8.3000000000000004E-2</v>
      </c>
      <c r="J63" s="119"/>
      <c r="K63" s="32"/>
    </row>
    <row r="64" spans="1:11" s="42" customFormat="1" ht="11.25" customHeight="1">
      <c r="A64" s="36" t="s">
        <v>51</v>
      </c>
      <c r="B64" s="37"/>
      <c r="C64" s="38">
        <v>325</v>
      </c>
      <c r="D64" s="38">
        <v>270</v>
      </c>
      <c r="E64" s="38"/>
      <c r="F64" s="39"/>
      <c r="G64" s="40"/>
      <c r="H64" s="120">
        <v>0.44800000000000001</v>
      </c>
      <c r="I64" s="121">
        <v>9.0999999999999998E-2</v>
      </c>
      <c r="J64" s="121"/>
      <c r="K64" s="41"/>
    </row>
    <row r="65" spans="1:13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3" s="42" customFormat="1" ht="11.25" customHeight="1">
      <c r="A66" s="36" t="s">
        <v>52</v>
      </c>
      <c r="B66" s="37"/>
      <c r="C66" s="38">
        <v>38</v>
      </c>
      <c r="D66" s="38">
        <v>48</v>
      </c>
      <c r="E66" s="38">
        <v>44</v>
      </c>
      <c r="F66" s="39">
        <f>IF(D66&gt;0,100*E66/D66,0)</f>
        <v>91.666666666666671</v>
      </c>
      <c r="G66" s="40"/>
      <c r="H66" s="120">
        <v>3.1E-2</v>
      </c>
      <c r="I66" s="121">
        <v>3.1E-2</v>
      </c>
      <c r="J66" s="121"/>
      <c r="K66" s="41"/>
    </row>
    <row r="67" spans="1:13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3" s="33" customFormat="1" ht="11.25" customHeight="1">
      <c r="A68" s="35" t="s">
        <v>53</v>
      </c>
      <c r="B68" s="29"/>
      <c r="C68" s="30">
        <v>9500</v>
      </c>
      <c r="D68" s="30">
        <v>7000</v>
      </c>
      <c r="E68" s="30">
        <v>8000</v>
      </c>
      <c r="F68" s="31"/>
      <c r="G68" s="31"/>
      <c r="H68" s="119">
        <v>10.734999999999999</v>
      </c>
      <c r="I68" s="119">
        <v>8</v>
      </c>
      <c r="J68" s="119"/>
      <c r="K68" s="32"/>
    </row>
    <row r="69" spans="1:13" s="33" customFormat="1" ht="11.25" customHeight="1">
      <c r="A69" s="35" t="s">
        <v>54</v>
      </c>
      <c r="B69" s="29"/>
      <c r="C69" s="30">
        <v>213</v>
      </c>
      <c r="D69" s="30">
        <v>140</v>
      </c>
      <c r="E69" s="30">
        <v>200</v>
      </c>
      <c r="F69" s="31"/>
      <c r="G69" s="31"/>
      <c r="H69" s="119">
        <v>0.192</v>
      </c>
      <c r="I69" s="119">
        <v>0.14000000000000001</v>
      </c>
      <c r="J69" s="119"/>
      <c r="K69" s="32"/>
    </row>
    <row r="70" spans="1:13" s="42" customFormat="1" ht="11.25" customHeight="1">
      <c r="A70" s="36" t="s">
        <v>55</v>
      </c>
      <c r="B70" s="37"/>
      <c r="C70" s="38">
        <v>9713</v>
      </c>
      <c r="D70" s="38">
        <v>7140</v>
      </c>
      <c r="E70" s="38">
        <v>8200</v>
      </c>
      <c r="F70" s="39">
        <f>IF(D70&gt;0,100*E70/D70,0)</f>
        <v>114.84593837535014</v>
      </c>
      <c r="G70" s="40"/>
      <c r="H70" s="120">
        <v>10.927</v>
      </c>
      <c r="I70" s="121">
        <v>8.14</v>
      </c>
      <c r="J70" s="121"/>
      <c r="K70" s="41"/>
      <c r="M70" s="128"/>
    </row>
    <row r="71" spans="1:13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3" s="33" customFormat="1" ht="11.25" customHeight="1">
      <c r="A72" s="35" t="s">
        <v>56</v>
      </c>
      <c r="B72" s="29"/>
      <c r="C72" s="30">
        <v>12</v>
      </c>
      <c r="D72" s="30">
        <v>14</v>
      </c>
      <c r="E72" s="30">
        <v>16</v>
      </c>
      <c r="F72" s="31"/>
      <c r="G72" s="31"/>
      <c r="H72" s="119">
        <v>4.0000000000000001E-3</v>
      </c>
      <c r="I72" s="119">
        <v>5.0000000000000001E-3</v>
      </c>
      <c r="J72" s="119"/>
      <c r="K72" s="32"/>
    </row>
    <row r="73" spans="1:13" s="33" customFormat="1" ht="11.25" customHeight="1">
      <c r="A73" s="35" t="s">
        <v>57</v>
      </c>
      <c r="B73" s="29"/>
      <c r="C73" s="30">
        <v>1220</v>
      </c>
      <c r="D73" s="30">
        <v>1438</v>
      </c>
      <c r="E73" s="30">
        <v>1438</v>
      </c>
      <c r="F73" s="31"/>
      <c r="G73" s="31"/>
      <c r="H73" s="119">
        <v>1.2749999999999999</v>
      </c>
      <c r="I73" s="119">
        <v>1.5</v>
      </c>
      <c r="J73" s="119"/>
      <c r="K73" s="32"/>
    </row>
    <row r="74" spans="1:13" s="33" customFormat="1" ht="11.25" customHeight="1">
      <c r="A74" s="35" t="s">
        <v>58</v>
      </c>
      <c r="B74" s="29"/>
      <c r="C74" s="30">
        <v>3653</v>
      </c>
      <c r="D74" s="30">
        <v>5563</v>
      </c>
      <c r="E74" s="30">
        <v>5564</v>
      </c>
      <c r="F74" s="31"/>
      <c r="G74" s="31"/>
      <c r="H74" s="119">
        <v>2.5219999999999998</v>
      </c>
      <c r="I74" s="119">
        <v>6.6760000000000002</v>
      </c>
      <c r="J74" s="119"/>
      <c r="K74" s="32"/>
    </row>
    <row r="75" spans="1:13" s="33" customFormat="1" ht="11.25" customHeight="1">
      <c r="A75" s="35" t="s">
        <v>59</v>
      </c>
      <c r="B75" s="29"/>
      <c r="C75" s="30">
        <v>1817</v>
      </c>
      <c r="D75" s="30">
        <v>1448.3174999999999</v>
      </c>
      <c r="E75" s="30">
        <v>1394</v>
      </c>
      <c r="F75" s="31"/>
      <c r="G75" s="31"/>
      <c r="H75" s="119">
        <v>0.79600000000000004</v>
      </c>
      <c r="I75" s="119">
        <v>0.64100000000000001</v>
      </c>
      <c r="J75" s="119"/>
      <c r="K75" s="32"/>
    </row>
    <row r="76" spans="1:13" s="33" customFormat="1" ht="11.25" customHeight="1">
      <c r="A76" s="35" t="s">
        <v>60</v>
      </c>
      <c r="B76" s="29"/>
      <c r="C76" s="30">
        <v>128</v>
      </c>
      <c r="D76" s="30">
        <v>100</v>
      </c>
      <c r="E76" s="30">
        <v>120</v>
      </c>
      <c r="F76" s="31"/>
      <c r="G76" s="31"/>
      <c r="H76" s="119">
        <v>0.128</v>
      </c>
      <c r="I76" s="119">
        <v>0.15</v>
      </c>
      <c r="J76" s="119"/>
      <c r="K76" s="32"/>
    </row>
    <row r="77" spans="1:13" s="33" customFormat="1" ht="11.25" customHeight="1">
      <c r="A77" s="35" t="s">
        <v>61</v>
      </c>
      <c r="B77" s="29"/>
      <c r="C77" s="30">
        <v>406</v>
      </c>
      <c r="D77" s="30">
        <v>304</v>
      </c>
      <c r="E77" s="30">
        <v>225</v>
      </c>
      <c r="F77" s="31"/>
      <c r="G77" s="31"/>
      <c r="H77" s="119">
        <v>0.30199999999999999</v>
      </c>
      <c r="I77" s="119">
        <v>0.21</v>
      </c>
      <c r="J77" s="119"/>
      <c r="K77" s="32"/>
    </row>
    <row r="78" spans="1:13" s="33" customFormat="1" ht="11.25" customHeight="1">
      <c r="A78" s="35" t="s">
        <v>62</v>
      </c>
      <c r="B78" s="29"/>
      <c r="C78" s="30">
        <v>1164</v>
      </c>
      <c r="D78" s="30">
        <v>1500</v>
      </c>
      <c r="E78" s="30">
        <v>1500</v>
      </c>
      <c r="F78" s="31"/>
      <c r="G78" s="31"/>
      <c r="H78" s="119">
        <v>0.99199999999999999</v>
      </c>
      <c r="I78" s="119">
        <v>2.2000000000000002</v>
      </c>
      <c r="J78" s="119"/>
      <c r="K78" s="32"/>
    </row>
    <row r="79" spans="1:13" s="33" customFormat="1" ht="11.25" customHeight="1">
      <c r="A79" s="35" t="s">
        <v>63</v>
      </c>
      <c r="B79" s="29"/>
      <c r="C79" s="30">
        <v>2851</v>
      </c>
      <c r="D79" s="30">
        <v>4650</v>
      </c>
      <c r="E79" s="30">
        <v>4552</v>
      </c>
      <c r="F79" s="31"/>
      <c r="G79" s="31"/>
      <c r="H79" s="119">
        <v>4.3410000000000002</v>
      </c>
      <c r="I79" s="119">
        <v>5.44</v>
      </c>
      <c r="J79" s="119"/>
      <c r="K79" s="32"/>
    </row>
    <row r="80" spans="1:13" s="42" customFormat="1" ht="11.25" customHeight="1">
      <c r="A80" s="43" t="s">
        <v>64</v>
      </c>
      <c r="B80" s="37"/>
      <c r="C80" s="38">
        <v>11251</v>
      </c>
      <c r="D80" s="38">
        <v>15017.317499999999</v>
      </c>
      <c r="E80" s="38">
        <v>14809</v>
      </c>
      <c r="F80" s="39">
        <f>IF(D80&gt;0,100*E80/D80,0)</f>
        <v>98.612818168091607</v>
      </c>
      <c r="G80" s="40"/>
      <c r="H80" s="120">
        <v>10.36</v>
      </c>
      <c r="I80" s="121">
        <v>16.822000000000003</v>
      </c>
      <c r="J80" s="12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>
        <v>21</v>
      </c>
      <c r="D82" s="30">
        <v>21</v>
      </c>
      <c r="E82" s="30">
        <v>24</v>
      </c>
      <c r="F82" s="31"/>
      <c r="G82" s="31"/>
      <c r="H82" s="119">
        <v>1.2999999999999999E-2</v>
      </c>
      <c r="I82" s="119">
        <v>1.2999999999999999E-2</v>
      </c>
      <c r="J82" s="119"/>
      <c r="K82" s="32"/>
    </row>
    <row r="83" spans="1:11" s="33" customFormat="1" ht="11.25" customHeight="1">
      <c r="A83" s="35" t="s">
        <v>66</v>
      </c>
      <c r="B83" s="29"/>
      <c r="C83" s="30">
        <v>5</v>
      </c>
      <c r="D83" s="30"/>
      <c r="E83" s="30"/>
      <c r="F83" s="31"/>
      <c r="G83" s="31"/>
      <c r="H83" s="119">
        <v>3.0000000000000001E-3</v>
      </c>
      <c r="I83" s="119"/>
      <c r="J83" s="119"/>
      <c r="K83" s="32"/>
    </row>
    <row r="84" spans="1:11" s="42" customFormat="1" ht="11.25" customHeight="1">
      <c r="A84" s="36" t="s">
        <v>67</v>
      </c>
      <c r="B84" s="37"/>
      <c r="C84" s="38">
        <v>26</v>
      </c>
      <c r="D84" s="38">
        <v>21</v>
      </c>
      <c r="E84" s="38">
        <v>24</v>
      </c>
      <c r="F84" s="39">
        <f>IF(D84&gt;0,100*E84/D84,0)</f>
        <v>114.28571428571429</v>
      </c>
      <c r="G84" s="40"/>
      <c r="H84" s="120">
        <v>1.6E-2</v>
      </c>
      <c r="I84" s="121">
        <v>1.2999999999999999E-2</v>
      </c>
      <c r="J84" s="12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>
        <v>161746</v>
      </c>
      <c r="D87" s="53">
        <v>160735.3175</v>
      </c>
      <c r="E87" s="53">
        <v>155750</v>
      </c>
      <c r="F87" s="54">
        <f>IF(D87&gt;0,100*E87/D87,0)</f>
        <v>96.898430551829406</v>
      </c>
      <c r="G87" s="40"/>
      <c r="H87" s="124">
        <v>193.38899999999998</v>
      </c>
      <c r="I87" s="125">
        <v>297.11599999999999</v>
      </c>
      <c r="J87" s="12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20" orientation="portrait" useFirstPageNumber="1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O625"/>
  <sheetViews>
    <sheetView topLeftCell="A31" zoomScale="70" zoomScaleNormal="70" workbookViewId="0">
      <selection activeCell="J7" sqref="J7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279</v>
      </c>
      <c r="D7" s="21" t="s">
        <v>7</v>
      </c>
      <c r="E7" s="21">
        <v>3</v>
      </c>
      <c r="F7" s="22" t="str">
        <f>CONCATENATE(D6,"=100")</f>
        <v>2016=100</v>
      </c>
      <c r="G7" s="23"/>
      <c r="H7" s="20" t="s">
        <v>279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9"/>
      <c r="I9" s="119"/>
      <c r="J9" s="11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9"/>
      <c r="I10" s="119"/>
      <c r="J10" s="11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9"/>
      <c r="I11" s="119"/>
      <c r="J11" s="11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9"/>
      <c r="I12" s="119"/>
      <c r="J12" s="119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0"/>
      <c r="I13" s="121"/>
      <c r="J13" s="12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0"/>
      <c r="I15" s="121"/>
      <c r="J15" s="12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0"/>
      <c r="I17" s="121"/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19"/>
      <c r="I19" s="119"/>
      <c r="J19" s="11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9"/>
      <c r="I20" s="119"/>
      <c r="J20" s="11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9"/>
      <c r="I21" s="119"/>
      <c r="J21" s="119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0"/>
      <c r="I22" s="121"/>
      <c r="J22" s="12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20"/>
      <c r="I24" s="121"/>
      <c r="J24" s="12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20"/>
      <c r="I26" s="121"/>
      <c r="J26" s="12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19"/>
      <c r="I28" s="119"/>
      <c r="J28" s="119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9"/>
      <c r="I29" s="119"/>
      <c r="J29" s="119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19"/>
      <c r="I30" s="119"/>
      <c r="J30" s="119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20"/>
      <c r="I31" s="121"/>
      <c r="J31" s="12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19"/>
      <c r="I33" s="119"/>
      <c r="J33" s="119"/>
      <c r="K33" s="32"/>
    </row>
    <row r="34" spans="1:11" s="33" customFormat="1" ht="11.25" customHeight="1">
      <c r="A34" s="35" t="s">
        <v>26</v>
      </c>
      <c r="B34" s="29"/>
      <c r="C34" s="30">
        <v>13</v>
      </c>
      <c r="D34" s="30">
        <v>13</v>
      </c>
      <c r="E34" s="30">
        <v>13</v>
      </c>
      <c r="F34" s="31"/>
      <c r="G34" s="31"/>
      <c r="H34" s="119">
        <v>8.0000000000000002E-3</v>
      </c>
      <c r="I34" s="119">
        <v>8.0000000000000002E-3</v>
      </c>
      <c r="J34" s="119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19"/>
      <c r="I35" s="119"/>
      <c r="J35" s="119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19"/>
      <c r="I36" s="119"/>
      <c r="J36" s="119"/>
      <c r="K36" s="32"/>
    </row>
    <row r="37" spans="1:11" s="42" customFormat="1" ht="11.25" customHeight="1">
      <c r="A37" s="36" t="s">
        <v>29</v>
      </c>
      <c r="B37" s="37"/>
      <c r="C37" s="38">
        <v>13</v>
      </c>
      <c r="D37" s="38">
        <v>13</v>
      </c>
      <c r="E37" s="38">
        <v>13</v>
      </c>
      <c r="F37" s="39">
        <f>IF(D37&gt;0,100*E37/D37,0)</f>
        <v>100</v>
      </c>
      <c r="G37" s="40"/>
      <c r="H37" s="120">
        <v>8.0000000000000002E-3</v>
      </c>
      <c r="I37" s="121">
        <v>8.0000000000000002E-3</v>
      </c>
      <c r="J37" s="12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>
        <v>1</v>
      </c>
      <c r="D39" s="38">
        <v>1</v>
      </c>
      <c r="E39" s="38"/>
      <c r="F39" s="39"/>
      <c r="G39" s="40"/>
      <c r="H39" s="120">
        <v>1E-3</v>
      </c>
      <c r="I39" s="121">
        <v>1E-3</v>
      </c>
      <c r="J39" s="12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9"/>
      <c r="I41" s="119"/>
      <c r="J41" s="119"/>
      <c r="K41" s="32"/>
    </row>
    <row r="42" spans="1:11" s="33" customFormat="1" ht="11.25" customHeight="1">
      <c r="A42" s="35" t="s">
        <v>32</v>
      </c>
      <c r="B42" s="29"/>
      <c r="C42" s="30">
        <v>18</v>
      </c>
      <c r="D42" s="30"/>
      <c r="E42" s="30"/>
      <c r="F42" s="31"/>
      <c r="G42" s="31"/>
      <c r="H42" s="119">
        <v>1.9E-2</v>
      </c>
      <c r="I42" s="119"/>
      <c r="J42" s="119"/>
      <c r="K42" s="32"/>
    </row>
    <row r="43" spans="1:11" s="33" customFormat="1" ht="11.25" customHeight="1">
      <c r="A43" s="35" t="s">
        <v>33</v>
      </c>
      <c r="B43" s="29"/>
      <c r="C43" s="30">
        <v>529</v>
      </c>
      <c r="D43" s="30">
        <v>226</v>
      </c>
      <c r="E43" s="30"/>
      <c r="F43" s="31"/>
      <c r="G43" s="31"/>
      <c r="H43" s="119">
        <v>0.30299999999999999</v>
      </c>
      <c r="I43" s="119">
        <v>0.18099999999999999</v>
      </c>
      <c r="J43" s="119"/>
      <c r="K43" s="32"/>
    </row>
    <row r="44" spans="1:11" s="33" customFormat="1" ht="11.25" customHeight="1">
      <c r="A44" s="35" t="s">
        <v>34</v>
      </c>
      <c r="B44" s="29"/>
      <c r="C44" s="30">
        <v>589</v>
      </c>
      <c r="D44" s="30">
        <v>243</v>
      </c>
      <c r="E44" s="30"/>
      <c r="F44" s="31"/>
      <c r="G44" s="31"/>
      <c r="H44" s="119">
        <v>0.23599999999999999</v>
      </c>
      <c r="I44" s="119">
        <v>7.2999999999999995E-2</v>
      </c>
      <c r="J44" s="119"/>
      <c r="K44" s="32"/>
    </row>
    <row r="45" spans="1:11" s="33" customFormat="1" ht="11.25" customHeight="1">
      <c r="A45" s="35" t="s">
        <v>35</v>
      </c>
      <c r="B45" s="29"/>
      <c r="C45" s="30">
        <v>15</v>
      </c>
      <c r="D45" s="30"/>
      <c r="E45" s="30"/>
      <c r="F45" s="31"/>
      <c r="G45" s="31"/>
      <c r="H45" s="119">
        <v>1.2E-2</v>
      </c>
      <c r="I45" s="119"/>
      <c r="J45" s="119"/>
      <c r="K45" s="32"/>
    </row>
    <row r="46" spans="1:11" s="33" customFormat="1" ht="11.25" customHeight="1">
      <c r="A46" s="35" t="s">
        <v>36</v>
      </c>
      <c r="B46" s="29"/>
      <c r="C46" s="30">
        <v>8</v>
      </c>
      <c r="D46" s="30"/>
      <c r="E46" s="30"/>
      <c r="F46" s="31"/>
      <c r="G46" s="31"/>
      <c r="H46" s="119">
        <v>6.0000000000000001E-3</v>
      </c>
      <c r="I46" s="119"/>
      <c r="J46" s="119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19"/>
      <c r="I47" s="119"/>
      <c r="J47" s="119"/>
      <c r="K47" s="32"/>
    </row>
    <row r="48" spans="1:11" s="33" customFormat="1" ht="11.25" customHeight="1">
      <c r="A48" s="35" t="s">
        <v>38</v>
      </c>
      <c r="B48" s="29"/>
      <c r="C48" s="30">
        <v>18</v>
      </c>
      <c r="D48" s="30">
        <v>6</v>
      </c>
      <c r="E48" s="30"/>
      <c r="F48" s="31"/>
      <c r="G48" s="31"/>
      <c r="H48" s="119">
        <v>1.4E-2</v>
      </c>
      <c r="I48" s="119">
        <v>5.0000000000000001E-3</v>
      </c>
      <c r="J48" s="119"/>
      <c r="K48" s="32"/>
    </row>
    <row r="49" spans="1:11" s="33" customFormat="1" ht="11.25" customHeight="1">
      <c r="A49" s="35" t="s">
        <v>39</v>
      </c>
      <c r="B49" s="29"/>
      <c r="C49" s="30">
        <v>91</v>
      </c>
      <c r="D49" s="30">
        <v>64</v>
      </c>
      <c r="E49" s="30"/>
      <c r="F49" s="31"/>
      <c r="G49" s="31"/>
      <c r="H49" s="119">
        <v>4.7E-2</v>
      </c>
      <c r="I49" s="119">
        <v>4.5999999999999999E-2</v>
      </c>
      <c r="J49" s="119"/>
      <c r="K49" s="32"/>
    </row>
    <row r="50" spans="1:11" s="42" customFormat="1" ht="11.25" customHeight="1">
      <c r="A50" s="43" t="s">
        <v>40</v>
      </c>
      <c r="B50" s="37"/>
      <c r="C50" s="38">
        <v>1268</v>
      </c>
      <c r="D50" s="38">
        <v>539</v>
      </c>
      <c r="E50" s="38"/>
      <c r="F50" s="39"/>
      <c r="G50" s="40"/>
      <c r="H50" s="120">
        <v>0.63700000000000012</v>
      </c>
      <c r="I50" s="121">
        <v>0.30499999999999999</v>
      </c>
      <c r="J50" s="12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0"/>
      <c r="I52" s="121"/>
      <c r="J52" s="12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19"/>
      <c r="I54" s="119"/>
      <c r="J54" s="119"/>
      <c r="K54" s="32"/>
    </row>
    <row r="55" spans="1:11" s="33" customFormat="1" ht="11.25" customHeight="1">
      <c r="A55" s="35" t="s">
        <v>43</v>
      </c>
      <c r="B55" s="29"/>
      <c r="C55" s="30">
        <v>2</v>
      </c>
      <c r="D55" s="30">
        <v>22</v>
      </c>
      <c r="E55" s="30">
        <v>22</v>
      </c>
      <c r="F55" s="31"/>
      <c r="G55" s="31"/>
      <c r="H55" s="119">
        <v>2E-3</v>
      </c>
      <c r="I55" s="119">
        <v>2.1999999999999999E-2</v>
      </c>
      <c r="J55" s="119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9"/>
      <c r="I56" s="119"/>
      <c r="J56" s="119"/>
      <c r="K56" s="32"/>
    </row>
    <row r="57" spans="1:11" s="33" customFormat="1" ht="11.25" customHeight="1">
      <c r="A57" s="35" t="s">
        <v>45</v>
      </c>
      <c r="B57" s="29"/>
      <c r="C57" s="30">
        <v>16</v>
      </c>
      <c r="D57" s="30"/>
      <c r="E57" s="30"/>
      <c r="F57" s="31"/>
      <c r="G57" s="31"/>
      <c r="H57" s="119">
        <v>8.0000000000000002E-3</v>
      </c>
      <c r="I57" s="119"/>
      <c r="J57" s="119"/>
      <c r="K57" s="32"/>
    </row>
    <row r="58" spans="1:11" s="33" customFormat="1" ht="11.25" customHeight="1">
      <c r="A58" s="35" t="s">
        <v>46</v>
      </c>
      <c r="B58" s="29"/>
      <c r="C58" s="30">
        <v>67</v>
      </c>
      <c r="D58" s="30">
        <v>182</v>
      </c>
      <c r="E58" s="30">
        <v>185</v>
      </c>
      <c r="F58" s="31"/>
      <c r="G58" s="31"/>
      <c r="H58" s="119">
        <v>3.5000000000000003E-2</v>
      </c>
      <c r="I58" s="119">
        <v>0.17499999999999999</v>
      </c>
      <c r="J58" s="119"/>
      <c r="K58" s="32"/>
    </row>
    <row r="59" spans="1:11" s="42" customFormat="1" ht="11.25" customHeight="1">
      <c r="A59" s="36" t="s">
        <v>47</v>
      </c>
      <c r="B59" s="37"/>
      <c r="C59" s="38">
        <v>85</v>
      </c>
      <c r="D59" s="38">
        <v>204</v>
      </c>
      <c r="E59" s="38">
        <v>207</v>
      </c>
      <c r="F59" s="39">
        <f>IF(D59&gt;0,100*E59/D59,0)</f>
        <v>101.47058823529412</v>
      </c>
      <c r="G59" s="40"/>
      <c r="H59" s="120">
        <v>4.4999999999999998E-2</v>
      </c>
      <c r="I59" s="121">
        <v>0.19699999999999998</v>
      </c>
      <c r="J59" s="12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19"/>
      <c r="I61" s="119"/>
      <c r="J61" s="119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19"/>
      <c r="I62" s="119"/>
      <c r="J62" s="119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19"/>
      <c r="I63" s="119"/>
      <c r="J63" s="119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20"/>
      <c r="I64" s="121"/>
      <c r="J64" s="12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20"/>
      <c r="I66" s="121"/>
      <c r="J66" s="12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>
        <v>837</v>
      </c>
      <c r="D68" s="30">
        <v>700</v>
      </c>
      <c r="E68" s="30">
        <v>1000</v>
      </c>
      <c r="F68" s="31"/>
      <c r="G68" s="31"/>
      <c r="H68" s="119">
        <v>0.58599999999999997</v>
      </c>
      <c r="I68" s="119">
        <v>0.5</v>
      </c>
      <c r="J68" s="119"/>
      <c r="K68" s="32"/>
    </row>
    <row r="69" spans="1:11" s="33" customFormat="1" ht="11.25" customHeight="1">
      <c r="A69" s="35" t="s">
        <v>54</v>
      </c>
      <c r="B69" s="29"/>
      <c r="C69" s="30">
        <v>335</v>
      </c>
      <c r="D69" s="30">
        <v>250</v>
      </c>
      <c r="E69" s="30">
        <v>250</v>
      </c>
      <c r="F69" s="31"/>
      <c r="G69" s="31"/>
      <c r="H69" s="119">
        <v>0.23499999999999999</v>
      </c>
      <c r="I69" s="119">
        <v>0.18</v>
      </c>
      <c r="J69" s="119"/>
      <c r="K69" s="32"/>
    </row>
    <row r="70" spans="1:11" s="42" customFormat="1" ht="11.25" customHeight="1">
      <c r="A70" s="36" t="s">
        <v>55</v>
      </c>
      <c r="B70" s="37"/>
      <c r="C70" s="38">
        <v>1172</v>
      </c>
      <c r="D70" s="38">
        <v>950</v>
      </c>
      <c r="E70" s="38">
        <v>1250</v>
      </c>
      <c r="F70" s="39">
        <f>IF(D70&gt;0,100*E70/D70,0)</f>
        <v>131.57894736842104</v>
      </c>
      <c r="G70" s="40"/>
      <c r="H70" s="120">
        <v>0.82099999999999995</v>
      </c>
      <c r="I70" s="121">
        <v>0.68</v>
      </c>
      <c r="J70" s="12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19"/>
      <c r="I72" s="119"/>
      <c r="J72" s="119"/>
      <c r="K72" s="32"/>
    </row>
    <row r="73" spans="1:11" s="33" customFormat="1" ht="11.25" customHeight="1">
      <c r="A73" s="35" t="s">
        <v>57</v>
      </c>
      <c r="B73" s="29"/>
      <c r="C73" s="30">
        <v>77</v>
      </c>
      <c r="D73" s="30">
        <v>42</v>
      </c>
      <c r="E73" s="30">
        <v>42</v>
      </c>
      <c r="F73" s="31"/>
      <c r="G73" s="31"/>
      <c r="H73" s="119">
        <v>8.7999999999999995E-2</v>
      </c>
      <c r="I73" s="119">
        <v>4.4999999999999998E-2</v>
      </c>
      <c r="J73" s="119"/>
      <c r="K73" s="32"/>
    </row>
    <row r="74" spans="1:11" s="33" customFormat="1" ht="11.25" customHeight="1">
      <c r="A74" s="35" t="s">
        <v>58</v>
      </c>
      <c r="B74" s="29"/>
      <c r="C74" s="30">
        <v>60</v>
      </c>
      <c r="D74" s="30">
        <v>58</v>
      </c>
      <c r="E74" s="30">
        <v>60</v>
      </c>
      <c r="F74" s="31"/>
      <c r="G74" s="31"/>
      <c r="H74" s="119">
        <v>3.5999999999999997E-2</v>
      </c>
      <c r="I74" s="119">
        <v>6.4000000000000001E-2</v>
      </c>
      <c r="J74" s="119"/>
      <c r="K74" s="32"/>
    </row>
    <row r="75" spans="1:11" s="33" customFormat="1" ht="11.25" customHeight="1">
      <c r="A75" s="35" t="s">
        <v>59</v>
      </c>
      <c r="B75" s="29"/>
      <c r="C75" s="30">
        <v>4</v>
      </c>
      <c r="D75" s="30">
        <v>4</v>
      </c>
      <c r="E75" s="30"/>
      <c r="F75" s="31"/>
      <c r="G75" s="31"/>
      <c r="H75" s="119">
        <v>4.0000000000000001E-3</v>
      </c>
      <c r="I75" s="119">
        <v>4.0000000000000001E-3</v>
      </c>
      <c r="J75" s="119"/>
      <c r="K75" s="32"/>
    </row>
    <row r="76" spans="1:11" s="33" customFormat="1" ht="11.25" customHeight="1">
      <c r="A76" s="35" t="s">
        <v>60</v>
      </c>
      <c r="B76" s="29"/>
      <c r="C76" s="30">
        <v>434</v>
      </c>
      <c r="D76" s="30">
        <v>723</v>
      </c>
      <c r="E76" s="30">
        <v>750</v>
      </c>
      <c r="F76" s="31"/>
      <c r="G76" s="31"/>
      <c r="H76" s="119">
        <v>0.434</v>
      </c>
      <c r="I76" s="119">
        <v>0.94</v>
      </c>
      <c r="J76" s="119"/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19"/>
      <c r="I77" s="119"/>
      <c r="J77" s="119"/>
      <c r="K77" s="32"/>
    </row>
    <row r="78" spans="1:11" s="33" customFormat="1" ht="11.25" customHeight="1">
      <c r="A78" s="35" t="s">
        <v>62</v>
      </c>
      <c r="B78" s="29"/>
      <c r="C78" s="30"/>
      <c r="D78" s="30">
        <v>7</v>
      </c>
      <c r="E78" s="30"/>
      <c r="F78" s="31"/>
      <c r="G78" s="31"/>
      <c r="H78" s="119"/>
      <c r="I78" s="119">
        <v>7.0000000000000001E-3</v>
      </c>
      <c r="J78" s="119"/>
      <c r="K78" s="32"/>
    </row>
    <row r="79" spans="1:11" s="33" customFormat="1" ht="11.25" customHeight="1">
      <c r="A79" s="35" t="s">
        <v>63</v>
      </c>
      <c r="B79" s="29"/>
      <c r="C79" s="30">
        <v>654</v>
      </c>
      <c r="D79" s="30">
        <v>595</v>
      </c>
      <c r="E79" s="30">
        <v>743</v>
      </c>
      <c r="F79" s="31"/>
      <c r="G79" s="31"/>
      <c r="H79" s="119">
        <v>0.68600000000000005</v>
      </c>
      <c r="I79" s="119">
        <v>0.85099999999999998</v>
      </c>
      <c r="J79" s="119"/>
      <c r="K79" s="32"/>
    </row>
    <row r="80" spans="1:11" s="42" customFormat="1" ht="11.25" customHeight="1">
      <c r="A80" s="43" t="s">
        <v>64</v>
      </c>
      <c r="B80" s="37"/>
      <c r="C80" s="38">
        <v>1229</v>
      </c>
      <c r="D80" s="38">
        <v>1429</v>
      </c>
      <c r="E80" s="38">
        <v>1595</v>
      </c>
      <c r="F80" s="39">
        <f>IF(D80&gt;0,100*E80/D80,0)</f>
        <v>111.61651504548635</v>
      </c>
      <c r="G80" s="40"/>
      <c r="H80" s="120">
        <v>1.2480000000000002</v>
      </c>
      <c r="I80" s="121">
        <v>1.9109999999999998</v>
      </c>
      <c r="J80" s="12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19"/>
      <c r="I82" s="119"/>
      <c r="J82" s="119"/>
      <c r="K82" s="32"/>
    </row>
    <row r="83" spans="1:11" s="33" customFormat="1" ht="11.25" customHeight="1">
      <c r="A83" s="35" t="s">
        <v>66</v>
      </c>
      <c r="B83" s="29"/>
      <c r="C83" s="30">
        <v>108</v>
      </c>
      <c r="D83" s="30">
        <v>108</v>
      </c>
      <c r="E83" s="30">
        <v>94</v>
      </c>
      <c r="F83" s="31"/>
      <c r="G83" s="31"/>
      <c r="H83" s="119">
        <v>8.6999999999999994E-2</v>
      </c>
      <c r="I83" s="119">
        <v>8.6999999999999994E-2</v>
      </c>
      <c r="J83" s="119"/>
      <c r="K83" s="32"/>
    </row>
    <row r="84" spans="1:11" s="42" customFormat="1" ht="11.25" customHeight="1">
      <c r="A84" s="36" t="s">
        <v>67</v>
      </c>
      <c r="B84" s="37"/>
      <c r="C84" s="38">
        <v>108</v>
      </c>
      <c r="D84" s="38">
        <v>108</v>
      </c>
      <c r="E84" s="38">
        <v>94</v>
      </c>
      <c r="F84" s="39">
        <f>IF(D84&gt;0,100*E84/D84,0)</f>
        <v>87.037037037037038</v>
      </c>
      <c r="G84" s="40"/>
      <c r="H84" s="120">
        <v>8.6999999999999994E-2</v>
      </c>
      <c r="I84" s="121">
        <v>8.6999999999999994E-2</v>
      </c>
      <c r="J84" s="12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>
        <v>3876</v>
      </c>
      <c r="D87" s="53">
        <v>3244</v>
      </c>
      <c r="E87" s="53"/>
      <c r="F87" s="54"/>
      <c r="G87" s="40"/>
      <c r="H87" s="124">
        <v>2.8470000000000004</v>
      </c>
      <c r="I87" s="125">
        <v>3.1889999999999996</v>
      </c>
      <c r="J87" s="12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21" orientation="portrait" useFirstPageNumber="1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O625"/>
  <sheetViews>
    <sheetView topLeftCell="A58" zoomScale="70" zoomScaleNormal="70" workbookViewId="0">
      <selection activeCell="J7" sqref="J7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279</v>
      </c>
      <c r="D7" s="21" t="s">
        <v>7</v>
      </c>
      <c r="E7" s="21">
        <v>3</v>
      </c>
      <c r="F7" s="22" t="str">
        <f>CONCATENATE(D6,"=100")</f>
        <v>2016=100</v>
      </c>
      <c r="G7" s="23"/>
      <c r="H7" s="20" t="s">
        <v>279</v>
      </c>
      <c r="I7" s="21" t="s">
        <v>7</v>
      </c>
      <c r="J7" s="21">
        <v>3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31</v>
      </c>
      <c r="D9" s="30">
        <v>31</v>
      </c>
      <c r="E9" s="30">
        <v>25</v>
      </c>
      <c r="F9" s="31"/>
      <c r="G9" s="31"/>
      <c r="H9" s="119">
        <v>0.52</v>
      </c>
      <c r="I9" s="119">
        <v>0.53700000000000003</v>
      </c>
      <c r="J9" s="119">
        <v>0.39800000000000002</v>
      </c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9"/>
      <c r="I10" s="119"/>
      <c r="J10" s="11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9"/>
      <c r="I11" s="119"/>
      <c r="J11" s="119"/>
      <c r="K11" s="32"/>
    </row>
    <row r="12" spans="1:11" s="33" customFormat="1" ht="11.25" customHeight="1">
      <c r="A12" s="35" t="s">
        <v>11</v>
      </c>
      <c r="B12" s="29"/>
      <c r="C12" s="30">
        <v>37</v>
      </c>
      <c r="D12" s="30">
        <v>37</v>
      </c>
      <c r="E12" s="30">
        <v>35</v>
      </c>
      <c r="F12" s="31"/>
      <c r="G12" s="31"/>
      <c r="H12" s="119">
        <v>0.64800000000000002</v>
      </c>
      <c r="I12" s="119">
        <v>0.64749999999999996</v>
      </c>
      <c r="J12" s="119">
        <v>0.52500000000000002</v>
      </c>
      <c r="K12" s="32"/>
    </row>
    <row r="13" spans="1:11" s="42" customFormat="1" ht="11.25" customHeight="1">
      <c r="A13" s="36" t="s">
        <v>12</v>
      </c>
      <c r="B13" s="37"/>
      <c r="C13" s="38">
        <v>68</v>
      </c>
      <c r="D13" s="38">
        <v>68</v>
      </c>
      <c r="E13" s="38">
        <v>60</v>
      </c>
      <c r="F13" s="39">
        <f>IF(D13&gt;0,100*E13/D13,0)</f>
        <v>88.235294117647058</v>
      </c>
      <c r="G13" s="40"/>
      <c r="H13" s="120">
        <v>1.1680000000000001</v>
      </c>
      <c r="I13" s="121">
        <v>1.1844999999999999</v>
      </c>
      <c r="J13" s="121">
        <v>0.92300000000000004</v>
      </c>
      <c r="K13" s="41">
        <f>IF(I13&gt;0,100*J13/I13,0)</f>
        <v>77.923174335162528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0"/>
      <c r="I15" s="121"/>
      <c r="J15" s="12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0"/>
      <c r="I17" s="121"/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19"/>
      <c r="I19" s="119"/>
      <c r="J19" s="11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9"/>
      <c r="I20" s="119"/>
      <c r="J20" s="11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9"/>
      <c r="I21" s="119"/>
      <c r="J21" s="119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0"/>
      <c r="I22" s="121"/>
      <c r="J22" s="12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20"/>
      <c r="I24" s="121"/>
      <c r="J24" s="12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20"/>
      <c r="I26" s="121"/>
      <c r="J26" s="12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19"/>
      <c r="I28" s="119"/>
      <c r="J28" s="119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9"/>
      <c r="I29" s="119"/>
      <c r="J29" s="119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19"/>
      <c r="I30" s="119"/>
      <c r="J30" s="119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20"/>
      <c r="I31" s="121"/>
      <c r="J31" s="12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19"/>
      <c r="I33" s="119"/>
      <c r="J33" s="119"/>
      <c r="K33" s="32"/>
    </row>
    <row r="34" spans="1:11" s="33" customFormat="1" ht="11.25" customHeight="1">
      <c r="A34" s="35" t="s">
        <v>26</v>
      </c>
      <c r="B34" s="29"/>
      <c r="C34" s="30">
        <v>10</v>
      </c>
      <c r="D34" s="30">
        <v>9</v>
      </c>
      <c r="E34" s="30">
        <v>10</v>
      </c>
      <c r="F34" s="31"/>
      <c r="G34" s="31"/>
      <c r="H34" s="119">
        <v>0.2</v>
      </c>
      <c r="I34" s="119">
        <v>0.21</v>
      </c>
      <c r="J34" s="119">
        <v>0.2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19"/>
      <c r="I35" s="119"/>
      <c r="J35" s="119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19"/>
      <c r="I36" s="119"/>
      <c r="J36" s="119"/>
      <c r="K36" s="32"/>
    </row>
    <row r="37" spans="1:11" s="42" customFormat="1" ht="11.25" customHeight="1">
      <c r="A37" s="36" t="s">
        <v>29</v>
      </c>
      <c r="B37" s="37"/>
      <c r="C37" s="38">
        <v>10</v>
      </c>
      <c r="D37" s="38">
        <v>9</v>
      </c>
      <c r="E37" s="38">
        <v>10</v>
      </c>
      <c r="F37" s="39">
        <f>IF(D37&gt;0,100*E37/D37,0)</f>
        <v>111.11111111111111</v>
      </c>
      <c r="G37" s="40"/>
      <c r="H37" s="120">
        <v>0.2</v>
      </c>
      <c r="I37" s="121">
        <v>0.21</v>
      </c>
      <c r="J37" s="121">
        <v>0.2</v>
      </c>
      <c r="K37" s="41">
        <f>IF(I37&gt;0,100*J37/I37,0)</f>
        <v>95.238095238095241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>
        <v>230</v>
      </c>
      <c r="D39" s="38">
        <v>235</v>
      </c>
      <c r="E39" s="38">
        <v>230</v>
      </c>
      <c r="F39" s="39">
        <f>IF(D39&gt;0,100*E39/D39,0)</f>
        <v>97.872340425531917</v>
      </c>
      <c r="G39" s="40"/>
      <c r="H39" s="120">
        <v>4.7149999999999999</v>
      </c>
      <c r="I39" s="121">
        <v>7.24</v>
      </c>
      <c r="J39" s="121">
        <v>4.7</v>
      </c>
      <c r="K39" s="41">
        <f>IF(I39&gt;0,100*J39/I39,0)</f>
        <v>64.917127071823202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9"/>
      <c r="I41" s="119"/>
      <c r="J41" s="119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9"/>
      <c r="I42" s="119"/>
      <c r="J42" s="119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19"/>
      <c r="I43" s="119"/>
      <c r="J43" s="119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9"/>
      <c r="I44" s="119"/>
      <c r="J44" s="119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19"/>
      <c r="I45" s="119"/>
      <c r="J45" s="119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19"/>
      <c r="I46" s="119"/>
      <c r="J46" s="119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19"/>
      <c r="I47" s="119"/>
      <c r="J47" s="119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19"/>
      <c r="I48" s="119"/>
      <c r="J48" s="119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9"/>
      <c r="I49" s="119"/>
      <c r="J49" s="119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20"/>
      <c r="I50" s="121"/>
      <c r="J50" s="12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0"/>
      <c r="I52" s="121"/>
      <c r="J52" s="12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19"/>
      <c r="I54" s="119"/>
      <c r="J54" s="119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19"/>
      <c r="I55" s="119"/>
      <c r="J55" s="119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9"/>
      <c r="I56" s="119"/>
      <c r="J56" s="119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9"/>
      <c r="I57" s="119"/>
      <c r="J57" s="119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19"/>
      <c r="I58" s="119"/>
      <c r="J58" s="119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20"/>
      <c r="I59" s="121"/>
      <c r="J59" s="12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19"/>
      <c r="I61" s="119"/>
      <c r="J61" s="119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19"/>
      <c r="I62" s="119"/>
      <c r="J62" s="119"/>
      <c r="K62" s="32"/>
    </row>
    <row r="63" spans="1:11" s="33" customFormat="1" ht="11.25" customHeight="1">
      <c r="A63" s="35" t="s">
        <v>50</v>
      </c>
      <c r="B63" s="29"/>
      <c r="C63" s="30">
        <v>21</v>
      </c>
      <c r="D63" s="30">
        <v>21</v>
      </c>
      <c r="E63" s="30"/>
      <c r="F63" s="31"/>
      <c r="G63" s="31"/>
      <c r="H63" s="119">
        <v>0.16800000000000001</v>
      </c>
      <c r="I63" s="119">
        <v>0.158</v>
      </c>
      <c r="J63" s="119"/>
      <c r="K63" s="32"/>
    </row>
    <row r="64" spans="1:11" s="42" customFormat="1" ht="11.25" customHeight="1">
      <c r="A64" s="36" t="s">
        <v>51</v>
      </c>
      <c r="B64" s="37"/>
      <c r="C64" s="38">
        <v>21</v>
      </c>
      <c r="D64" s="38">
        <v>21</v>
      </c>
      <c r="E64" s="38"/>
      <c r="F64" s="39"/>
      <c r="G64" s="40"/>
      <c r="H64" s="120">
        <v>0.16800000000000001</v>
      </c>
      <c r="I64" s="121">
        <v>0.158</v>
      </c>
      <c r="J64" s="12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>
        <v>1138</v>
      </c>
      <c r="D66" s="38">
        <v>1099</v>
      </c>
      <c r="E66" s="38">
        <v>1150</v>
      </c>
      <c r="F66" s="39">
        <f>IF(D66&gt;0,100*E66/D66,0)</f>
        <v>104.64058234758872</v>
      </c>
      <c r="G66" s="40"/>
      <c r="H66" s="120">
        <v>34.14</v>
      </c>
      <c r="I66" s="121">
        <v>34.76</v>
      </c>
      <c r="J66" s="121">
        <v>36.454999999999998</v>
      </c>
      <c r="K66" s="41">
        <f>IF(I66&gt;0,100*J66/I66,0)</f>
        <v>104.87629459148447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19"/>
      <c r="I68" s="119"/>
      <c r="J68" s="119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9"/>
      <c r="I69" s="119"/>
      <c r="J69" s="119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0"/>
      <c r="I70" s="121"/>
      <c r="J70" s="12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>
        <v>45</v>
      </c>
      <c r="D72" s="30">
        <v>67</v>
      </c>
      <c r="E72" s="30">
        <v>44</v>
      </c>
      <c r="F72" s="31"/>
      <c r="G72" s="31"/>
      <c r="H72" s="119">
        <v>0.94499999999999995</v>
      </c>
      <c r="I72" s="119">
        <v>1.41</v>
      </c>
      <c r="J72" s="119">
        <v>0.93</v>
      </c>
      <c r="K72" s="32"/>
    </row>
    <row r="73" spans="1:11" s="33" customFormat="1" ht="11.25" customHeight="1">
      <c r="A73" s="35" t="s">
        <v>57</v>
      </c>
      <c r="B73" s="29"/>
      <c r="C73" s="30">
        <v>527</v>
      </c>
      <c r="D73" s="30">
        <v>500</v>
      </c>
      <c r="E73" s="30">
        <v>500</v>
      </c>
      <c r="F73" s="31"/>
      <c r="G73" s="31"/>
      <c r="H73" s="119">
        <v>8.4320000000000004</v>
      </c>
      <c r="I73" s="119">
        <v>12</v>
      </c>
      <c r="J73" s="119">
        <v>12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19"/>
      <c r="I74" s="119"/>
      <c r="J74" s="119"/>
      <c r="K74" s="32"/>
    </row>
    <row r="75" spans="1:11" s="33" customFormat="1" ht="11.25" customHeight="1">
      <c r="A75" s="35" t="s">
        <v>59</v>
      </c>
      <c r="B75" s="29"/>
      <c r="C75" s="30">
        <v>117</v>
      </c>
      <c r="D75" s="30">
        <v>117</v>
      </c>
      <c r="E75" s="30">
        <v>102</v>
      </c>
      <c r="F75" s="31"/>
      <c r="G75" s="31"/>
      <c r="H75" s="119">
        <v>5.0599999999999996</v>
      </c>
      <c r="I75" s="119">
        <v>5.0599999999999996</v>
      </c>
      <c r="J75" s="119">
        <v>4.3630000000000004</v>
      </c>
      <c r="K75" s="32"/>
    </row>
    <row r="76" spans="1:11" s="33" customFormat="1" ht="11.25" customHeight="1">
      <c r="A76" s="35" t="s">
        <v>60</v>
      </c>
      <c r="B76" s="29"/>
      <c r="C76" s="30">
        <v>30</v>
      </c>
      <c r="D76" s="30">
        <v>25</v>
      </c>
      <c r="E76" s="30">
        <v>30</v>
      </c>
      <c r="F76" s="31"/>
      <c r="G76" s="31"/>
      <c r="H76" s="119">
        <v>0.91500000000000004</v>
      </c>
      <c r="I76" s="119">
        <v>0.8</v>
      </c>
      <c r="J76" s="119">
        <v>0.96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19"/>
      <c r="I77" s="119"/>
      <c r="J77" s="119"/>
      <c r="K77" s="32"/>
    </row>
    <row r="78" spans="1:11" s="33" customFormat="1" ht="11.25" customHeight="1">
      <c r="A78" s="35" t="s">
        <v>62</v>
      </c>
      <c r="B78" s="29"/>
      <c r="C78" s="30">
        <v>367</v>
      </c>
      <c r="D78" s="30">
        <v>300</v>
      </c>
      <c r="E78" s="30">
        <v>350</v>
      </c>
      <c r="F78" s="31"/>
      <c r="G78" s="31"/>
      <c r="H78" s="119">
        <v>10.093</v>
      </c>
      <c r="I78" s="119">
        <v>8.01</v>
      </c>
      <c r="J78" s="119">
        <v>9.4499999999999993</v>
      </c>
      <c r="K78" s="32"/>
    </row>
    <row r="79" spans="1:11" s="33" customFormat="1" ht="11.25" customHeight="1">
      <c r="A79" s="35" t="s">
        <v>63</v>
      </c>
      <c r="B79" s="29"/>
      <c r="C79" s="30">
        <v>250</v>
      </c>
      <c r="D79" s="30">
        <v>250</v>
      </c>
      <c r="E79" s="30">
        <v>183</v>
      </c>
      <c r="F79" s="31"/>
      <c r="G79" s="31"/>
      <c r="H79" s="119">
        <v>4</v>
      </c>
      <c r="I79" s="119">
        <v>4</v>
      </c>
      <c r="J79" s="119">
        <v>3.6539999999999999</v>
      </c>
      <c r="K79" s="32"/>
    </row>
    <row r="80" spans="1:11" s="42" customFormat="1" ht="11.25" customHeight="1">
      <c r="A80" s="43" t="s">
        <v>64</v>
      </c>
      <c r="B80" s="37"/>
      <c r="C80" s="38">
        <v>1336</v>
      </c>
      <c r="D80" s="38">
        <v>1259</v>
      </c>
      <c r="E80" s="38">
        <v>1209</v>
      </c>
      <c r="F80" s="39">
        <f>IF(D80&gt;0,100*E80/D80,0)</f>
        <v>96.028594122319305</v>
      </c>
      <c r="G80" s="40"/>
      <c r="H80" s="120">
        <v>29.445</v>
      </c>
      <c r="I80" s="121">
        <v>31.28</v>
      </c>
      <c r="J80" s="121">
        <v>31.356999999999999</v>
      </c>
      <c r="K80" s="41">
        <f>IF(I80&gt;0,100*J80/I80,0)</f>
        <v>100.24616368286443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>
        <v>827</v>
      </c>
      <c r="D82" s="30">
        <v>827</v>
      </c>
      <c r="E82" s="30">
        <v>588</v>
      </c>
      <c r="F82" s="31"/>
      <c r="G82" s="31"/>
      <c r="H82" s="119">
        <v>15.8</v>
      </c>
      <c r="I82" s="119">
        <v>16.632999999999999</v>
      </c>
      <c r="J82" s="119">
        <v>12.266</v>
      </c>
      <c r="K82" s="32"/>
    </row>
    <row r="83" spans="1:11" s="33" customFormat="1" ht="11.25" customHeight="1">
      <c r="A83" s="35" t="s">
        <v>66</v>
      </c>
      <c r="B83" s="29"/>
      <c r="C83" s="30">
        <v>835</v>
      </c>
      <c r="D83" s="30">
        <v>790</v>
      </c>
      <c r="E83" s="30">
        <v>725</v>
      </c>
      <c r="F83" s="31"/>
      <c r="G83" s="31"/>
      <c r="H83" s="119">
        <v>14.484</v>
      </c>
      <c r="I83" s="119">
        <v>14.05</v>
      </c>
      <c r="J83" s="119">
        <v>13.45</v>
      </c>
      <c r="K83" s="32"/>
    </row>
    <row r="84" spans="1:11" s="42" customFormat="1" ht="11.25" customHeight="1">
      <c r="A84" s="36" t="s">
        <v>67</v>
      </c>
      <c r="B84" s="37"/>
      <c r="C84" s="38">
        <v>1662</v>
      </c>
      <c r="D84" s="38">
        <v>1617</v>
      </c>
      <c r="E84" s="38">
        <v>1313</v>
      </c>
      <c r="F84" s="39">
        <f>IF(D84&gt;0,100*E84/D84,0)</f>
        <v>81.199752628324063</v>
      </c>
      <c r="G84" s="40"/>
      <c r="H84" s="120">
        <v>30.283999999999999</v>
      </c>
      <c r="I84" s="121">
        <v>30.683</v>
      </c>
      <c r="J84" s="121">
        <v>25.716000000000001</v>
      </c>
      <c r="K84" s="41">
        <f>IF(I84&gt;0,100*J84/I84,0)</f>
        <v>83.811882801551349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>
        <v>4465</v>
      </c>
      <c r="D87" s="53">
        <v>4308</v>
      </c>
      <c r="E87" s="53">
        <v>3972</v>
      </c>
      <c r="F87" s="54">
        <f>IF(D87&gt;0,100*E87/D87,0)</f>
        <v>92.200557103064071</v>
      </c>
      <c r="G87" s="40"/>
      <c r="H87" s="124">
        <v>100.12</v>
      </c>
      <c r="I87" s="125">
        <v>105.5155</v>
      </c>
      <c r="J87" s="125">
        <v>99.350999999999999</v>
      </c>
      <c r="K87" s="54">
        <f>IF(I87&gt;0,100*J87/I87,0)</f>
        <v>94.157730380844527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22" orientation="portrait" useFirstPageNumber="1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O625"/>
  <sheetViews>
    <sheetView topLeftCell="A10" zoomScale="70" zoomScaleNormal="70" workbookViewId="0">
      <selection activeCell="J7" sqref="J7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279</v>
      </c>
      <c r="D7" s="21" t="s">
        <v>7</v>
      </c>
      <c r="E7" s="21">
        <v>3</v>
      </c>
      <c r="F7" s="22" t="str">
        <f>CONCATENATE(D6,"=100")</f>
        <v>2016=100</v>
      </c>
      <c r="G7" s="23"/>
      <c r="H7" s="20" t="s">
        <v>279</v>
      </c>
      <c r="I7" s="21" t="s">
        <v>7</v>
      </c>
      <c r="J7" s="21">
        <v>3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598</v>
      </c>
      <c r="D9" s="30">
        <v>612</v>
      </c>
      <c r="E9" s="30">
        <v>569</v>
      </c>
      <c r="F9" s="31"/>
      <c r="G9" s="31"/>
      <c r="H9" s="119">
        <v>11.787000000000001</v>
      </c>
      <c r="I9" s="119">
        <v>12.061999999999999</v>
      </c>
      <c r="J9" s="119">
        <v>8.5350000000000001</v>
      </c>
      <c r="K9" s="32"/>
    </row>
    <row r="10" spans="1:11" s="33" customFormat="1" ht="11.25" customHeight="1">
      <c r="A10" s="35" t="s">
        <v>9</v>
      </c>
      <c r="B10" s="29"/>
      <c r="C10" s="30">
        <v>147</v>
      </c>
      <c r="D10" s="30">
        <v>142</v>
      </c>
      <c r="E10" s="30">
        <v>105</v>
      </c>
      <c r="F10" s="31"/>
      <c r="G10" s="31"/>
      <c r="H10" s="119">
        <v>2.6080000000000001</v>
      </c>
      <c r="I10" s="119">
        <v>2.58</v>
      </c>
      <c r="J10" s="119">
        <v>1.863</v>
      </c>
      <c r="K10" s="32"/>
    </row>
    <row r="11" spans="1:11" s="33" customFormat="1" ht="11.25" customHeight="1">
      <c r="A11" s="28" t="s">
        <v>10</v>
      </c>
      <c r="B11" s="29"/>
      <c r="C11" s="30">
        <v>86</v>
      </c>
      <c r="D11" s="30">
        <v>88</v>
      </c>
      <c r="E11" s="30">
        <v>90</v>
      </c>
      <c r="F11" s="31"/>
      <c r="G11" s="31"/>
      <c r="H11" s="119">
        <v>2.085</v>
      </c>
      <c r="I11" s="119">
        <v>2.1349999999999998</v>
      </c>
      <c r="J11" s="119">
        <v>2.16</v>
      </c>
      <c r="K11" s="32"/>
    </row>
    <row r="12" spans="1:11" s="33" customFormat="1" ht="11.25" customHeight="1">
      <c r="A12" s="35" t="s">
        <v>11</v>
      </c>
      <c r="B12" s="29"/>
      <c r="C12" s="30">
        <v>701</v>
      </c>
      <c r="D12" s="30">
        <v>762</v>
      </c>
      <c r="E12" s="30">
        <v>765</v>
      </c>
      <c r="F12" s="31"/>
      <c r="G12" s="31"/>
      <c r="H12" s="119">
        <v>12.919</v>
      </c>
      <c r="I12" s="119">
        <v>13.95</v>
      </c>
      <c r="J12" s="119">
        <v>14.087999999999999</v>
      </c>
      <c r="K12" s="32"/>
    </row>
    <row r="13" spans="1:11" s="42" customFormat="1" ht="11.25" customHeight="1">
      <c r="A13" s="36" t="s">
        <v>12</v>
      </c>
      <c r="B13" s="37"/>
      <c r="C13" s="38">
        <v>1532</v>
      </c>
      <c r="D13" s="38">
        <v>1604</v>
      </c>
      <c r="E13" s="38">
        <v>1529</v>
      </c>
      <c r="F13" s="39">
        <f>IF(D13&gt;0,100*E13/D13,0)</f>
        <v>95.32418952618454</v>
      </c>
      <c r="G13" s="40"/>
      <c r="H13" s="120">
        <v>29.399000000000001</v>
      </c>
      <c r="I13" s="121">
        <v>30.727</v>
      </c>
      <c r="J13" s="121">
        <v>26.646000000000001</v>
      </c>
      <c r="K13" s="41">
        <f>IF(I13&gt;0,100*J13/I13,0)</f>
        <v>86.718521170306246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0"/>
      <c r="I15" s="121"/>
      <c r="J15" s="12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0"/>
      <c r="I17" s="121"/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19"/>
      <c r="I19" s="119"/>
      <c r="J19" s="119"/>
      <c r="K19" s="32"/>
    </row>
    <row r="20" spans="1:11" s="33" customFormat="1" ht="11.25" customHeight="1">
      <c r="A20" s="35" t="s">
        <v>16</v>
      </c>
      <c r="B20" s="29"/>
      <c r="C20" s="30">
        <v>25</v>
      </c>
      <c r="D20" s="30">
        <v>25</v>
      </c>
      <c r="E20" s="30">
        <v>25</v>
      </c>
      <c r="F20" s="31"/>
      <c r="G20" s="31"/>
      <c r="H20" s="119">
        <v>0.51300000000000001</v>
      </c>
      <c r="I20" s="119">
        <v>0.56499999999999995</v>
      </c>
      <c r="J20" s="119">
        <v>0.56499999999999995</v>
      </c>
      <c r="K20" s="32"/>
    </row>
    <row r="21" spans="1:11" s="33" customFormat="1" ht="11.25" customHeight="1">
      <c r="A21" s="35" t="s">
        <v>17</v>
      </c>
      <c r="B21" s="29"/>
      <c r="C21" s="30">
        <v>80</v>
      </c>
      <c r="D21" s="30">
        <v>80</v>
      </c>
      <c r="E21" s="30">
        <v>80</v>
      </c>
      <c r="F21" s="31"/>
      <c r="G21" s="31"/>
      <c r="H21" s="119">
        <v>1.68</v>
      </c>
      <c r="I21" s="119">
        <v>1.8</v>
      </c>
      <c r="J21" s="119">
        <v>1.8</v>
      </c>
      <c r="K21" s="32"/>
    </row>
    <row r="22" spans="1:11" s="42" customFormat="1" ht="11.25" customHeight="1">
      <c r="A22" s="36" t="s">
        <v>18</v>
      </c>
      <c r="B22" s="37"/>
      <c r="C22" s="38">
        <v>105</v>
      </c>
      <c r="D22" s="38">
        <v>105</v>
      </c>
      <c r="E22" s="38">
        <v>105</v>
      </c>
      <c r="F22" s="39">
        <f>IF(D22&gt;0,100*E22/D22,0)</f>
        <v>100</v>
      </c>
      <c r="G22" s="40"/>
      <c r="H22" s="120">
        <v>2.1930000000000001</v>
      </c>
      <c r="I22" s="121">
        <v>2.3650000000000002</v>
      </c>
      <c r="J22" s="121">
        <v>2.3650000000000002</v>
      </c>
      <c r="K22" s="41">
        <f>IF(I22&gt;0,100*J22/I22,0)</f>
        <v>100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20"/>
      <c r="I24" s="121"/>
      <c r="J24" s="12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20"/>
      <c r="I26" s="121"/>
      <c r="J26" s="12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>
        <v>55</v>
      </c>
      <c r="D28" s="30">
        <v>5</v>
      </c>
      <c r="E28" s="30"/>
      <c r="F28" s="31"/>
      <c r="G28" s="31"/>
      <c r="H28" s="119">
        <v>1.2709999999999999</v>
      </c>
      <c r="I28" s="119">
        <v>0.152</v>
      </c>
      <c r="J28" s="119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9"/>
      <c r="I29" s="119"/>
      <c r="J29" s="119"/>
      <c r="K29" s="32"/>
    </row>
    <row r="30" spans="1:11" s="33" customFormat="1" ht="11.25" customHeight="1">
      <c r="A30" s="35" t="s">
        <v>23</v>
      </c>
      <c r="B30" s="29"/>
      <c r="C30" s="30">
        <v>21</v>
      </c>
      <c r="D30" s="30">
        <v>21</v>
      </c>
      <c r="E30" s="30"/>
      <c r="F30" s="31"/>
      <c r="G30" s="31"/>
      <c r="H30" s="119">
        <v>0.45100000000000001</v>
      </c>
      <c r="I30" s="119">
        <v>0.45100000000000001</v>
      </c>
      <c r="J30" s="119"/>
      <c r="K30" s="32"/>
    </row>
    <row r="31" spans="1:11" s="42" customFormat="1" ht="11.25" customHeight="1">
      <c r="A31" s="43" t="s">
        <v>24</v>
      </c>
      <c r="B31" s="37"/>
      <c r="C31" s="38">
        <v>76</v>
      </c>
      <c r="D31" s="38">
        <v>26</v>
      </c>
      <c r="E31" s="38"/>
      <c r="F31" s="39"/>
      <c r="G31" s="40"/>
      <c r="H31" s="120">
        <v>1.722</v>
      </c>
      <c r="I31" s="121">
        <v>0.60299999999999998</v>
      </c>
      <c r="J31" s="12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>
        <v>125</v>
      </c>
      <c r="D33" s="30">
        <v>100</v>
      </c>
      <c r="E33" s="30">
        <v>110</v>
      </c>
      <c r="F33" s="31"/>
      <c r="G33" s="31"/>
      <c r="H33" s="119">
        <v>2.5339999999999998</v>
      </c>
      <c r="I33" s="119">
        <v>2.5</v>
      </c>
      <c r="J33" s="119">
        <v>2.2000000000000002</v>
      </c>
      <c r="K33" s="32"/>
    </row>
    <row r="34" spans="1:11" s="33" customFormat="1" ht="11.25" customHeight="1">
      <c r="A34" s="35" t="s">
        <v>26</v>
      </c>
      <c r="B34" s="29"/>
      <c r="C34" s="30">
        <v>13</v>
      </c>
      <c r="D34" s="30">
        <v>12</v>
      </c>
      <c r="E34" s="30">
        <v>13</v>
      </c>
      <c r="F34" s="31"/>
      <c r="G34" s="31"/>
      <c r="H34" s="119">
        <v>0.29799999999999999</v>
      </c>
      <c r="I34" s="119">
        <v>0.28999999999999998</v>
      </c>
      <c r="J34" s="119">
        <v>0.3</v>
      </c>
      <c r="K34" s="32"/>
    </row>
    <row r="35" spans="1:11" s="33" customFormat="1" ht="11.25" customHeight="1">
      <c r="A35" s="35" t="s">
        <v>27</v>
      </c>
      <c r="B35" s="29"/>
      <c r="C35" s="30"/>
      <c r="D35" s="30">
        <v>10</v>
      </c>
      <c r="E35" s="30">
        <v>5</v>
      </c>
      <c r="F35" s="31"/>
      <c r="G35" s="31"/>
      <c r="H35" s="119"/>
      <c r="I35" s="119">
        <v>0.17499999999999999</v>
      </c>
      <c r="J35" s="119">
        <v>0.09</v>
      </c>
      <c r="K35" s="32"/>
    </row>
    <row r="36" spans="1:11" s="33" customFormat="1" ht="11.25" customHeight="1">
      <c r="A36" s="35" t="s">
        <v>28</v>
      </c>
      <c r="B36" s="29"/>
      <c r="C36" s="30">
        <v>39</v>
      </c>
      <c r="D36" s="30">
        <v>39</v>
      </c>
      <c r="E36" s="30">
        <v>25</v>
      </c>
      <c r="F36" s="31"/>
      <c r="G36" s="31"/>
      <c r="H36" s="119">
        <v>0.78</v>
      </c>
      <c r="I36" s="119">
        <v>0.78</v>
      </c>
      <c r="J36" s="119">
        <v>0.5</v>
      </c>
      <c r="K36" s="32"/>
    </row>
    <row r="37" spans="1:11" s="42" customFormat="1" ht="11.25" customHeight="1">
      <c r="A37" s="36" t="s">
        <v>29</v>
      </c>
      <c r="B37" s="37"/>
      <c r="C37" s="38">
        <v>177</v>
      </c>
      <c r="D37" s="38">
        <v>161</v>
      </c>
      <c r="E37" s="38">
        <v>153</v>
      </c>
      <c r="F37" s="39">
        <f>IF(D37&gt;0,100*E37/D37,0)</f>
        <v>95.031055900621112</v>
      </c>
      <c r="G37" s="40"/>
      <c r="H37" s="120">
        <v>3.6120000000000001</v>
      </c>
      <c r="I37" s="121">
        <v>3.7450000000000001</v>
      </c>
      <c r="J37" s="121">
        <v>3.09</v>
      </c>
      <c r="K37" s="41">
        <f>IF(I37&gt;0,100*J37/I37,0)</f>
        <v>82.510013351134845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>
        <v>1213</v>
      </c>
      <c r="D39" s="38">
        <v>1200</v>
      </c>
      <c r="E39" s="38">
        <v>1200</v>
      </c>
      <c r="F39" s="39">
        <f>IF(D39&gt;0,100*E39/D39,0)</f>
        <v>100</v>
      </c>
      <c r="G39" s="40"/>
      <c r="H39" s="120">
        <v>44.798999999999999</v>
      </c>
      <c r="I39" s="121">
        <v>44.7</v>
      </c>
      <c r="J39" s="121">
        <v>44.2</v>
      </c>
      <c r="K39" s="41">
        <f>IF(I39&gt;0,100*J39/I39,0)</f>
        <v>98.881431767337801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>
        <v>8</v>
      </c>
      <c r="D41" s="30">
        <v>8</v>
      </c>
      <c r="E41" s="30">
        <v>6</v>
      </c>
      <c r="F41" s="31"/>
      <c r="G41" s="31"/>
      <c r="H41" s="119">
        <v>0.24</v>
      </c>
      <c r="I41" s="119">
        <v>0.25600000000000001</v>
      </c>
      <c r="J41" s="119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9"/>
      <c r="I42" s="119"/>
      <c r="J42" s="119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19"/>
      <c r="I43" s="119"/>
      <c r="J43" s="119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9"/>
      <c r="I44" s="119"/>
      <c r="J44" s="119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19"/>
      <c r="I45" s="119"/>
      <c r="J45" s="119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19"/>
      <c r="I46" s="119"/>
      <c r="J46" s="119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19"/>
      <c r="I47" s="119"/>
      <c r="J47" s="119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19"/>
      <c r="I48" s="119"/>
      <c r="J48" s="119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9"/>
      <c r="I49" s="119"/>
      <c r="J49" s="119"/>
      <c r="K49" s="32"/>
    </row>
    <row r="50" spans="1:11" s="42" customFormat="1" ht="11.25" customHeight="1">
      <c r="A50" s="43" t="s">
        <v>40</v>
      </c>
      <c r="B50" s="37"/>
      <c r="C50" s="38">
        <v>8</v>
      </c>
      <c r="D50" s="38">
        <v>8</v>
      </c>
      <c r="E50" s="38">
        <v>6</v>
      </c>
      <c r="F50" s="39">
        <f>IF(D50&gt;0,100*E50/D50,0)</f>
        <v>75</v>
      </c>
      <c r="G50" s="40"/>
      <c r="H50" s="120">
        <v>0.24</v>
      </c>
      <c r="I50" s="121">
        <v>0.25600000000000001</v>
      </c>
      <c r="J50" s="12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0"/>
      <c r="I52" s="121"/>
      <c r="J52" s="12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19"/>
      <c r="I54" s="119"/>
      <c r="J54" s="119"/>
      <c r="K54" s="32"/>
    </row>
    <row r="55" spans="1:11" s="33" customFormat="1" ht="11.25" customHeight="1">
      <c r="A55" s="35" t="s">
        <v>43</v>
      </c>
      <c r="B55" s="29"/>
      <c r="C55" s="30">
        <v>12</v>
      </c>
      <c r="D55" s="30">
        <v>15</v>
      </c>
      <c r="E55" s="30">
        <v>12</v>
      </c>
      <c r="F55" s="31"/>
      <c r="G55" s="31"/>
      <c r="H55" s="119">
        <v>0.36</v>
      </c>
      <c r="I55" s="119">
        <v>0.45</v>
      </c>
      <c r="J55" s="119">
        <v>0.36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9"/>
      <c r="I56" s="119"/>
      <c r="J56" s="119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9"/>
      <c r="I57" s="119"/>
      <c r="J57" s="119"/>
      <c r="K57" s="32"/>
    </row>
    <row r="58" spans="1:11" s="33" customFormat="1" ht="11.25" customHeight="1">
      <c r="A58" s="35" t="s">
        <v>46</v>
      </c>
      <c r="B58" s="29"/>
      <c r="C58" s="30">
        <v>145</v>
      </c>
      <c r="D58" s="30">
        <v>138</v>
      </c>
      <c r="E58" s="30">
        <v>155</v>
      </c>
      <c r="F58" s="31"/>
      <c r="G58" s="31"/>
      <c r="H58" s="119">
        <v>4.0599999999999996</v>
      </c>
      <c r="I58" s="119">
        <v>4.5540000000000003</v>
      </c>
      <c r="J58" s="119">
        <v>5.4249999999999998</v>
      </c>
      <c r="K58" s="32"/>
    </row>
    <row r="59" spans="1:11" s="42" customFormat="1" ht="11.25" customHeight="1">
      <c r="A59" s="36" t="s">
        <v>47</v>
      </c>
      <c r="B59" s="37"/>
      <c r="C59" s="38">
        <v>157</v>
      </c>
      <c r="D59" s="38">
        <v>153</v>
      </c>
      <c r="E59" s="38">
        <v>167</v>
      </c>
      <c r="F59" s="39">
        <f>IF(D59&gt;0,100*E59/D59,0)</f>
        <v>109.15032679738562</v>
      </c>
      <c r="G59" s="40"/>
      <c r="H59" s="120">
        <v>4.42</v>
      </c>
      <c r="I59" s="121">
        <v>5.0040000000000004</v>
      </c>
      <c r="J59" s="121">
        <v>5.7850000000000001</v>
      </c>
      <c r="K59" s="41">
        <f>IF(I59&gt;0,100*J59/I59,0)</f>
        <v>115.60751398880895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>
        <v>215</v>
      </c>
      <c r="D61" s="30">
        <v>210</v>
      </c>
      <c r="E61" s="30">
        <v>210</v>
      </c>
      <c r="F61" s="31"/>
      <c r="G61" s="31"/>
      <c r="H61" s="119">
        <v>5.16</v>
      </c>
      <c r="I61" s="119">
        <v>5.25</v>
      </c>
      <c r="J61" s="119">
        <v>5.25</v>
      </c>
      <c r="K61" s="32"/>
    </row>
    <row r="62" spans="1:11" s="33" customFormat="1" ht="11.25" customHeight="1">
      <c r="A62" s="35" t="s">
        <v>49</v>
      </c>
      <c r="B62" s="29"/>
      <c r="C62" s="30">
        <v>120</v>
      </c>
      <c r="D62" s="30">
        <v>125</v>
      </c>
      <c r="E62" s="30">
        <v>135</v>
      </c>
      <c r="F62" s="31"/>
      <c r="G62" s="31"/>
      <c r="H62" s="119">
        <v>3.84</v>
      </c>
      <c r="I62" s="119">
        <v>4</v>
      </c>
      <c r="J62" s="119">
        <v>4.32</v>
      </c>
      <c r="K62" s="32"/>
    </row>
    <row r="63" spans="1:11" s="33" customFormat="1" ht="11.25" customHeight="1">
      <c r="A63" s="35" t="s">
        <v>50</v>
      </c>
      <c r="B63" s="29"/>
      <c r="C63" s="30">
        <v>828</v>
      </c>
      <c r="D63" s="30">
        <v>851</v>
      </c>
      <c r="E63" s="30">
        <v>851</v>
      </c>
      <c r="F63" s="31"/>
      <c r="G63" s="31"/>
      <c r="H63" s="119">
        <v>26.495999999999999</v>
      </c>
      <c r="I63" s="119">
        <v>35.97</v>
      </c>
      <c r="J63" s="119">
        <v>34.04</v>
      </c>
      <c r="K63" s="32"/>
    </row>
    <row r="64" spans="1:11" s="42" customFormat="1" ht="11.25" customHeight="1">
      <c r="A64" s="36" t="s">
        <v>51</v>
      </c>
      <c r="B64" s="37"/>
      <c r="C64" s="38">
        <v>1163</v>
      </c>
      <c r="D64" s="38">
        <v>1186</v>
      </c>
      <c r="E64" s="38">
        <v>1196</v>
      </c>
      <c r="F64" s="39">
        <f>IF(D64&gt;0,100*E64/D64,0)</f>
        <v>100.84317032040472</v>
      </c>
      <c r="G64" s="40"/>
      <c r="H64" s="120">
        <v>35.495999999999995</v>
      </c>
      <c r="I64" s="121">
        <v>45.22</v>
      </c>
      <c r="J64" s="121">
        <v>43.61</v>
      </c>
      <c r="K64" s="41">
        <f>IF(I64&gt;0,100*J64/I64,0)</f>
        <v>96.43962848297214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>
        <v>2554</v>
      </c>
      <c r="D66" s="38">
        <v>2840</v>
      </c>
      <c r="E66" s="38">
        <v>2610</v>
      </c>
      <c r="F66" s="39">
        <f>IF(D66&gt;0,100*E66/D66,0)</f>
        <v>91.901408450704224</v>
      </c>
      <c r="G66" s="40"/>
      <c r="H66" s="120">
        <v>87.682000000000002</v>
      </c>
      <c r="I66" s="121">
        <v>94</v>
      </c>
      <c r="J66" s="121">
        <v>114.057</v>
      </c>
      <c r="K66" s="41">
        <f>IF(I66&gt;0,100*J66/I66,0)</f>
        <v>121.33723404255321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19"/>
      <c r="I68" s="119"/>
      <c r="J68" s="119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9"/>
      <c r="I69" s="119"/>
      <c r="J69" s="119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0"/>
      <c r="I70" s="121"/>
      <c r="J70" s="12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>
        <v>150</v>
      </c>
      <c r="D72" s="30">
        <v>150</v>
      </c>
      <c r="E72" s="30">
        <v>109</v>
      </c>
      <c r="F72" s="31"/>
      <c r="G72" s="31"/>
      <c r="H72" s="119">
        <v>3.5419999999999998</v>
      </c>
      <c r="I72" s="119">
        <v>3.5419999999999998</v>
      </c>
      <c r="J72" s="119">
        <v>2.3460000000000001</v>
      </c>
      <c r="K72" s="32"/>
    </row>
    <row r="73" spans="1:11" s="33" customFormat="1" ht="11.25" customHeight="1">
      <c r="A73" s="35" t="s">
        <v>57</v>
      </c>
      <c r="B73" s="29"/>
      <c r="C73" s="30">
        <v>450</v>
      </c>
      <c r="D73" s="30">
        <v>400</v>
      </c>
      <c r="E73" s="30">
        <v>400</v>
      </c>
      <c r="F73" s="31"/>
      <c r="G73" s="31"/>
      <c r="H73" s="119">
        <v>11.25</v>
      </c>
      <c r="I73" s="119">
        <v>11.5</v>
      </c>
      <c r="J73" s="119">
        <v>11.2</v>
      </c>
      <c r="K73" s="32"/>
    </row>
    <row r="74" spans="1:11" s="33" customFormat="1" ht="11.25" customHeight="1">
      <c r="A74" s="35" t="s">
        <v>58</v>
      </c>
      <c r="B74" s="29"/>
      <c r="C74" s="30">
        <v>98</v>
      </c>
      <c r="D74" s="30">
        <v>100</v>
      </c>
      <c r="E74" s="30">
        <v>132</v>
      </c>
      <c r="F74" s="31"/>
      <c r="G74" s="31"/>
      <c r="H74" s="119">
        <v>3.43</v>
      </c>
      <c r="I74" s="119">
        <v>3.5</v>
      </c>
      <c r="J74" s="119"/>
      <c r="K74" s="32"/>
    </row>
    <row r="75" spans="1:11" s="33" customFormat="1" ht="11.25" customHeight="1">
      <c r="A75" s="35" t="s">
        <v>59</v>
      </c>
      <c r="B75" s="29"/>
      <c r="C75" s="30">
        <v>60</v>
      </c>
      <c r="D75" s="30">
        <v>60</v>
      </c>
      <c r="E75" s="30">
        <v>48</v>
      </c>
      <c r="F75" s="31"/>
      <c r="G75" s="31"/>
      <c r="H75" s="119">
        <v>1.1759999999999999</v>
      </c>
      <c r="I75" s="119">
        <v>1.1759999999999999</v>
      </c>
      <c r="J75" s="119">
        <v>0.81599999999999995</v>
      </c>
      <c r="K75" s="32"/>
    </row>
    <row r="76" spans="1:11" s="33" customFormat="1" ht="11.25" customHeight="1">
      <c r="A76" s="35" t="s">
        <v>60</v>
      </c>
      <c r="B76" s="29"/>
      <c r="C76" s="30">
        <v>220</v>
      </c>
      <c r="D76" s="30">
        <v>255</v>
      </c>
      <c r="E76" s="30">
        <v>235</v>
      </c>
      <c r="F76" s="31"/>
      <c r="G76" s="31"/>
      <c r="H76" s="119">
        <v>9.3000000000000007</v>
      </c>
      <c r="I76" s="119">
        <v>8.7469999999999999</v>
      </c>
      <c r="J76" s="119">
        <v>8.2249999999999996</v>
      </c>
      <c r="K76" s="32"/>
    </row>
    <row r="77" spans="1:11" s="33" customFormat="1" ht="11.25" customHeight="1">
      <c r="A77" s="35" t="s">
        <v>61</v>
      </c>
      <c r="B77" s="29"/>
      <c r="C77" s="30">
        <v>6</v>
      </c>
      <c r="D77" s="30"/>
      <c r="E77" s="30">
        <v>5</v>
      </c>
      <c r="F77" s="31"/>
      <c r="G77" s="31"/>
      <c r="H77" s="119">
        <v>0.126</v>
      </c>
      <c r="I77" s="119"/>
      <c r="J77" s="119">
        <v>0.1</v>
      </c>
      <c r="K77" s="32"/>
    </row>
    <row r="78" spans="1:11" s="33" customFormat="1" ht="11.25" customHeight="1">
      <c r="A78" s="35" t="s">
        <v>62</v>
      </c>
      <c r="B78" s="29"/>
      <c r="C78" s="30">
        <v>439</v>
      </c>
      <c r="D78" s="30">
        <v>290</v>
      </c>
      <c r="E78" s="30">
        <v>270</v>
      </c>
      <c r="F78" s="31"/>
      <c r="G78" s="31"/>
      <c r="H78" s="119">
        <v>11.984</v>
      </c>
      <c r="I78" s="119">
        <v>7.9749999999999996</v>
      </c>
      <c r="J78" s="119">
        <v>7.56</v>
      </c>
      <c r="K78" s="32"/>
    </row>
    <row r="79" spans="1:11" s="33" customFormat="1" ht="11.25" customHeight="1">
      <c r="A79" s="35" t="s">
        <v>63</v>
      </c>
      <c r="B79" s="29"/>
      <c r="C79" s="30">
        <v>3000</v>
      </c>
      <c r="D79" s="30">
        <v>3017</v>
      </c>
      <c r="E79" s="30">
        <v>4323</v>
      </c>
      <c r="F79" s="31"/>
      <c r="G79" s="31"/>
      <c r="H79" s="119">
        <v>104.99</v>
      </c>
      <c r="I79" s="119">
        <v>93.277000000000001</v>
      </c>
      <c r="J79" s="119">
        <v>90.504000000000005</v>
      </c>
      <c r="K79" s="32"/>
    </row>
    <row r="80" spans="1:11" s="42" customFormat="1" ht="11.25" customHeight="1">
      <c r="A80" s="43" t="s">
        <v>64</v>
      </c>
      <c r="B80" s="37"/>
      <c r="C80" s="38">
        <v>4423</v>
      </c>
      <c r="D80" s="38">
        <v>4272</v>
      </c>
      <c r="E80" s="38">
        <v>5522</v>
      </c>
      <c r="F80" s="39">
        <f>IF(D80&gt;0,100*E80/D80,0)</f>
        <v>129.26029962546818</v>
      </c>
      <c r="G80" s="40"/>
      <c r="H80" s="120">
        <v>145.798</v>
      </c>
      <c r="I80" s="121">
        <v>129.71699999999998</v>
      </c>
      <c r="J80" s="12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>
        <v>695</v>
      </c>
      <c r="D82" s="30">
        <v>695</v>
      </c>
      <c r="E82" s="30">
        <v>647</v>
      </c>
      <c r="F82" s="31"/>
      <c r="G82" s="31"/>
      <c r="H82" s="119">
        <v>17.207999999999998</v>
      </c>
      <c r="I82" s="119">
        <v>17.207999999999998</v>
      </c>
      <c r="J82" s="119">
        <v>14.734999999999999</v>
      </c>
      <c r="K82" s="32"/>
    </row>
    <row r="83" spans="1:11" s="33" customFormat="1" ht="11.25" customHeight="1">
      <c r="A83" s="35" t="s">
        <v>66</v>
      </c>
      <c r="B83" s="29"/>
      <c r="C83" s="30">
        <v>1982</v>
      </c>
      <c r="D83" s="30">
        <v>1980</v>
      </c>
      <c r="E83" s="30">
        <v>1575</v>
      </c>
      <c r="F83" s="31"/>
      <c r="G83" s="31"/>
      <c r="H83" s="119">
        <v>34.529000000000003</v>
      </c>
      <c r="I83" s="119">
        <v>34.5</v>
      </c>
      <c r="J83" s="119">
        <v>28.8</v>
      </c>
      <c r="K83" s="32"/>
    </row>
    <row r="84" spans="1:11" s="42" customFormat="1" ht="11.25" customHeight="1">
      <c r="A84" s="36" t="s">
        <v>67</v>
      </c>
      <c r="B84" s="37"/>
      <c r="C84" s="38">
        <v>2677</v>
      </c>
      <c r="D84" s="38">
        <v>2675</v>
      </c>
      <c r="E84" s="38">
        <v>2222</v>
      </c>
      <c r="F84" s="39">
        <f>IF(D84&gt;0,100*E84/D84,0)</f>
        <v>83.065420560747668</v>
      </c>
      <c r="G84" s="40"/>
      <c r="H84" s="120">
        <v>51.737000000000002</v>
      </c>
      <c r="I84" s="121">
        <v>51.707999999999998</v>
      </c>
      <c r="J84" s="121">
        <v>43.534999999999997</v>
      </c>
      <c r="K84" s="41">
        <f>IF(I84&gt;0,100*J84/I84,0)</f>
        <v>84.193935174441094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>
        <v>14085</v>
      </c>
      <c r="D87" s="53">
        <v>14230</v>
      </c>
      <c r="E87" s="53">
        <v>14710</v>
      </c>
      <c r="F87" s="54">
        <f>IF(D87&gt;0,100*E87/D87,0)</f>
        <v>103.37315530569219</v>
      </c>
      <c r="G87" s="40"/>
      <c r="H87" s="124">
        <v>407.09800000000001</v>
      </c>
      <c r="I87" s="125">
        <v>408.04500000000002</v>
      </c>
      <c r="J87" s="12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23" orientation="portrait" useFirstPageNumber="1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O625"/>
  <sheetViews>
    <sheetView topLeftCell="A52" zoomScale="70" zoomScaleNormal="70" workbookViewId="0">
      <selection activeCell="J7" sqref="J7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279</v>
      </c>
      <c r="D7" s="21" t="s">
        <v>7</v>
      </c>
      <c r="E7" s="21">
        <v>3</v>
      </c>
      <c r="F7" s="22" t="str">
        <f>CONCATENATE(D6,"=100")</f>
        <v>2016=100</v>
      </c>
      <c r="G7" s="23"/>
      <c r="H7" s="20" t="s">
        <v>279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5160</v>
      </c>
      <c r="D9" s="30">
        <v>5319</v>
      </c>
      <c r="E9" s="30">
        <v>5011</v>
      </c>
      <c r="F9" s="31"/>
      <c r="G9" s="31"/>
      <c r="H9" s="119">
        <v>112.952</v>
      </c>
      <c r="I9" s="119">
        <v>116.432</v>
      </c>
      <c r="J9" s="119"/>
      <c r="K9" s="32"/>
    </row>
    <row r="10" spans="1:11" s="33" customFormat="1" ht="11.25" customHeight="1">
      <c r="A10" s="35" t="s">
        <v>9</v>
      </c>
      <c r="B10" s="29"/>
      <c r="C10" s="30">
        <v>3506</v>
      </c>
      <c r="D10" s="30">
        <v>3451</v>
      </c>
      <c r="E10" s="30">
        <v>3302</v>
      </c>
      <c r="F10" s="31"/>
      <c r="G10" s="31"/>
      <c r="H10" s="119">
        <v>71.977999999999994</v>
      </c>
      <c r="I10" s="119">
        <v>66.808000000000007</v>
      </c>
      <c r="J10" s="119"/>
      <c r="K10" s="32"/>
    </row>
    <row r="11" spans="1:11" s="33" customFormat="1" ht="11.25" customHeight="1">
      <c r="A11" s="28" t="s">
        <v>10</v>
      </c>
      <c r="B11" s="29"/>
      <c r="C11" s="30">
        <v>5562</v>
      </c>
      <c r="D11" s="30">
        <v>6115</v>
      </c>
      <c r="E11" s="30">
        <v>6118</v>
      </c>
      <c r="F11" s="31"/>
      <c r="G11" s="31"/>
      <c r="H11" s="119">
        <v>211.65299999999999</v>
      </c>
      <c r="I11" s="119">
        <v>155.845</v>
      </c>
      <c r="J11" s="119"/>
      <c r="K11" s="32"/>
    </row>
    <row r="12" spans="1:11" s="33" customFormat="1" ht="11.25" customHeight="1">
      <c r="A12" s="35" t="s">
        <v>11</v>
      </c>
      <c r="B12" s="29"/>
      <c r="C12" s="30">
        <v>2209</v>
      </c>
      <c r="D12" s="30">
        <v>2335</v>
      </c>
      <c r="E12" s="30">
        <v>2337</v>
      </c>
      <c r="F12" s="31"/>
      <c r="G12" s="31"/>
      <c r="H12" s="119">
        <v>53.054000000000002</v>
      </c>
      <c r="I12" s="119">
        <v>44.8</v>
      </c>
      <c r="J12" s="119"/>
      <c r="K12" s="32"/>
    </row>
    <row r="13" spans="1:11" s="42" customFormat="1" ht="11.25" customHeight="1">
      <c r="A13" s="36" t="s">
        <v>12</v>
      </c>
      <c r="B13" s="37"/>
      <c r="C13" s="38">
        <v>16437</v>
      </c>
      <c r="D13" s="38">
        <v>17220</v>
      </c>
      <c r="E13" s="38">
        <v>16768</v>
      </c>
      <c r="F13" s="39">
        <f>IF(D13&gt;0,100*E13/D13,0)</f>
        <v>97.375145180023225</v>
      </c>
      <c r="G13" s="40"/>
      <c r="H13" s="120">
        <v>449.63699999999994</v>
      </c>
      <c r="I13" s="121">
        <v>383.88499999999999</v>
      </c>
      <c r="J13" s="12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>
        <v>900</v>
      </c>
      <c r="D15" s="38">
        <v>900</v>
      </c>
      <c r="E15" s="38">
        <v>700</v>
      </c>
      <c r="F15" s="39">
        <f>IF(D15&gt;0,100*E15/D15,0)</f>
        <v>77.777777777777771</v>
      </c>
      <c r="G15" s="40"/>
      <c r="H15" s="120">
        <v>18</v>
      </c>
      <c r="I15" s="121">
        <v>18</v>
      </c>
      <c r="J15" s="12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>
        <v>30</v>
      </c>
      <c r="D17" s="38"/>
      <c r="E17" s="38"/>
      <c r="F17" s="39"/>
      <c r="G17" s="40"/>
      <c r="H17" s="120">
        <v>0.75</v>
      </c>
      <c r="I17" s="121"/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>
        <v>380</v>
      </c>
      <c r="D19" s="30">
        <v>366</v>
      </c>
      <c r="E19" s="30">
        <v>366</v>
      </c>
      <c r="F19" s="31"/>
      <c r="G19" s="31"/>
      <c r="H19" s="119">
        <v>16.72</v>
      </c>
      <c r="I19" s="119">
        <v>15.925000000000001</v>
      </c>
      <c r="J19" s="119"/>
      <c r="K19" s="32"/>
    </row>
    <row r="20" spans="1:11" s="33" customFormat="1" ht="11.25" customHeight="1">
      <c r="A20" s="35" t="s">
        <v>16</v>
      </c>
      <c r="B20" s="29"/>
      <c r="C20" s="30">
        <v>140</v>
      </c>
      <c r="D20" s="30">
        <v>140</v>
      </c>
      <c r="E20" s="30">
        <v>140</v>
      </c>
      <c r="F20" s="31"/>
      <c r="G20" s="31"/>
      <c r="H20" s="119">
        <v>3.3140000000000001</v>
      </c>
      <c r="I20" s="119">
        <v>3.1080000000000001</v>
      </c>
      <c r="J20" s="119"/>
      <c r="K20" s="32"/>
    </row>
    <row r="21" spans="1:11" s="33" customFormat="1" ht="11.25" customHeight="1">
      <c r="A21" s="35" t="s">
        <v>17</v>
      </c>
      <c r="B21" s="29"/>
      <c r="C21" s="30">
        <v>120</v>
      </c>
      <c r="D21" s="30">
        <v>120</v>
      </c>
      <c r="E21" s="30">
        <v>120</v>
      </c>
      <c r="F21" s="31"/>
      <c r="G21" s="31"/>
      <c r="H21" s="119">
        <v>3.1320000000000001</v>
      </c>
      <c r="I21" s="119">
        <v>2.9159999999999999</v>
      </c>
      <c r="J21" s="119"/>
      <c r="K21" s="32"/>
    </row>
    <row r="22" spans="1:11" s="42" customFormat="1" ht="11.25" customHeight="1">
      <c r="A22" s="36" t="s">
        <v>18</v>
      </c>
      <c r="B22" s="37"/>
      <c r="C22" s="38">
        <v>640</v>
      </c>
      <c r="D22" s="38">
        <v>626</v>
      </c>
      <c r="E22" s="38">
        <v>626</v>
      </c>
      <c r="F22" s="39">
        <f>IF(D22&gt;0,100*E22/D22,0)</f>
        <v>100</v>
      </c>
      <c r="G22" s="40"/>
      <c r="H22" s="120">
        <v>23.166</v>
      </c>
      <c r="I22" s="121">
        <v>21.949000000000002</v>
      </c>
      <c r="J22" s="12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>
        <v>206</v>
      </c>
      <c r="D24" s="38">
        <v>168</v>
      </c>
      <c r="E24" s="38">
        <v>160</v>
      </c>
      <c r="F24" s="39">
        <f>IF(D24&gt;0,100*E24/D24,0)</f>
        <v>95.238095238095241</v>
      </c>
      <c r="G24" s="40"/>
      <c r="H24" s="120">
        <v>7.0629999999999997</v>
      </c>
      <c r="I24" s="121">
        <v>5.9089999999999998</v>
      </c>
      <c r="J24" s="12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>
        <v>848</v>
      </c>
      <c r="D26" s="38">
        <v>820</v>
      </c>
      <c r="E26" s="38">
        <v>820</v>
      </c>
      <c r="F26" s="39">
        <f>IF(D26&gt;0,100*E26/D26,0)</f>
        <v>100</v>
      </c>
      <c r="G26" s="40"/>
      <c r="H26" s="120">
        <v>38.774999999999999</v>
      </c>
      <c r="I26" s="121">
        <v>37</v>
      </c>
      <c r="J26" s="12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/>
      <c r="D28" s="30">
        <v>44</v>
      </c>
      <c r="E28" s="30">
        <v>65</v>
      </c>
      <c r="F28" s="31"/>
      <c r="G28" s="31"/>
      <c r="H28" s="119"/>
      <c r="I28" s="119">
        <v>1.5349999999999999</v>
      </c>
      <c r="J28" s="119"/>
      <c r="K28" s="32"/>
    </row>
    <row r="29" spans="1:11" s="33" customFormat="1" ht="11.25" customHeight="1">
      <c r="A29" s="35" t="s">
        <v>22</v>
      </c>
      <c r="B29" s="29"/>
      <c r="C29" s="30">
        <v>5</v>
      </c>
      <c r="D29" s="30">
        <v>2</v>
      </c>
      <c r="E29" s="30">
        <v>3</v>
      </c>
      <c r="F29" s="31"/>
      <c r="G29" s="31"/>
      <c r="H29" s="119">
        <v>0.11</v>
      </c>
      <c r="I29" s="119">
        <v>1.2E-2</v>
      </c>
      <c r="J29" s="119"/>
      <c r="K29" s="32"/>
    </row>
    <row r="30" spans="1:11" s="33" customFormat="1" ht="11.25" customHeight="1">
      <c r="A30" s="35" t="s">
        <v>23</v>
      </c>
      <c r="B30" s="29"/>
      <c r="C30" s="30">
        <v>217</v>
      </c>
      <c r="D30" s="30">
        <v>328</v>
      </c>
      <c r="E30" s="30">
        <v>328</v>
      </c>
      <c r="F30" s="31"/>
      <c r="G30" s="31"/>
      <c r="H30" s="119">
        <v>8.3040000000000003</v>
      </c>
      <c r="I30" s="119">
        <v>8.9039999999999999</v>
      </c>
      <c r="J30" s="119"/>
      <c r="K30" s="32"/>
    </row>
    <row r="31" spans="1:11" s="42" customFormat="1" ht="11.25" customHeight="1">
      <c r="A31" s="43" t="s">
        <v>24</v>
      </c>
      <c r="B31" s="37"/>
      <c r="C31" s="38">
        <v>222</v>
      </c>
      <c r="D31" s="38">
        <v>374</v>
      </c>
      <c r="E31" s="38">
        <v>396</v>
      </c>
      <c r="F31" s="39">
        <f>IF(D31&gt;0,100*E31/D31,0)</f>
        <v>105.88235294117646</v>
      </c>
      <c r="G31" s="40"/>
      <c r="H31" s="120">
        <v>8.4139999999999997</v>
      </c>
      <c r="I31" s="121">
        <v>10.451000000000001</v>
      </c>
      <c r="J31" s="12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>
        <v>206</v>
      </c>
      <c r="D33" s="30">
        <v>200</v>
      </c>
      <c r="E33" s="30">
        <v>210</v>
      </c>
      <c r="F33" s="31"/>
      <c r="G33" s="31"/>
      <c r="H33" s="119">
        <v>3.6539999999999999</v>
      </c>
      <c r="I33" s="119">
        <v>3.1</v>
      </c>
      <c r="J33" s="119"/>
      <c r="K33" s="32"/>
    </row>
    <row r="34" spans="1:11" s="33" customFormat="1" ht="11.25" customHeight="1">
      <c r="A34" s="35" t="s">
        <v>26</v>
      </c>
      <c r="B34" s="29"/>
      <c r="C34" s="30">
        <v>132</v>
      </c>
      <c r="D34" s="30">
        <v>130</v>
      </c>
      <c r="E34" s="30">
        <v>140</v>
      </c>
      <c r="F34" s="31"/>
      <c r="G34" s="31"/>
      <c r="H34" s="119">
        <v>4.085</v>
      </c>
      <c r="I34" s="119">
        <v>3.55</v>
      </c>
      <c r="J34" s="119"/>
      <c r="K34" s="32"/>
    </row>
    <row r="35" spans="1:11" s="33" customFormat="1" ht="11.25" customHeight="1">
      <c r="A35" s="35" t="s">
        <v>27</v>
      </c>
      <c r="B35" s="29"/>
      <c r="C35" s="30">
        <v>362</v>
      </c>
      <c r="D35" s="30">
        <v>300</v>
      </c>
      <c r="E35" s="30">
        <v>250</v>
      </c>
      <c r="F35" s="31"/>
      <c r="G35" s="31"/>
      <c r="H35" s="119">
        <v>7.3250000000000002</v>
      </c>
      <c r="I35" s="119">
        <v>5.7</v>
      </c>
      <c r="J35" s="119"/>
      <c r="K35" s="32"/>
    </row>
    <row r="36" spans="1:11" s="33" customFormat="1" ht="11.25" customHeight="1">
      <c r="A36" s="35" t="s">
        <v>28</v>
      </c>
      <c r="B36" s="29"/>
      <c r="C36" s="30">
        <v>180</v>
      </c>
      <c r="D36" s="30">
        <v>180</v>
      </c>
      <c r="E36" s="30">
        <v>120</v>
      </c>
      <c r="F36" s="31"/>
      <c r="G36" s="31"/>
      <c r="H36" s="119">
        <v>3.6</v>
      </c>
      <c r="I36" s="119">
        <v>3.6</v>
      </c>
      <c r="J36" s="119"/>
      <c r="K36" s="32"/>
    </row>
    <row r="37" spans="1:11" s="42" customFormat="1" ht="11.25" customHeight="1">
      <c r="A37" s="36" t="s">
        <v>29</v>
      </c>
      <c r="B37" s="37"/>
      <c r="C37" s="38">
        <v>880</v>
      </c>
      <c r="D37" s="38">
        <v>810</v>
      </c>
      <c r="E37" s="38">
        <v>720</v>
      </c>
      <c r="F37" s="39">
        <f>IF(D37&gt;0,100*E37/D37,0)</f>
        <v>88.888888888888886</v>
      </c>
      <c r="G37" s="40"/>
      <c r="H37" s="120">
        <v>18.664000000000001</v>
      </c>
      <c r="I37" s="121">
        <v>15.95</v>
      </c>
      <c r="J37" s="12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20"/>
      <c r="I39" s="121"/>
      <c r="J39" s="12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>
        <v>245</v>
      </c>
      <c r="D41" s="30">
        <v>280</v>
      </c>
      <c r="E41" s="30">
        <v>300</v>
      </c>
      <c r="F41" s="31"/>
      <c r="G41" s="31"/>
      <c r="H41" s="119">
        <v>10.29</v>
      </c>
      <c r="I41" s="119">
        <v>11.76</v>
      </c>
      <c r="J41" s="119"/>
      <c r="K41" s="32"/>
    </row>
    <row r="42" spans="1:11" s="33" customFormat="1" ht="11.25" customHeight="1">
      <c r="A42" s="35" t="s">
        <v>32</v>
      </c>
      <c r="B42" s="29"/>
      <c r="C42" s="30">
        <v>688</v>
      </c>
      <c r="D42" s="30">
        <v>674</v>
      </c>
      <c r="E42" s="30">
        <v>650</v>
      </c>
      <c r="F42" s="31"/>
      <c r="G42" s="31"/>
      <c r="H42" s="119">
        <v>28</v>
      </c>
      <c r="I42" s="119">
        <v>26.96</v>
      </c>
      <c r="J42" s="119"/>
      <c r="K42" s="32"/>
    </row>
    <row r="43" spans="1:11" s="33" customFormat="1" ht="11.25" customHeight="1">
      <c r="A43" s="35" t="s">
        <v>33</v>
      </c>
      <c r="B43" s="29"/>
      <c r="C43" s="30">
        <v>49</v>
      </c>
      <c r="D43" s="30">
        <v>50</v>
      </c>
      <c r="E43" s="30">
        <v>50</v>
      </c>
      <c r="F43" s="31"/>
      <c r="G43" s="31"/>
      <c r="H43" s="119">
        <v>1.5680000000000001</v>
      </c>
      <c r="I43" s="119">
        <v>1.6</v>
      </c>
      <c r="J43" s="119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9"/>
      <c r="I44" s="119"/>
      <c r="J44" s="119"/>
      <c r="K44" s="32"/>
    </row>
    <row r="45" spans="1:11" s="33" customFormat="1" ht="11.25" customHeight="1">
      <c r="A45" s="35" t="s">
        <v>35</v>
      </c>
      <c r="B45" s="29"/>
      <c r="C45" s="30">
        <v>2430</v>
      </c>
      <c r="D45" s="30">
        <v>2075</v>
      </c>
      <c r="E45" s="30">
        <v>2400</v>
      </c>
      <c r="F45" s="31"/>
      <c r="G45" s="31"/>
      <c r="H45" s="119">
        <v>102.06</v>
      </c>
      <c r="I45" s="119">
        <v>88.188000000000002</v>
      </c>
      <c r="J45" s="119"/>
      <c r="K45" s="32"/>
    </row>
    <row r="46" spans="1:11" s="33" customFormat="1" ht="11.25" customHeight="1">
      <c r="A46" s="35" t="s">
        <v>36</v>
      </c>
      <c r="B46" s="29"/>
      <c r="C46" s="30">
        <v>500</v>
      </c>
      <c r="D46" s="30">
        <v>450</v>
      </c>
      <c r="E46" s="30">
        <v>400</v>
      </c>
      <c r="F46" s="31"/>
      <c r="G46" s="31"/>
      <c r="H46" s="119">
        <v>22.5</v>
      </c>
      <c r="I46" s="119">
        <v>20.25</v>
      </c>
      <c r="J46" s="119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19"/>
      <c r="I47" s="119"/>
      <c r="J47" s="119"/>
      <c r="K47" s="32"/>
    </row>
    <row r="48" spans="1:11" s="33" customFormat="1" ht="11.25" customHeight="1">
      <c r="A48" s="35" t="s">
        <v>38</v>
      </c>
      <c r="B48" s="29"/>
      <c r="C48" s="30">
        <v>1498</v>
      </c>
      <c r="D48" s="30">
        <v>1700</v>
      </c>
      <c r="E48" s="30">
        <v>2800</v>
      </c>
      <c r="F48" s="31"/>
      <c r="G48" s="31"/>
      <c r="H48" s="119">
        <v>67.41</v>
      </c>
      <c r="I48" s="119">
        <v>78.709999999999994</v>
      </c>
      <c r="J48" s="119"/>
      <c r="K48" s="32"/>
    </row>
    <row r="49" spans="1:11" s="33" customFormat="1" ht="11.25" customHeight="1">
      <c r="A49" s="35" t="s">
        <v>39</v>
      </c>
      <c r="B49" s="29"/>
      <c r="C49" s="30">
        <v>451</v>
      </c>
      <c r="D49" s="30">
        <v>350</v>
      </c>
      <c r="E49" s="30">
        <v>380</v>
      </c>
      <c r="F49" s="31"/>
      <c r="G49" s="31"/>
      <c r="H49" s="119">
        <v>22.55</v>
      </c>
      <c r="I49" s="119">
        <v>17.5</v>
      </c>
      <c r="J49" s="119"/>
      <c r="K49" s="32"/>
    </row>
    <row r="50" spans="1:11" s="42" customFormat="1" ht="11.25" customHeight="1">
      <c r="A50" s="43" t="s">
        <v>40</v>
      </c>
      <c r="B50" s="37"/>
      <c r="C50" s="38">
        <v>5861</v>
      </c>
      <c r="D50" s="38">
        <v>5579</v>
      </c>
      <c r="E50" s="38">
        <v>6980</v>
      </c>
      <c r="F50" s="39">
        <f>IF(D50&gt;0,100*E50/D50,0)</f>
        <v>125.11202724502598</v>
      </c>
      <c r="G50" s="40"/>
      <c r="H50" s="120">
        <v>254.37800000000001</v>
      </c>
      <c r="I50" s="121">
        <v>244.96800000000002</v>
      </c>
      <c r="J50" s="12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>
        <v>69</v>
      </c>
      <c r="D52" s="38">
        <v>69</v>
      </c>
      <c r="E52" s="38">
        <v>69</v>
      </c>
      <c r="F52" s="39">
        <f>IF(D52&gt;0,100*E52/D52,0)</f>
        <v>100</v>
      </c>
      <c r="G52" s="40"/>
      <c r="H52" s="120">
        <v>1.7509999999999999</v>
      </c>
      <c r="I52" s="121">
        <v>1.7390000000000001</v>
      </c>
      <c r="J52" s="12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>
        <v>885</v>
      </c>
      <c r="D54" s="30">
        <v>875</v>
      </c>
      <c r="E54" s="30">
        <v>900</v>
      </c>
      <c r="F54" s="31"/>
      <c r="G54" s="31"/>
      <c r="H54" s="119">
        <v>26.108000000000001</v>
      </c>
      <c r="I54" s="119">
        <v>28</v>
      </c>
      <c r="J54" s="119"/>
      <c r="K54" s="32"/>
    </row>
    <row r="55" spans="1:11" s="33" customFormat="1" ht="11.25" customHeight="1">
      <c r="A55" s="35" t="s">
        <v>43</v>
      </c>
      <c r="B55" s="29"/>
      <c r="C55" s="30">
        <v>160</v>
      </c>
      <c r="D55" s="30">
        <v>146</v>
      </c>
      <c r="E55" s="30">
        <v>152</v>
      </c>
      <c r="F55" s="31"/>
      <c r="G55" s="31"/>
      <c r="H55" s="119">
        <v>4.8</v>
      </c>
      <c r="I55" s="119">
        <v>4.38</v>
      </c>
      <c r="J55" s="119"/>
      <c r="K55" s="32"/>
    </row>
    <row r="56" spans="1:11" s="33" customFormat="1" ht="11.25" customHeight="1">
      <c r="A56" s="35" t="s">
        <v>44</v>
      </c>
      <c r="B56" s="29"/>
      <c r="C56" s="30">
        <v>75</v>
      </c>
      <c r="D56" s="30">
        <v>50</v>
      </c>
      <c r="E56" s="30">
        <v>40</v>
      </c>
      <c r="F56" s="31"/>
      <c r="G56" s="31"/>
      <c r="H56" s="119">
        <v>1.0720000000000001</v>
      </c>
      <c r="I56" s="119">
        <v>0.625</v>
      </c>
      <c r="J56" s="119"/>
      <c r="K56" s="32"/>
    </row>
    <row r="57" spans="1:11" s="33" customFormat="1" ht="11.25" customHeight="1">
      <c r="A57" s="35" t="s">
        <v>45</v>
      </c>
      <c r="B57" s="29"/>
      <c r="C57" s="30">
        <v>22</v>
      </c>
      <c r="D57" s="30">
        <v>70</v>
      </c>
      <c r="E57" s="30">
        <v>70</v>
      </c>
      <c r="F57" s="31"/>
      <c r="G57" s="31"/>
      <c r="H57" s="119">
        <v>0.5</v>
      </c>
      <c r="I57" s="119">
        <v>1.68</v>
      </c>
      <c r="J57" s="119"/>
      <c r="K57" s="32"/>
    </row>
    <row r="58" spans="1:11" s="33" customFormat="1" ht="11.25" customHeight="1">
      <c r="A58" s="35" t="s">
        <v>46</v>
      </c>
      <c r="B58" s="29"/>
      <c r="C58" s="30">
        <v>44</v>
      </c>
      <c r="D58" s="30">
        <v>62</v>
      </c>
      <c r="E58" s="30">
        <v>118</v>
      </c>
      <c r="F58" s="31"/>
      <c r="G58" s="31"/>
      <c r="H58" s="119">
        <v>1.1000000000000001</v>
      </c>
      <c r="I58" s="119">
        <v>1.86</v>
      </c>
      <c r="J58" s="119"/>
      <c r="K58" s="32"/>
    </row>
    <row r="59" spans="1:11" s="42" customFormat="1" ht="11.25" customHeight="1">
      <c r="A59" s="36" t="s">
        <v>47</v>
      </c>
      <c r="B59" s="37"/>
      <c r="C59" s="38">
        <v>1186</v>
      </c>
      <c r="D59" s="38">
        <v>1203</v>
      </c>
      <c r="E59" s="38">
        <v>1280</v>
      </c>
      <c r="F59" s="39">
        <f>IF(D59&gt;0,100*E59/D59,0)</f>
        <v>106.40066500415628</v>
      </c>
      <c r="G59" s="40"/>
      <c r="H59" s="120">
        <v>33.58</v>
      </c>
      <c r="I59" s="121">
        <v>36.545000000000002</v>
      </c>
      <c r="J59" s="12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>
        <v>249</v>
      </c>
      <c r="D61" s="30">
        <v>300</v>
      </c>
      <c r="E61" s="30">
        <v>330</v>
      </c>
      <c r="F61" s="31"/>
      <c r="G61" s="31"/>
      <c r="H61" s="119">
        <v>6.9720000000000004</v>
      </c>
      <c r="I61" s="119">
        <v>7.5</v>
      </c>
      <c r="J61" s="119"/>
      <c r="K61" s="32"/>
    </row>
    <row r="62" spans="1:11" s="33" customFormat="1" ht="11.25" customHeight="1">
      <c r="A62" s="35" t="s">
        <v>49</v>
      </c>
      <c r="B62" s="29"/>
      <c r="C62" s="30">
        <v>194</v>
      </c>
      <c r="D62" s="30">
        <v>97</v>
      </c>
      <c r="E62" s="30">
        <v>97</v>
      </c>
      <c r="F62" s="31"/>
      <c r="G62" s="31"/>
      <c r="H62" s="119">
        <v>4.4210000000000003</v>
      </c>
      <c r="I62" s="119">
        <v>1.952</v>
      </c>
      <c r="J62" s="119"/>
      <c r="K62" s="32"/>
    </row>
    <row r="63" spans="1:11" s="33" customFormat="1" ht="11.25" customHeight="1">
      <c r="A63" s="35" t="s">
        <v>50</v>
      </c>
      <c r="B63" s="29"/>
      <c r="C63" s="30">
        <v>101</v>
      </c>
      <c r="D63" s="30">
        <v>88</v>
      </c>
      <c r="E63" s="30">
        <v>88</v>
      </c>
      <c r="F63" s="31"/>
      <c r="G63" s="31"/>
      <c r="H63" s="119">
        <v>4.8479999999999999</v>
      </c>
      <c r="I63" s="119">
        <v>3.08</v>
      </c>
      <c r="J63" s="119"/>
      <c r="K63" s="32"/>
    </row>
    <row r="64" spans="1:11" s="42" customFormat="1" ht="11.25" customHeight="1">
      <c r="A64" s="36" t="s">
        <v>51</v>
      </c>
      <c r="B64" s="37"/>
      <c r="C64" s="38">
        <v>544</v>
      </c>
      <c r="D64" s="38">
        <v>485</v>
      </c>
      <c r="E64" s="38">
        <v>515</v>
      </c>
      <c r="F64" s="39">
        <f>IF(D64&gt;0,100*E64/D64,0)</f>
        <v>106.18556701030928</v>
      </c>
      <c r="G64" s="40"/>
      <c r="H64" s="120">
        <v>16.241</v>
      </c>
      <c r="I64" s="121">
        <v>12.532</v>
      </c>
      <c r="J64" s="12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>
        <v>1077</v>
      </c>
      <c r="D66" s="38">
        <v>920</v>
      </c>
      <c r="E66" s="38">
        <v>1099</v>
      </c>
      <c r="F66" s="39">
        <f>IF(D66&gt;0,100*E66/D66,0)</f>
        <v>119.45652173913044</v>
      </c>
      <c r="G66" s="40"/>
      <c r="H66" s="120">
        <v>34.42</v>
      </c>
      <c r="I66" s="121">
        <v>36.622999999999998</v>
      </c>
      <c r="J66" s="12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>
        <v>579</v>
      </c>
      <c r="D68" s="30">
        <v>440</v>
      </c>
      <c r="E68" s="30">
        <v>500</v>
      </c>
      <c r="F68" s="31"/>
      <c r="G68" s="31"/>
      <c r="H68" s="119">
        <v>24.608000000000001</v>
      </c>
      <c r="I68" s="119">
        <v>16.5</v>
      </c>
      <c r="J68" s="119"/>
      <c r="K68" s="32"/>
    </row>
    <row r="69" spans="1:11" s="33" customFormat="1" ht="11.25" customHeight="1">
      <c r="A69" s="35" t="s">
        <v>54</v>
      </c>
      <c r="B69" s="29"/>
      <c r="C69" s="30">
        <v>300</v>
      </c>
      <c r="D69" s="30">
        <v>120</v>
      </c>
      <c r="E69" s="30">
        <v>150</v>
      </c>
      <c r="F69" s="31"/>
      <c r="G69" s="31"/>
      <c r="H69" s="119">
        <v>12</v>
      </c>
      <c r="I69" s="119">
        <v>4</v>
      </c>
      <c r="J69" s="119"/>
      <c r="K69" s="32"/>
    </row>
    <row r="70" spans="1:11" s="42" customFormat="1" ht="11.25" customHeight="1">
      <c r="A70" s="36" t="s">
        <v>55</v>
      </c>
      <c r="B70" s="37"/>
      <c r="C70" s="38">
        <v>879</v>
      </c>
      <c r="D70" s="38">
        <v>560</v>
      </c>
      <c r="E70" s="38">
        <v>650</v>
      </c>
      <c r="F70" s="39">
        <f>IF(D70&gt;0,100*E70/D70,0)</f>
        <v>116.07142857142857</v>
      </c>
      <c r="G70" s="40"/>
      <c r="H70" s="120">
        <v>36.608000000000004</v>
      </c>
      <c r="I70" s="121">
        <v>20.5</v>
      </c>
      <c r="J70" s="12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>
        <v>238</v>
      </c>
      <c r="D72" s="30">
        <v>215</v>
      </c>
      <c r="E72" s="30">
        <v>215</v>
      </c>
      <c r="F72" s="31"/>
      <c r="G72" s="31"/>
      <c r="H72" s="119">
        <v>6.2089999999999996</v>
      </c>
      <c r="I72" s="119">
        <v>5.6020000000000003</v>
      </c>
      <c r="J72" s="119"/>
      <c r="K72" s="32"/>
    </row>
    <row r="73" spans="1:11" s="33" customFormat="1" ht="11.25" customHeight="1">
      <c r="A73" s="35" t="s">
        <v>57</v>
      </c>
      <c r="B73" s="29"/>
      <c r="C73" s="30">
        <v>640</v>
      </c>
      <c r="D73" s="30">
        <v>640</v>
      </c>
      <c r="E73" s="30">
        <v>640</v>
      </c>
      <c r="F73" s="31"/>
      <c r="G73" s="31"/>
      <c r="H73" s="119">
        <v>16.32</v>
      </c>
      <c r="I73" s="119">
        <v>16.3</v>
      </c>
      <c r="J73" s="119"/>
      <c r="K73" s="32"/>
    </row>
    <row r="74" spans="1:11" s="33" customFormat="1" ht="11.25" customHeight="1">
      <c r="A74" s="35" t="s">
        <v>58</v>
      </c>
      <c r="B74" s="29"/>
      <c r="C74" s="30">
        <v>382</v>
      </c>
      <c r="D74" s="30">
        <v>385</v>
      </c>
      <c r="E74" s="30">
        <v>455</v>
      </c>
      <c r="F74" s="31"/>
      <c r="G74" s="31"/>
      <c r="H74" s="119">
        <v>15.28</v>
      </c>
      <c r="I74" s="119">
        <v>15.4</v>
      </c>
      <c r="J74" s="119"/>
      <c r="K74" s="32"/>
    </row>
    <row r="75" spans="1:11" s="33" customFormat="1" ht="11.25" customHeight="1">
      <c r="A75" s="35" t="s">
        <v>59</v>
      </c>
      <c r="B75" s="29"/>
      <c r="C75" s="30">
        <v>645</v>
      </c>
      <c r="D75" s="30">
        <v>645</v>
      </c>
      <c r="E75" s="30">
        <v>543</v>
      </c>
      <c r="F75" s="31"/>
      <c r="G75" s="31"/>
      <c r="H75" s="119">
        <v>16.378</v>
      </c>
      <c r="I75" s="119">
        <v>16.378149999999998</v>
      </c>
      <c r="J75" s="119"/>
      <c r="K75" s="32"/>
    </row>
    <row r="76" spans="1:11" s="33" customFormat="1" ht="11.25" customHeight="1">
      <c r="A76" s="35" t="s">
        <v>60</v>
      </c>
      <c r="B76" s="29"/>
      <c r="C76" s="30">
        <v>150</v>
      </c>
      <c r="D76" s="30">
        <v>125</v>
      </c>
      <c r="E76" s="30">
        <v>120</v>
      </c>
      <c r="F76" s="31"/>
      <c r="G76" s="31"/>
      <c r="H76" s="119">
        <v>4.5</v>
      </c>
      <c r="I76" s="119">
        <v>3.875</v>
      </c>
      <c r="J76" s="119"/>
      <c r="K76" s="32"/>
    </row>
    <row r="77" spans="1:11" s="33" customFormat="1" ht="11.25" customHeight="1">
      <c r="A77" s="35" t="s">
        <v>61</v>
      </c>
      <c r="B77" s="29"/>
      <c r="C77" s="30">
        <v>77</v>
      </c>
      <c r="D77" s="30">
        <v>24</v>
      </c>
      <c r="E77" s="30">
        <v>50</v>
      </c>
      <c r="F77" s="31"/>
      <c r="G77" s="31"/>
      <c r="H77" s="119">
        <v>1.8069999999999999</v>
      </c>
      <c r="I77" s="119">
        <v>0.52800000000000002</v>
      </c>
      <c r="J77" s="119"/>
      <c r="K77" s="32"/>
    </row>
    <row r="78" spans="1:11" s="33" customFormat="1" ht="11.25" customHeight="1">
      <c r="A78" s="35" t="s">
        <v>62</v>
      </c>
      <c r="B78" s="29"/>
      <c r="C78" s="30">
        <v>291</v>
      </c>
      <c r="D78" s="30">
        <v>415</v>
      </c>
      <c r="E78" s="30">
        <v>415</v>
      </c>
      <c r="F78" s="31"/>
      <c r="G78" s="31"/>
      <c r="H78" s="119">
        <v>7.8280000000000003</v>
      </c>
      <c r="I78" s="119">
        <v>12.45</v>
      </c>
      <c r="J78" s="119"/>
      <c r="K78" s="32"/>
    </row>
    <row r="79" spans="1:11" s="33" customFormat="1" ht="11.25" customHeight="1">
      <c r="A79" s="35" t="s">
        <v>63</v>
      </c>
      <c r="B79" s="29"/>
      <c r="C79" s="30">
        <v>600</v>
      </c>
      <c r="D79" s="30">
        <v>600</v>
      </c>
      <c r="E79" s="30">
        <v>748</v>
      </c>
      <c r="F79" s="31"/>
      <c r="G79" s="31"/>
      <c r="H79" s="119">
        <v>17.995999999999999</v>
      </c>
      <c r="I79" s="119">
        <v>19</v>
      </c>
      <c r="J79" s="119"/>
      <c r="K79" s="32"/>
    </row>
    <row r="80" spans="1:11" s="42" customFormat="1" ht="11.25" customHeight="1">
      <c r="A80" s="43" t="s">
        <v>64</v>
      </c>
      <c r="B80" s="37"/>
      <c r="C80" s="38">
        <v>3023</v>
      </c>
      <c r="D80" s="38">
        <v>3049</v>
      </c>
      <c r="E80" s="38">
        <v>3186</v>
      </c>
      <c r="F80" s="39">
        <f>IF(D80&gt;0,100*E80/D80,0)</f>
        <v>104.49327648409314</v>
      </c>
      <c r="G80" s="40"/>
      <c r="H80" s="120">
        <v>86.317999999999998</v>
      </c>
      <c r="I80" s="121">
        <v>89.533149999999992</v>
      </c>
      <c r="J80" s="12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>
        <v>228</v>
      </c>
      <c r="D82" s="30">
        <v>228</v>
      </c>
      <c r="E82" s="30">
        <v>252</v>
      </c>
      <c r="F82" s="31"/>
      <c r="G82" s="31"/>
      <c r="H82" s="119">
        <v>3.6280000000000001</v>
      </c>
      <c r="I82" s="119">
        <v>3.6280000000000001</v>
      </c>
      <c r="J82" s="119"/>
      <c r="K82" s="32"/>
    </row>
    <row r="83" spans="1:11" s="33" customFormat="1" ht="11.25" customHeight="1">
      <c r="A83" s="35" t="s">
        <v>66</v>
      </c>
      <c r="B83" s="29"/>
      <c r="C83" s="30">
        <v>79</v>
      </c>
      <c r="D83" s="30">
        <v>80</v>
      </c>
      <c r="E83" s="30">
        <v>62</v>
      </c>
      <c r="F83" s="31"/>
      <c r="G83" s="31"/>
      <c r="H83" s="119">
        <v>1.5980000000000001</v>
      </c>
      <c r="I83" s="119">
        <v>1.6</v>
      </c>
      <c r="J83" s="119"/>
      <c r="K83" s="32"/>
    </row>
    <row r="84" spans="1:11" s="42" customFormat="1" ht="11.25" customHeight="1">
      <c r="A84" s="36" t="s">
        <v>67</v>
      </c>
      <c r="B84" s="37"/>
      <c r="C84" s="38">
        <v>307</v>
      </c>
      <c r="D84" s="38">
        <v>308</v>
      </c>
      <c r="E84" s="38">
        <v>314</v>
      </c>
      <c r="F84" s="39">
        <f>IF(D84&gt;0,100*E84/D84,0)</f>
        <v>101.94805194805195</v>
      </c>
      <c r="G84" s="40"/>
      <c r="H84" s="120">
        <v>5.226</v>
      </c>
      <c r="I84" s="121">
        <v>5.2279999999999998</v>
      </c>
      <c r="J84" s="12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>
        <v>33109</v>
      </c>
      <c r="D87" s="53">
        <v>33091</v>
      </c>
      <c r="E87" s="53">
        <v>34283</v>
      </c>
      <c r="F87" s="54">
        <f>IF(D87&gt;0,100*E87/D87,0)</f>
        <v>103.60218790607718</v>
      </c>
      <c r="G87" s="40"/>
      <c r="H87" s="124">
        <v>1032.991</v>
      </c>
      <c r="I87" s="125">
        <v>940.81215000000009</v>
      </c>
      <c r="J87" s="12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24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88"/>
  <sheetViews>
    <sheetView view="pageBreakPreview" topLeftCell="A61" zoomScale="60" zoomScaleNormal="100" workbookViewId="0">
      <selection activeCell="H70" sqref="H70"/>
    </sheetView>
  </sheetViews>
  <sheetFormatPr baseColWidth="10" defaultRowHeight="12.5"/>
  <cols>
    <col min="5" max="5" width="1.90625" customWidth="1"/>
  </cols>
  <sheetData>
    <row r="1" spans="1:9">
      <c r="A1" s="99"/>
      <c r="B1" s="99"/>
      <c r="C1" s="99"/>
      <c r="D1" s="99"/>
      <c r="E1" s="99"/>
      <c r="F1" s="99"/>
      <c r="G1" s="99"/>
      <c r="H1" s="99"/>
      <c r="I1" s="99"/>
    </row>
    <row r="2" spans="1:9">
      <c r="A2" s="99"/>
      <c r="B2" s="99"/>
      <c r="C2" s="99"/>
      <c r="D2" s="99"/>
      <c r="E2" s="99"/>
      <c r="F2" s="99"/>
      <c r="G2" s="99"/>
      <c r="H2" s="99"/>
      <c r="I2" s="99"/>
    </row>
    <row r="3" spans="1:9" ht="15.5">
      <c r="A3" s="184" t="s">
        <v>218</v>
      </c>
      <c r="B3" s="184"/>
      <c r="C3" s="184"/>
      <c r="D3" s="184"/>
      <c r="E3" s="184"/>
      <c r="F3" s="184"/>
      <c r="G3" s="184"/>
      <c r="H3" s="184"/>
      <c r="I3" s="184"/>
    </row>
    <row r="4" spans="1:9">
      <c r="A4" s="99"/>
      <c r="B4" s="99"/>
      <c r="C4" s="99"/>
      <c r="D4" s="99"/>
      <c r="E4" s="99"/>
      <c r="F4" s="99"/>
      <c r="G4" s="99"/>
      <c r="H4" s="99"/>
      <c r="I4" s="99"/>
    </row>
    <row r="5" spans="1:9">
      <c r="A5" s="99"/>
      <c r="B5" s="99"/>
      <c r="C5" s="99"/>
      <c r="D5" s="99"/>
      <c r="E5" s="99"/>
      <c r="F5" s="99"/>
      <c r="G5" s="99"/>
      <c r="H5" s="99"/>
      <c r="I5" s="99"/>
    </row>
    <row r="6" spans="1:9">
      <c r="A6" s="99"/>
      <c r="B6" s="99"/>
      <c r="C6" s="99"/>
      <c r="D6" s="99"/>
      <c r="E6" s="99"/>
      <c r="F6" s="99"/>
      <c r="G6" s="99"/>
      <c r="H6" s="99"/>
      <c r="I6" s="99"/>
    </row>
    <row r="7" spans="1:9">
      <c r="A7" s="100" t="s">
        <v>219</v>
      </c>
      <c r="B7" s="101"/>
      <c r="C7" s="101"/>
      <c r="D7" s="102"/>
      <c r="E7" s="102"/>
      <c r="F7" s="102"/>
      <c r="G7" s="102"/>
      <c r="H7" s="102"/>
      <c r="I7" s="102"/>
    </row>
    <row r="8" spans="1:9">
      <c r="A8" s="99"/>
      <c r="B8" s="99"/>
      <c r="C8" s="99"/>
      <c r="D8" s="99"/>
      <c r="E8" s="99"/>
      <c r="F8" s="99"/>
      <c r="G8" s="99"/>
      <c r="H8" s="99"/>
      <c r="I8" s="99"/>
    </row>
    <row r="9" spans="1:9">
      <c r="A9" s="103" t="s">
        <v>220</v>
      </c>
      <c r="B9" s="99"/>
      <c r="C9" s="99"/>
      <c r="D9" s="99"/>
      <c r="E9" s="99"/>
      <c r="F9" s="99"/>
      <c r="G9" s="99"/>
      <c r="H9" s="99"/>
      <c r="I9" s="99"/>
    </row>
    <row r="10" spans="1:9">
      <c r="A10" s="99"/>
      <c r="B10" s="99"/>
      <c r="C10" s="99"/>
      <c r="D10" s="99"/>
      <c r="E10" s="99"/>
      <c r="F10" s="99"/>
      <c r="G10" s="99"/>
      <c r="H10" s="99"/>
      <c r="I10" s="99"/>
    </row>
    <row r="11" spans="1:9">
      <c r="A11" s="104"/>
      <c r="B11" s="105"/>
      <c r="C11" s="105"/>
      <c r="D11" s="106" t="s">
        <v>221</v>
      </c>
      <c r="E11" s="107"/>
      <c r="F11" s="104"/>
      <c r="G11" s="105"/>
      <c r="H11" s="105"/>
      <c r="I11" s="106" t="s">
        <v>221</v>
      </c>
    </row>
    <row r="12" spans="1:9">
      <c r="A12" s="108"/>
      <c r="B12" s="109"/>
      <c r="C12" s="109"/>
      <c r="D12" s="110"/>
      <c r="E12" s="111"/>
      <c r="F12" s="108"/>
      <c r="G12" s="109"/>
      <c r="H12" s="109"/>
      <c r="I12" s="110"/>
    </row>
    <row r="13" spans="1:9" ht="5.9" customHeight="1">
      <c r="A13" s="112"/>
      <c r="B13" s="113"/>
      <c r="C13" s="113"/>
      <c r="D13" s="114"/>
      <c r="E13" s="111"/>
      <c r="F13" s="112"/>
      <c r="G13" s="113"/>
      <c r="H13" s="113"/>
      <c r="I13" s="114"/>
    </row>
    <row r="14" spans="1:9">
      <c r="A14" s="108" t="s">
        <v>222</v>
      </c>
      <c r="B14" s="109"/>
      <c r="C14" s="109"/>
      <c r="D14" s="110">
        <v>9</v>
      </c>
      <c r="E14" s="111"/>
      <c r="F14" s="108" t="s">
        <v>254</v>
      </c>
      <c r="G14" s="109"/>
      <c r="H14" s="109"/>
      <c r="I14" s="110">
        <v>41</v>
      </c>
    </row>
    <row r="15" spans="1:9" ht="5.9" customHeight="1">
      <c r="A15" s="112"/>
      <c r="B15" s="113"/>
      <c r="C15" s="113"/>
      <c r="D15" s="114"/>
      <c r="E15" s="111"/>
      <c r="F15" s="112"/>
      <c r="G15" s="113"/>
      <c r="H15" s="113"/>
      <c r="I15" s="114"/>
    </row>
    <row r="16" spans="1:9">
      <c r="A16" s="108" t="s">
        <v>223</v>
      </c>
      <c r="B16" s="109"/>
      <c r="C16" s="109"/>
      <c r="D16" s="110">
        <v>10</v>
      </c>
      <c r="E16" s="111"/>
      <c r="F16" s="108" t="s">
        <v>255</v>
      </c>
      <c r="G16" s="109"/>
      <c r="H16" s="109"/>
      <c r="I16" s="110">
        <v>42</v>
      </c>
    </row>
    <row r="17" spans="1:9" ht="5.9" customHeight="1">
      <c r="A17" s="112"/>
      <c r="B17" s="113"/>
      <c r="C17" s="113"/>
      <c r="D17" s="114"/>
      <c r="E17" s="111"/>
      <c r="F17" s="112"/>
      <c r="G17" s="113"/>
      <c r="H17" s="113"/>
      <c r="I17" s="114"/>
    </row>
    <row r="18" spans="1:9">
      <c r="A18" s="108" t="s">
        <v>224</v>
      </c>
      <c r="B18" s="109"/>
      <c r="C18" s="109"/>
      <c r="D18" s="110">
        <v>11</v>
      </c>
      <c r="E18" s="111"/>
      <c r="F18" s="108" t="s">
        <v>256</v>
      </c>
      <c r="G18" s="109"/>
      <c r="H18" s="109"/>
      <c r="I18" s="110">
        <v>43</v>
      </c>
    </row>
    <row r="19" spans="1:9" ht="5.9" customHeight="1">
      <c r="A19" s="112"/>
      <c r="B19" s="113"/>
      <c r="C19" s="113"/>
      <c r="D19" s="114"/>
      <c r="E19" s="111"/>
      <c r="F19" s="112"/>
      <c r="G19" s="113"/>
      <c r="H19" s="113"/>
      <c r="I19" s="114"/>
    </row>
    <row r="20" spans="1:9">
      <c r="A20" s="108" t="s">
        <v>225</v>
      </c>
      <c r="B20" s="109"/>
      <c r="C20" s="109"/>
      <c r="D20" s="110">
        <v>12</v>
      </c>
      <c r="E20" s="111"/>
      <c r="F20" s="108" t="s">
        <v>257</v>
      </c>
      <c r="G20" s="109"/>
      <c r="H20" s="109"/>
      <c r="I20" s="110">
        <v>44</v>
      </c>
    </row>
    <row r="21" spans="1:9" ht="5.9" customHeight="1">
      <c r="A21" s="112"/>
      <c r="B21" s="113"/>
      <c r="C21" s="113"/>
      <c r="D21" s="114"/>
      <c r="E21" s="111"/>
      <c r="F21" s="112"/>
      <c r="G21" s="113"/>
      <c r="H21" s="113"/>
      <c r="I21" s="114"/>
    </row>
    <row r="22" spans="1:9">
      <c r="A22" s="108" t="s">
        <v>226</v>
      </c>
      <c r="B22" s="109"/>
      <c r="C22" s="109"/>
      <c r="D22" s="110">
        <v>13</v>
      </c>
      <c r="E22" s="111"/>
      <c r="F22" s="108" t="s">
        <v>258</v>
      </c>
      <c r="G22" s="109"/>
      <c r="H22" s="109"/>
      <c r="I22" s="110">
        <v>45</v>
      </c>
    </row>
    <row r="23" spans="1:9" ht="5.9" customHeight="1">
      <c r="A23" s="112"/>
      <c r="B23" s="113"/>
      <c r="C23" s="113"/>
      <c r="D23" s="114"/>
      <c r="E23" s="111"/>
      <c r="F23" s="112"/>
      <c r="G23" s="113"/>
      <c r="H23" s="113"/>
      <c r="I23" s="114"/>
    </row>
    <row r="24" spans="1:9">
      <c r="A24" s="108" t="s">
        <v>227</v>
      </c>
      <c r="B24" s="109"/>
      <c r="C24" s="109"/>
      <c r="D24" s="110">
        <v>14</v>
      </c>
      <c r="E24" s="111"/>
      <c r="F24" s="108" t="s">
        <v>259</v>
      </c>
      <c r="G24" s="109"/>
      <c r="H24" s="109"/>
      <c r="I24" s="110">
        <v>46</v>
      </c>
    </row>
    <row r="25" spans="1:9" ht="5.9" customHeight="1">
      <c r="A25" s="112"/>
      <c r="B25" s="113"/>
      <c r="C25" s="113"/>
      <c r="D25" s="114"/>
      <c r="E25" s="111"/>
      <c r="F25" s="112"/>
      <c r="G25" s="113"/>
      <c r="H25" s="113"/>
      <c r="I25" s="114"/>
    </row>
    <row r="26" spans="1:9">
      <c r="A26" s="108" t="s">
        <v>228</v>
      </c>
      <c r="B26" s="109"/>
      <c r="C26" s="109"/>
      <c r="D26" s="110">
        <v>15</v>
      </c>
      <c r="E26" s="111"/>
      <c r="F26" s="108" t="s">
        <v>260</v>
      </c>
      <c r="G26" s="109"/>
      <c r="H26" s="109"/>
      <c r="I26" s="110">
        <v>47</v>
      </c>
    </row>
    <row r="27" spans="1:9" ht="5.9" customHeight="1">
      <c r="A27" s="112"/>
      <c r="B27" s="113"/>
      <c r="C27" s="113"/>
      <c r="D27" s="114"/>
      <c r="E27" s="111"/>
      <c r="F27" s="112"/>
      <c r="G27" s="113"/>
      <c r="H27" s="113"/>
      <c r="I27" s="114"/>
    </row>
    <row r="28" spans="1:9">
      <c r="A28" s="108" t="s">
        <v>229</v>
      </c>
      <c r="B28" s="109"/>
      <c r="C28" s="109"/>
      <c r="D28" s="110">
        <v>16</v>
      </c>
      <c r="E28" s="111"/>
      <c r="F28" s="108" t="s">
        <v>261</v>
      </c>
      <c r="G28" s="109"/>
      <c r="H28" s="109"/>
      <c r="I28" s="110">
        <v>48</v>
      </c>
    </row>
    <row r="29" spans="1:9" ht="5.9" customHeight="1">
      <c r="A29" s="112"/>
      <c r="B29" s="113"/>
      <c r="C29" s="113"/>
      <c r="D29" s="114"/>
      <c r="E29" s="111"/>
      <c r="F29" s="112"/>
      <c r="G29" s="113"/>
      <c r="H29" s="113"/>
      <c r="I29" s="114"/>
    </row>
    <row r="30" spans="1:9">
      <c r="A30" s="108" t="s">
        <v>230</v>
      </c>
      <c r="B30" s="109"/>
      <c r="C30" s="109"/>
      <c r="D30" s="110">
        <v>17</v>
      </c>
      <c r="E30" s="111"/>
      <c r="F30" s="108" t="s">
        <v>262</v>
      </c>
      <c r="G30" s="109"/>
      <c r="H30" s="109"/>
      <c r="I30" s="110">
        <v>49</v>
      </c>
    </row>
    <row r="31" spans="1:9" ht="5.9" customHeight="1">
      <c r="A31" s="112"/>
      <c r="B31" s="113"/>
      <c r="C31" s="113"/>
      <c r="D31" s="114"/>
      <c r="E31" s="111"/>
      <c r="F31" s="112"/>
      <c r="G31" s="113"/>
      <c r="H31" s="113"/>
      <c r="I31" s="114"/>
    </row>
    <row r="32" spans="1:9">
      <c r="A32" s="108" t="s">
        <v>231</v>
      </c>
      <c r="B32" s="109"/>
      <c r="C32" s="109"/>
      <c r="D32" s="110">
        <v>18</v>
      </c>
      <c r="E32" s="111"/>
      <c r="F32" s="108" t="s">
        <v>263</v>
      </c>
      <c r="G32" s="109"/>
      <c r="H32" s="109"/>
      <c r="I32" s="110">
        <v>50</v>
      </c>
    </row>
    <row r="33" spans="1:9" ht="5.9" customHeight="1">
      <c r="A33" s="112"/>
      <c r="B33" s="113"/>
      <c r="C33" s="113"/>
      <c r="D33" s="114"/>
      <c r="E33" s="111"/>
      <c r="F33" s="112"/>
      <c r="G33" s="113"/>
      <c r="H33" s="113"/>
      <c r="I33" s="114"/>
    </row>
    <row r="34" spans="1:9">
      <c r="A34" s="108" t="s">
        <v>232</v>
      </c>
      <c r="B34" s="109"/>
      <c r="C34" s="109"/>
      <c r="D34" s="110">
        <v>19</v>
      </c>
      <c r="E34" s="111"/>
      <c r="F34" s="108" t="s">
        <v>264</v>
      </c>
      <c r="G34" s="109"/>
      <c r="H34" s="109"/>
      <c r="I34" s="110">
        <v>51</v>
      </c>
    </row>
    <row r="35" spans="1:9" ht="5.9" customHeight="1">
      <c r="A35" s="112"/>
      <c r="B35" s="113"/>
      <c r="C35" s="113"/>
      <c r="D35" s="114"/>
      <c r="E35" s="111"/>
      <c r="F35" s="112"/>
      <c r="G35" s="113"/>
      <c r="H35" s="113"/>
      <c r="I35" s="114"/>
    </row>
    <row r="36" spans="1:9">
      <c r="A36" s="108" t="s">
        <v>233</v>
      </c>
      <c r="B36" s="109"/>
      <c r="C36" s="109"/>
      <c r="D36" s="110">
        <v>20</v>
      </c>
      <c r="E36" s="111"/>
      <c r="F36" s="108" t="s">
        <v>265</v>
      </c>
      <c r="G36" s="109"/>
      <c r="H36" s="109"/>
      <c r="I36" s="110">
        <v>52</v>
      </c>
    </row>
    <row r="37" spans="1:9" ht="5.9" customHeight="1">
      <c r="A37" s="112"/>
      <c r="B37" s="113"/>
      <c r="C37" s="113"/>
      <c r="D37" s="114"/>
      <c r="E37" s="111"/>
      <c r="F37" s="112"/>
      <c r="G37" s="113"/>
      <c r="H37" s="113"/>
      <c r="I37" s="114"/>
    </row>
    <row r="38" spans="1:9">
      <c r="A38" s="108" t="s">
        <v>234</v>
      </c>
      <c r="B38" s="109"/>
      <c r="C38" s="109"/>
      <c r="D38" s="110">
        <v>21</v>
      </c>
      <c r="E38" s="111"/>
      <c r="F38" s="108" t="s">
        <v>266</v>
      </c>
      <c r="G38" s="109"/>
      <c r="H38" s="109"/>
      <c r="I38" s="110">
        <v>53</v>
      </c>
    </row>
    <row r="39" spans="1:9" ht="5.9" customHeight="1">
      <c r="A39" s="112"/>
      <c r="B39" s="113"/>
      <c r="C39" s="113"/>
      <c r="D39" s="114"/>
      <c r="E39" s="111"/>
      <c r="F39" s="112"/>
      <c r="G39" s="113"/>
      <c r="H39" s="113"/>
      <c r="I39" s="114"/>
    </row>
    <row r="40" spans="1:9">
      <c r="A40" s="108" t="s">
        <v>235</v>
      </c>
      <c r="B40" s="109"/>
      <c r="C40" s="109"/>
      <c r="D40" s="110">
        <v>22</v>
      </c>
      <c r="E40" s="111"/>
      <c r="F40" s="108" t="s">
        <v>267</v>
      </c>
      <c r="G40" s="109"/>
      <c r="H40" s="109"/>
      <c r="I40" s="110">
        <v>54</v>
      </c>
    </row>
    <row r="41" spans="1:9" ht="5.9" customHeight="1">
      <c r="A41" s="112"/>
      <c r="B41" s="113"/>
      <c r="C41" s="113"/>
      <c r="D41" s="114"/>
      <c r="E41" s="111"/>
      <c r="F41" s="112"/>
      <c r="G41" s="113"/>
      <c r="H41" s="113"/>
      <c r="I41" s="114"/>
    </row>
    <row r="42" spans="1:9">
      <c r="A42" s="108" t="s">
        <v>236</v>
      </c>
      <c r="B42" s="109"/>
      <c r="C42" s="109"/>
      <c r="D42" s="110">
        <v>23</v>
      </c>
      <c r="E42" s="111"/>
      <c r="F42" s="108" t="s">
        <v>268</v>
      </c>
      <c r="G42" s="109"/>
      <c r="H42" s="109"/>
      <c r="I42" s="110">
        <v>55</v>
      </c>
    </row>
    <row r="43" spans="1:9" ht="5.9" customHeight="1">
      <c r="A43" s="112"/>
      <c r="B43" s="113"/>
      <c r="C43" s="113"/>
      <c r="D43" s="114"/>
      <c r="E43" s="111"/>
      <c r="F43" s="112"/>
      <c r="G43" s="113"/>
      <c r="H43" s="113"/>
      <c r="I43" s="114"/>
    </row>
    <row r="44" spans="1:9">
      <c r="A44" s="108" t="s">
        <v>237</v>
      </c>
      <c r="B44" s="109"/>
      <c r="C44" s="109"/>
      <c r="D44" s="110">
        <v>24</v>
      </c>
      <c r="E44" s="111"/>
      <c r="F44" s="108" t="s">
        <v>269</v>
      </c>
      <c r="G44" s="109"/>
      <c r="H44" s="109"/>
      <c r="I44" s="110">
        <v>56</v>
      </c>
    </row>
    <row r="45" spans="1:9" ht="5.9" customHeight="1">
      <c r="A45" s="112"/>
      <c r="B45" s="113"/>
      <c r="C45" s="113"/>
      <c r="D45" s="114"/>
      <c r="E45" s="111"/>
      <c r="F45" s="112"/>
      <c r="G45" s="113"/>
      <c r="H45" s="113"/>
      <c r="I45" s="114"/>
    </row>
    <row r="46" spans="1:9">
      <c r="A46" s="108" t="s">
        <v>238</v>
      </c>
      <c r="B46" s="109"/>
      <c r="C46" s="109"/>
      <c r="D46" s="110">
        <v>25</v>
      </c>
      <c r="E46" s="111"/>
      <c r="F46" s="108" t="s">
        <v>270</v>
      </c>
      <c r="G46" s="109"/>
      <c r="H46" s="109"/>
      <c r="I46" s="110">
        <v>57</v>
      </c>
    </row>
    <row r="47" spans="1:9" ht="5.9" customHeight="1">
      <c r="A47" s="112"/>
      <c r="B47" s="113"/>
      <c r="C47" s="113"/>
      <c r="D47" s="114"/>
      <c r="E47" s="111"/>
      <c r="F47" s="112"/>
      <c r="G47" s="113"/>
      <c r="H47" s="113"/>
      <c r="I47" s="114"/>
    </row>
    <row r="48" spans="1:9">
      <c r="A48" s="108" t="s">
        <v>239</v>
      </c>
      <c r="B48" s="109"/>
      <c r="C48" s="109"/>
      <c r="D48" s="110">
        <v>26</v>
      </c>
      <c r="E48" s="111"/>
      <c r="F48" s="108" t="s">
        <v>271</v>
      </c>
      <c r="G48" s="109"/>
      <c r="H48" s="109"/>
      <c r="I48" s="110">
        <v>58</v>
      </c>
    </row>
    <row r="49" spans="1:9" ht="5.9" customHeight="1">
      <c r="A49" s="112"/>
      <c r="B49" s="113"/>
      <c r="C49" s="113"/>
      <c r="D49" s="114"/>
      <c r="E49" s="111"/>
      <c r="F49" s="112"/>
      <c r="G49" s="113"/>
      <c r="H49" s="113"/>
      <c r="I49" s="114"/>
    </row>
    <row r="50" spans="1:9">
      <c r="A50" s="108" t="s">
        <v>240</v>
      </c>
      <c r="B50" s="109"/>
      <c r="C50" s="109"/>
      <c r="D50" s="110">
        <v>27</v>
      </c>
      <c r="E50" s="111"/>
      <c r="F50" s="108" t="s">
        <v>272</v>
      </c>
      <c r="G50" s="109"/>
      <c r="H50" s="109"/>
      <c r="I50" s="110">
        <v>59</v>
      </c>
    </row>
    <row r="51" spans="1:9" ht="5.9" customHeight="1">
      <c r="A51" s="112"/>
      <c r="B51" s="113"/>
      <c r="C51" s="113"/>
      <c r="D51" s="114"/>
      <c r="E51" s="111"/>
      <c r="F51" s="112"/>
      <c r="G51" s="113"/>
      <c r="H51" s="113"/>
      <c r="I51" s="114"/>
    </row>
    <row r="52" spans="1:9">
      <c r="A52" s="108" t="s">
        <v>241</v>
      </c>
      <c r="B52" s="109"/>
      <c r="C52" s="109"/>
      <c r="D52" s="110">
        <v>28</v>
      </c>
      <c r="E52" s="111"/>
      <c r="F52" s="108" t="s">
        <v>273</v>
      </c>
      <c r="G52" s="109"/>
      <c r="H52" s="109"/>
      <c r="I52" s="110">
        <v>60</v>
      </c>
    </row>
    <row r="53" spans="1:9" ht="5.9" customHeight="1">
      <c r="A53" s="112"/>
      <c r="B53" s="113"/>
      <c r="C53" s="113"/>
      <c r="D53" s="114"/>
      <c r="E53" s="111"/>
      <c r="F53" s="112"/>
      <c r="G53" s="113"/>
      <c r="H53" s="113"/>
      <c r="I53" s="114"/>
    </row>
    <row r="54" spans="1:9">
      <c r="A54" s="108" t="s">
        <v>242</v>
      </c>
      <c r="B54" s="109"/>
      <c r="C54" s="109"/>
      <c r="D54" s="110">
        <v>29</v>
      </c>
      <c r="E54" s="111"/>
      <c r="F54" s="108" t="s">
        <v>274</v>
      </c>
      <c r="G54" s="109"/>
      <c r="H54" s="109"/>
      <c r="I54" s="110"/>
    </row>
    <row r="55" spans="1:9" ht="5.9" customHeight="1">
      <c r="A55" s="112"/>
      <c r="B55" s="113"/>
      <c r="C55" s="113"/>
      <c r="D55" s="114"/>
      <c r="E55" s="111"/>
      <c r="F55" s="112"/>
      <c r="G55" s="113"/>
      <c r="H55" s="113"/>
      <c r="I55" s="114"/>
    </row>
    <row r="56" spans="1:9">
      <c r="A56" s="108" t="s">
        <v>243</v>
      </c>
      <c r="B56" s="109"/>
      <c r="C56" s="109"/>
      <c r="D56" s="110">
        <v>30</v>
      </c>
      <c r="E56" s="111"/>
      <c r="F56" s="108"/>
      <c r="G56" s="109"/>
      <c r="H56" s="109"/>
      <c r="I56" s="110"/>
    </row>
    <row r="57" spans="1:9" ht="5.9" customHeight="1">
      <c r="A57" s="112"/>
      <c r="B57" s="113"/>
      <c r="C57" s="113"/>
      <c r="D57" s="114"/>
      <c r="E57" s="111"/>
      <c r="F57" s="112"/>
      <c r="G57" s="113"/>
      <c r="H57" s="113"/>
      <c r="I57" s="114"/>
    </row>
    <row r="58" spans="1:9">
      <c r="A58" s="108" t="s">
        <v>244</v>
      </c>
      <c r="B58" s="109"/>
      <c r="C58" s="109"/>
      <c r="D58" s="110">
        <v>31</v>
      </c>
      <c r="E58" s="111"/>
      <c r="F58" s="108"/>
      <c r="G58" s="109"/>
      <c r="H58" s="109"/>
      <c r="I58" s="110"/>
    </row>
    <row r="59" spans="1:9" ht="5.9" customHeight="1">
      <c r="A59" s="112"/>
      <c r="B59" s="113"/>
      <c r="C59" s="113"/>
      <c r="D59" s="114"/>
      <c r="E59" s="111"/>
      <c r="F59" s="112"/>
      <c r="G59" s="113"/>
      <c r="H59" s="113"/>
      <c r="I59" s="114"/>
    </row>
    <row r="60" spans="1:9">
      <c r="A60" s="108" t="s">
        <v>245</v>
      </c>
      <c r="B60" s="109"/>
      <c r="C60" s="109"/>
      <c r="D60" s="110">
        <v>32</v>
      </c>
      <c r="E60" s="111"/>
      <c r="F60" s="108"/>
      <c r="G60" s="109"/>
      <c r="H60" s="109"/>
      <c r="I60" s="110"/>
    </row>
    <row r="61" spans="1:9" ht="5.9" customHeight="1">
      <c r="A61" s="112"/>
      <c r="B61" s="113"/>
      <c r="C61" s="113"/>
      <c r="D61" s="114"/>
      <c r="E61" s="111"/>
      <c r="F61" s="112"/>
      <c r="G61" s="113"/>
      <c r="H61" s="113"/>
      <c r="I61" s="114"/>
    </row>
    <row r="62" spans="1:9">
      <c r="A62" s="108" t="s">
        <v>246</v>
      </c>
      <c r="B62" s="109"/>
      <c r="C62" s="109"/>
      <c r="D62" s="110">
        <v>33</v>
      </c>
      <c r="E62" s="111"/>
      <c r="F62" s="108"/>
      <c r="G62" s="109"/>
      <c r="H62" s="109"/>
      <c r="I62" s="110"/>
    </row>
    <row r="63" spans="1:9" ht="5.9" customHeight="1">
      <c r="A63" s="112"/>
      <c r="B63" s="113"/>
      <c r="C63" s="113"/>
      <c r="D63" s="114"/>
      <c r="E63" s="111"/>
      <c r="F63" s="112"/>
      <c r="G63" s="113"/>
      <c r="H63" s="113"/>
      <c r="I63" s="114"/>
    </row>
    <row r="64" spans="1:9">
      <c r="A64" s="108" t="s">
        <v>247</v>
      </c>
      <c r="B64" s="109"/>
      <c r="C64" s="109"/>
      <c r="D64" s="110">
        <v>34</v>
      </c>
      <c r="E64" s="111"/>
      <c r="F64" s="108"/>
      <c r="G64" s="109"/>
      <c r="H64" s="109"/>
      <c r="I64" s="110"/>
    </row>
    <row r="65" spans="1:9" ht="5.9" customHeight="1">
      <c r="A65" s="112"/>
      <c r="B65" s="113"/>
      <c r="C65" s="113"/>
      <c r="D65" s="114"/>
      <c r="E65" s="111"/>
      <c r="F65" s="112"/>
      <c r="G65" s="113"/>
      <c r="H65" s="113"/>
      <c r="I65" s="114"/>
    </row>
    <row r="66" spans="1:9">
      <c r="A66" s="108" t="s">
        <v>248</v>
      </c>
      <c r="B66" s="109"/>
      <c r="C66" s="109"/>
      <c r="D66" s="110">
        <v>35</v>
      </c>
      <c r="E66" s="111"/>
      <c r="F66" s="108"/>
      <c r="G66" s="109"/>
      <c r="H66" s="109"/>
      <c r="I66" s="110"/>
    </row>
    <row r="67" spans="1:9" ht="5.9" customHeight="1">
      <c r="A67" s="112"/>
      <c r="B67" s="113"/>
      <c r="C67" s="113"/>
      <c r="D67" s="114"/>
      <c r="E67" s="111"/>
      <c r="F67" s="112"/>
      <c r="G67" s="113"/>
      <c r="H67" s="113"/>
      <c r="I67" s="114"/>
    </row>
    <row r="68" spans="1:9">
      <c r="A68" s="108" t="s">
        <v>249</v>
      </c>
      <c r="B68" s="109"/>
      <c r="C68" s="109"/>
      <c r="D68" s="110">
        <v>36</v>
      </c>
      <c r="E68" s="111"/>
      <c r="F68" s="108"/>
      <c r="G68" s="109"/>
      <c r="H68" s="109"/>
      <c r="I68" s="110"/>
    </row>
    <row r="69" spans="1:9" ht="5.9" customHeight="1">
      <c r="A69" s="112"/>
      <c r="B69" s="113"/>
      <c r="C69" s="113"/>
      <c r="D69" s="114"/>
      <c r="E69" s="111"/>
      <c r="F69" s="112"/>
      <c r="G69" s="113"/>
      <c r="H69" s="113"/>
      <c r="I69" s="114"/>
    </row>
    <row r="70" spans="1:9">
      <c r="A70" s="108" t="s">
        <v>250</v>
      </c>
      <c r="B70" s="109"/>
      <c r="C70" s="109"/>
      <c r="D70" s="110">
        <v>37</v>
      </c>
      <c r="E70" s="111"/>
      <c r="F70" s="108"/>
      <c r="G70" s="109"/>
      <c r="H70" s="109"/>
      <c r="I70" s="110"/>
    </row>
    <row r="71" spans="1:9" ht="5.9" customHeight="1">
      <c r="A71" s="112"/>
      <c r="B71" s="113"/>
      <c r="C71" s="113"/>
      <c r="D71" s="114"/>
      <c r="E71" s="111"/>
      <c r="F71" s="112"/>
      <c r="G71" s="113"/>
      <c r="H71" s="113"/>
      <c r="I71" s="114"/>
    </row>
    <row r="72" spans="1:9">
      <c r="A72" s="108" t="s">
        <v>251</v>
      </c>
      <c r="B72" s="109"/>
      <c r="C72" s="109"/>
      <c r="D72" s="110">
        <v>38</v>
      </c>
      <c r="E72" s="111"/>
      <c r="F72" s="108"/>
      <c r="G72" s="109"/>
      <c r="H72" s="109"/>
      <c r="I72" s="110"/>
    </row>
    <row r="73" spans="1:9" ht="5.9" customHeight="1">
      <c r="A73" s="112"/>
      <c r="B73" s="113"/>
      <c r="C73" s="113"/>
      <c r="D73" s="114"/>
      <c r="E73" s="99"/>
      <c r="F73" s="112"/>
      <c r="G73" s="113"/>
      <c r="H73" s="113"/>
      <c r="I73" s="114"/>
    </row>
    <row r="74" spans="1:9">
      <c r="A74" s="108" t="s">
        <v>252</v>
      </c>
      <c r="B74" s="109"/>
      <c r="C74" s="109"/>
      <c r="D74" s="110">
        <v>39</v>
      </c>
      <c r="E74" s="99"/>
      <c r="F74" s="108"/>
      <c r="G74" s="109"/>
      <c r="H74" s="109"/>
      <c r="I74" s="110"/>
    </row>
    <row r="75" spans="1:9" ht="5.9" customHeight="1">
      <c r="A75" s="112"/>
      <c r="B75" s="113"/>
      <c r="C75" s="113"/>
      <c r="D75" s="114"/>
      <c r="E75" s="99"/>
      <c r="F75" s="112"/>
      <c r="G75" s="113"/>
      <c r="H75" s="113"/>
      <c r="I75" s="114"/>
    </row>
    <row r="76" spans="1:9">
      <c r="A76" s="108" t="s">
        <v>253</v>
      </c>
      <c r="B76" s="109"/>
      <c r="C76" s="109"/>
      <c r="D76" s="110">
        <v>40</v>
      </c>
      <c r="E76" s="99"/>
      <c r="F76" s="108"/>
      <c r="G76" s="109"/>
      <c r="H76" s="109"/>
      <c r="I76" s="110"/>
    </row>
    <row r="77" spans="1:9" ht="5.9" customHeight="1">
      <c r="A77" s="115"/>
      <c r="B77" s="116"/>
      <c r="C77" s="116"/>
      <c r="D77" s="117"/>
      <c r="E77" s="99"/>
      <c r="F77" s="115"/>
      <c r="G77" s="116"/>
      <c r="H77" s="116"/>
      <c r="I77" s="117"/>
    </row>
    <row r="78" spans="1:9">
      <c r="A78" s="185" t="s">
        <v>331</v>
      </c>
      <c r="B78" s="186"/>
      <c r="C78" s="186"/>
      <c r="D78" s="186"/>
      <c r="E78" s="186"/>
      <c r="F78" s="186"/>
      <c r="G78" s="186"/>
      <c r="H78" s="186"/>
      <c r="I78" s="186"/>
    </row>
    <row r="79" spans="1:9">
      <c r="A79" s="118"/>
      <c r="B79" s="118"/>
      <c r="C79" s="118"/>
      <c r="D79" s="118"/>
    </row>
    <row r="80" spans="1:9">
      <c r="A80" s="118"/>
      <c r="B80" s="118"/>
      <c r="C80" s="118"/>
      <c r="D80" s="118"/>
    </row>
    <row r="81" spans="1:4">
      <c r="A81" s="118"/>
      <c r="B81" s="118"/>
      <c r="C81" s="118"/>
      <c r="D81" s="118"/>
    </row>
    <row r="82" spans="1:4">
      <c r="A82" s="118"/>
      <c r="B82" s="118"/>
      <c r="C82" s="118"/>
      <c r="D82" s="118"/>
    </row>
    <row r="83" spans="1:4">
      <c r="A83" s="118"/>
      <c r="B83" s="118"/>
      <c r="C83" s="118"/>
      <c r="D83" s="118"/>
    </row>
    <row r="84" spans="1:4">
      <c r="A84" s="118"/>
      <c r="B84" s="118"/>
      <c r="C84" s="118"/>
      <c r="D84" s="118"/>
    </row>
    <row r="85" spans="1:4">
      <c r="A85" s="118"/>
      <c r="B85" s="118"/>
      <c r="C85" s="118"/>
      <c r="D85" s="118"/>
    </row>
    <row r="86" spans="1:4">
      <c r="A86" s="118"/>
      <c r="B86" s="118"/>
      <c r="C86" s="118"/>
      <c r="D86" s="118"/>
    </row>
    <row r="87" spans="1:4">
      <c r="A87" s="118"/>
      <c r="B87" s="118"/>
      <c r="C87" s="118"/>
      <c r="D87" s="118"/>
    </row>
    <row r="88" spans="1:4">
      <c r="A88" s="118"/>
      <c r="B88" s="118"/>
      <c r="C88" s="118"/>
      <c r="D88" s="118"/>
    </row>
  </sheetData>
  <mergeCells count="2">
    <mergeCell ref="A3:I3"/>
    <mergeCell ref="A78:I78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9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O625"/>
  <sheetViews>
    <sheetView zoomScale="70" zoomScaleNormal="70" workbookViewId="0">
      <selection activeCell="J7" sqref="J7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279</v>
      </c>
      <c r="D7" s="21" t="s">
        <v>7</v>
      </c>
      <c r="E7" s="21">
        <v>3</v>
      </c>
      <c r="F7" s="22" t="str">
        <f>CONCATENATE(D6,"=100")</f>
        <v>2016=100</v>
      </c>
      <c r="G7" s="23"/>
      <c r="H7" s="20" t="s">
        <v>279</v>
      </c>
      <c r="I7" s="21" t="s">
        <v>7</v>
      </c>
      <c r="J7" s="21">
        <v>3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9"/>
      <c r="I9" s="119"/>
      <c r="J9" s="11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9"/>
      <c r="I10" s="119"/>
      <c r="J10" s="11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9"/>
      <c r="I11" s="119"/>
      <c r="J11" s="11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9"/>
      <c r="I12" s="119"/>
      <c r="J12" s="119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0"/>
      <c r="I13" s="121"/>
      <c r="J13" s="12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0"/>
      <c r="I15" s="121"/>
      <c r="J15" s="12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0"/>
      <c r="I17" s="121"/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19"/>
      <c r="I19" s="119"/>
      <c r="J19" s="11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9"/>
      <c r="I20" s="119"/>
      <c r="J20" s="11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9"/>
      <c r="I21" s="119"/>
      <c r="J21" s="119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0"/>
      <c r="I22" s="121"/>
      <c r="J22" s="12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20"/>
      <c r="I24" s="121"/>
      <c r="J24" s="12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20"/>
      <c r="I26" s="121"/>
      <c r="J26" s="12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19"/>
      <c r="I28" s="119"/>
      <c r="J28" s="119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9"/>
      <c r="I29" s="119"/>
      <c r="J29" s="119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19"/>
      <c r="I30" s="119"/>
      <c r="J30" s="119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20"/>
      <c r="I31" s="121"/>
      <c r="J31" s="12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19"/>
      <c r="I33" s="119"/>
      <c r="J33" s="119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19"/>
      <c r="I34" s="119"/>
      <c r="J34" s="119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19"/>
      <c r="I35" s="119"/>
      <c r="J35" s="119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19"/>
      <c r="I36" s="119"/>
      <c r="J36" s="119"/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20"/>
      <c r="I37" s="121"/>
      <c r="J37" s="12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20"/>
      <c r="I39" s="121"/>
      <c r="J39" s="12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9"/>
      <c r="I41" s="119"/>
      <c r="J41" s="119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9"/>
      <c r="I42" s="119"/>
      <c r="J42" s="119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19"/>
      <c r="I43" s="119"/>
      <c r="J43" s="119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9"/>
      <c r="I44" s="119"/>
      <c r="J44" s="119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19"/>
      <c r="I45" s="119"/>
      <c r="J45" s="119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19"/>
      <c r="I46" s="119"/>
      <c r="J46" s="119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19"/>
      <c r="I47" s="119"/>
      <c r="J47" s="119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19"/>
      <c r="I48" s="119"/>
      <c r="J48" s="119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9"/>
      <c r="I49" s="119"/>
      <c r="J49" s="119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20"/>
      <c r="I50" s="121"/>
      <c r="J50" s="12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0"/>
      <c r="I52" s="121"/>
      <c r="J52" s="12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19"/>
      <c r="I54" s="119"/>
      <c r="J54" s="119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19"/>
      <c r="I55" s="119"/>
      <c r="J55" s="119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9"/>
      <c r="I56" s="119"/>
      <c r="J56" s="119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9"/>
      <c r="I57" s="119"/>
      <c r="J57" s="119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19"/>
      <c r="I58" s="119"/>
      <c r="J58" s="119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20"/>
      <c r="I59" s="121"/>
      <c r="J59" s="12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19"/>
      <c r="I61" s="119"/>
      <c r="J61" s="119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19"/>
      <c r="I62" s="119"/>
      <c r="J62" s="119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19"/>
      <c r="I63" s="119"/>
      <c r="J63" s="119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20"/>
      <c r="I64" s="121"/>
      <c r="J64" s="12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20"/>
      <c r="I66" s="121"/>
      <c r="J66" s="12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19"/>
      <c r="I68" s="119"/>
      <c r="J68" s="119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9"/>
      <c r="I69" s="119"/>
      <c r="J69" s="119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0"/>
      <c r="I70" s="121"/>
      <c r="J70" s="12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19"/>
      <c r="I72" s="119"/>
      <c r="J72" s="119"/>
      <c r="K72" s="32"/>
    </row>
    <row r="73" spans="1:11" s="33" customFormat="1" ht="11.25" customHeight="1">
      <c r="A73" s="35" t="s">
        <v>57</v>
      </c>
      <c r="B73" s="29"/>
      <c r="C73" s="30">
        <v>2870</v>
      </c>
      <c r="D73" s="30">
        <v>1900</v>
      </c>
      <c r="E73" s="30">
        <v>1830</v>
      </c>
      <c r="F73" s="31"/>
      <c r="G73" s="31"/>
      <c r="H73" s="119">
        <v>220.30699999999999</v>
      </c>
      <c r="I73" s="119">
        <v>144.26</v>
      </c>
      <c r="J73" s="119">
        <v>168.36</v>
      </c>
      <c r="K73" s="32"/>
    </row>
    <row r="74" spans="1:11" s="33" customFormat="1" ht="11.25" customHeight="1">
      <c r="A74" s="35" t="s">
        <v>58</v>
      </c>
      <c r="B74" s="29"/>
      <c r="C74" s="30">
        <v>62</v>
      </c>
      <c r="D74" s="30">
        <v>75</v>
      </c>
      <c r="E74" s="30">
        <v>75</v>
      </c>
      <c r="F74" s="31"/>
      <c r="G74" s="31"/>
      <c r="H74" s="119">
        <v>3.6949999999999998</v>
      </c>
      <c r="I74" s="119">
        <v>4.125</v>
      </c>
      <c r="J74" s="119">
        <v>4.5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19"/>
      <c r="I75" s="119"/>
      <c r="J75" s="119"/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19"/>
      <c r="I76" s="119"/>
      <c r="J76" s="119"/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19"/>
      <c r="I77" s="119"/>
      <c r="J77" s="119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19"/>
      <c r="I78" s="119"/>
      <c r="J78" s="119"/>
      <c r="K78" s="32"/>
    </row>
    <row r="79" spans="1:11" s="33" customFormat="1" ht="11.25" customHeight="1">
      <c r="A79" s="35" t="s">
        <v>63</v>
      </c>
      <c r="B79" s="29"/>
      <c r="C79" s="30">
        <v>5792</v>
      </c>
      <c r="D79" s="30">
        <v>5254</v>
      </c>
      <c r="E79" s="30">
        <v>5246</v>
      </c>
      <c r="F79" s="31"/>
      <c r="G79" s="31"/>
      <c r="H79" s="119">
        <v>552.66099999999994</v>
      </c>
      <c r="I79" s="119">
        <v>496.19299999999998</v>
      </c>
      <c r="J79" s="119">
        <v>472.10199999999998</v>
      </c>
      <c r="K79" s="32"/>
    </row>
    <row r="80" spans="1:11" s="42" customFormat="1" ht="11.25" customHeight="1">
      <c r="A80" s="43" t="s">
        <v>64</v>
      </c>
      <c r="B80" s="37"/>
      <c r="C80" s="38">
        <v>8724</v>
      </c>
      <c r="D80" s="38">
        <v>7229</v>
      </c>
      <c r="E80" s="38">
        <v>7151</v>
      </c>
      <c r="F80" s="39">
        <f>IF(D80&gt;0,100*E80/D80,0)</f>
        <v>98.921012588186471</v>
      </c>
      <c r="G80" s="40"/>
      <c r="H80" s="120">
        <v>776.6629999999999</v>
      </c>
      <c r="I80" s="121">
        <v>644.57799999999997</v>
      </c>
      <c r="J80" s="121">
        <v>644.96199999999999</v>
      </c>
      <c r="K80" s="41">
        <f>IF(I80&gt;0,100*J80/I80,0)</f>
        <v>100.05957386072748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19"/>
      <c r="I82" s="119"/>
      <c r="J82" s="119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19"/>
      <c r="I83" s="119"/>
      <c r="J83" s="119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0"/>
      <c r="I84" s="121"/>
      <c r="J84" s="12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>
        <v>8724</v>
      </c>
      <c r="D87" s="53">
        <v>7229</v>
      </c>
      <c r="E87" s="53">
        <v>7151</v>
      </c>
      <c r="F87" s="54">
        <f>IF(D87&gt;0,100*E87/D87,0)</f>
        <v>98.921012588186471</v>
      </c>
      <c r="G87" s="40"/>
      <c r="H87" s="124">
        <v>776.6629999999999</v>
      </c>
      <c r="I87" s="125">
        <v>644.57799999999997</v>
      </c>
      <c r="J87" s="125">
        <v>644.96199999999999</v>
      </c>
      <c r="K87" s="54">
        <f>IF(I87&gt;0,100*J87/I87,0)</f>
        <v>100.05957386072748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25" orientation="portrait" useFirstPageNumber="1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O625"/>
  <sheetViews>
    <sheetView zoomScale="70" zoomScaleNormal="70" workbookViewId="0">
      <selection activeCell="J7" sqref="J7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 t="s">
        <v>279</v>
      </c>
      <c r="D7" s="21" t="s">
        <v>7</v>
      </c>
      <c r="E7" s="21">
        <v>12</v>
      </c>
      <c r="F7" s="22" t="str">
        <f>CONCATENATE(D6,"=100")</f>
        <v>2015=100</v>
      </c>
      <c r="G7" s="23"/>
      <c r="H7" s="20" t="s">
        <v>279</v>
      </c>
      <c r="I7" s="21" t="s">
        <v>7</v>
      </c>
      <c r="J7" s="21"/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9"/>
      <c r="I9" s="119"/>
      <c r="J9" s="11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9"/>
      <c r="I10" s="119"/>
      <c r="J10" s="11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9"/>
      <c r="I11" s="119"/>
      <c r="J11" s="11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9"/>
      <c r="I12" s="119"/>
      <c r="J12" s="119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0"/>
      <c r="I13" s="121"/>
      <c r="J13" s="12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0"/>
      <c r="I15" s="121"/>
      <c r="J15" s="12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0"/>
      <c r="I17" s="121"/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>
        <v>2045</v>
      </c>
      <c r="D19" s="30">
        <v>2017</v>
      </c>
      <c r="E19" s="30">
        <v>1659</v>
      </c>
      <c r="F19" s="31"/>
      <c r="G19" s="31"/>
      <c r="H19" s="119">
        <v>203.304</v>
      </c>
      <c r="I19" s="119">
        <v>192.62299999999999</v>
      </c>
      <c r="J19" s="119">
        <v>156.77600000000001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9"/>
      <c r="I20" s="119"/>
      <c r="J20" s="11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9"/>
      <c r="I21" s="119"/>
      <c r="J21" s="119"/>
      <c r="K21" s="32"/>
    </row>
    <row r="22" spans="1:11" s="42" customFormat="1" ht="11.25" customHeight="1">
      <c r="A22" s="36" t="s">
        <v>18</v>
      </c>
      <c r="B22" s="37"/>
      <c r="C22" s="38">
        <v>2045</v>
      </c>
      <c r="D22" s="38">
        <v>2017</v>
      </c>
      <c r="E22" s="38">
        <v>1659</v>
      </c>
      <c r="F22" s="39">
        <f>IF(D22&gt;0,100*E22/D22,0)</f>
        <v>82.250867625185919</v>
      </c>
      <c r="G22" s="40"/>
      <c r="H22" s="120">
        <v>203.304</v>
      </c>
      <c r="I22" s="121">
        <v>192.62299999999999</v>
      </c>
      <c r="J22" s="121">
        <v>156.77600000000001</v>
      </c>
      <c r="K22" s="41">
        <f>IF(I22&gt;0,100*J22/I22,0)</f>
        <v>81.390072836577147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>
        <v>289</v>
      </c>
      <c r="D24" s="38">
        <v>331</v>
      </c>
      <c r="E24" s="38">
        <v>173</v>
      </c>
      <c r="F24" s="39">
        <f>IF(D24&gt;0,100*E24/D24,0)</f>
        <v>52.265861027190333</v>
      </c>
      <c r="G24" s="40"/>
      <c r="H24" s="120">
        <v>31.146000000000001</v>
      </c>
      <c r="I24" s="121">
        <v>28.492000000000001</v>
      </c>
      <c r="J24" s="121">
        <v>16.861000000000001</v>
      </c>
      <c r="K24" s="41">
        <f>IF(I24&gt;0,100*J24/I24,0)</f>
        <v>59.17801488137021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>
        <v>1334</v>
      </c>
      <c r="D26" s="38">
        <v>1351</v>
      </c>
      <c r="E26" s="38">
        <v>1350</v>
      </c>
      <c r="F26" s="39">
        <f>IF(D26&gt;0,100*E26/D26,0)</f>
        <v>99.925980754996303</v>
      </c>
      <c r="G26" s="40"/>
      <c r="H26" s="120">
        <v>146.565</v>
      </c>
      <c r="I26" s="121">
        <v>135.03299999999999</v>
      </c>
      <c r="J26" s="121">
        <v>106.55200000000001</v>
      </c>
      <c r="K26" s="41">
        <f>IF(I26&gt;0,100*J26/I26,0)</f>
        <v>78.908118756155915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19"/>
      <c r="I28" s="119"/>
      <c r="J28" s="119"/>
      <c r="K28" s="32"/>
    </row>
    <row r="29" spans="1:11" s="33" customFormat="1" ht="11.25" customHeight="1">
      <c r="A29" s="35" t="s">
        <v>22</v>
      </c>
      <c r="B29" s="29"/>
      <c r="C29" s="30">
        <v>3</v>
      </c>
      <c r="D29" s="30"/>
      <c r="E29" s="30"/>
      <c r="F29" s="31"/>
      <c r="G29" s="31"/>
      <c r="H29" s="119">
        <v>0.09</v>
      </c>
      <c r="I29" s="119"/>
      <c r="J29" s="119"/>
      <c r="K29" s="32"/>
    </row>
    <row r="30" spans="1:11" s="33" customFormat="1" ht="11.25" customHeight="1">
      <c r="A30" s="35" t="s">
        <v>23</v>
      </c>
      <c r="B30" s="29"/>
      <c r="C30" s="30"/>
      <c r="D30" s="30">
        <v>1</v>
      </c>
      <c r="E30" s="30"/>
      <c r="F30" s="31"/>
      <c r="G30" s="31"/>
      <c r="H30" s="119"/>
      <c r="I30" s="119">
        <v>0.05</v>
      </c>
      <c r="J30" s="119"/>
      <c r="K30" s="32"/>
    </row>
    <row r="31" spans="1:11" s="42" customFormat="1" ht="11.25" customHeight="1">
      <c r="A31" s="43" t="s">
        <v>24</v>
      </c>
      <c r="B31" s="37"/>
      <c r="C31" s="38">
        <v>3</v>
      </c>
      <c r="D31" s="38">
        <v>1</v>
      </c>
      <c r="E31" s="38"/>
      <c r="F31" s="39"/>
      <c r="G31" s="40"/>
      <c r="H31" s="120">
        <v>0.09</v>
      </c>
      <c r="I31" s="121">
        <v>0.05</v>
      </c>
      <c r="J31" s="12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19"/>
      <c r="I33" s="119"/>
      <c r="J33" s="119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19"/>
      <c r="I34" s="119"/>
      <c r="J34" s="119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19"/>
      <c r="I35" s="119"/>
      <c r="J35" s="119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19"/>
      <c r="I36" s="119"/>
      <c r="J36" s="119"/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20"/>
      <c r="I37" s="121"/>
      <c r="J37" s="12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20"/>
      <c r="I39" s="121"/>
      <c r="J39" s="12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>
        <v>2030</v>
      </c>
      <c r="D41" s="30">
        <v>1891</v>
      </c>
      <c r="E41" s="30">
        <v>1611</v>
      </c>
      <c r="F41" s="31"/>
      <c r="G41" s="31"/>
      <c r="H41" s="119">
        <v>212.19800000000001</v>
      </c>
      <c r="I41" s="119">
        <v>156.75</v>
      </c>
      <c r="J41" s="119">
        <v>149.90199999999999</v>
      </c>
      <c r="K41" s="32"/>
    </row>
    <row r="42" spans="1:11" s="33" customFormat="1" ht="11.25" customHeight="1">
      <c r="A42" s="35" t="s">
        <v>32</v>
      </c>
      <c r="B42" s="29"/>
      <c r="C42" s="30">
        <v>1755</v>
      </c>
      <c r="D42" s="30">
        <v>1716</v>
      </c>
      <c r="E42" s="30">
        <v>1531</v>
      </c>
      <c r="F42" s="31"/>
      <c r="G42" s="31"/>
      <c r="H42" s="119">
        <v>191.49799999999999</v>
      </c>
      <c r="I42" s="119">
        <v>155.9</v>
      </c>
      <c r="J42" s="119">
        <v>149.09899999999999</v>
      </c>
      <c r="K42" s="32"/>
    </row>
    <row r="43" spans="1:11" s="33" customFormat="1" ht="11.25" customHeight="1">
      <c r="A43" s="35" t="s">
        <v>33</v>
      </c>
      <c r="B43" s="29"/>
      <c r="C43" s="30">
        <v>5961</v>
      </c>
      <c r="D43" s="30">
        <v>5644</v>
      </c>
      <c r="E43" s="30">
        <v>4613</v>
      </c>
      <c r="F43" s="31"/>
      <c r="G43" s="31"/>
      <c r="H43" s="119">
        <v>498.05900000000003</v>
      </c>
      <c r="I43" s="119">
        <v>401.10399999999998</v>
      </c>
      <c r="J43" s="119">
        <v>329.733</v>
      </c>
      <c r="K43" s="32"/>
    </row>
    <row r="44" spans="1:11" s="33" customFormat="1" ht="11.25" customHeight="1">
      <c r="A44" s="35" t="s">
        <v>34</v>
      </c>
      <c r="B44" s="29"/>
      <c r="C44" s="30">
        <v>2234</v>
      </c>
      <c r="D44" s="30">
        <v>2146</v>
      </c>
      <c r="E44" s="30">
        <v>1853</v>
      </c>
      <c r="F44" s="31"/>
      <c r="G44" s="31"/>
      <c r="H44" s="119">
        <v>205.18199999999999</v>
      </c>
      <c r="I44" s="119">
        <v>185.91499999999999</v>
      </c>
      <c r="J44" s="119">
        <v>159.10599999999999</v>
      </c>
      <c r="K44" s="32"/>
    </row>
    <row r="45" spans="1:11" s="33" customFormat="1" ht="11.25" customHeight="1">
      <c r="A45" s="35" t="s">
        <v>35</v>
      </c>
      <c r="B45" s="29"/>
      <c r="C45" s="30">
        <v>1750</v>
      </c>
      <c r="D45" s="30">
        <v>1747</v>
      </c>
      <c r="E45" s="30">
        <v>1793</v>
      </c>
      <c r="F45" s="31"/>
      <c r="G45" s="31"/>
      <c r="H45" s="119">
        <v>171.51599999999999</v>
      </c>
      <c r="I45" s="119">
        <v>161.19</v>
      </c>
      <c r="J45" s="119">
        <v>150.53100000000001</v>
      </c>
      <c r="K45" s="32"/>
    </row>
    <row r="46" spans="1:11" s="33" customFormat="1" ht="11.25" customHeight="1">
      <c r="A46" s="35" t="s">
        <v>36</v>
      </c>
      <c r="B46" s="29"/>
      <c r="C46" s="30">
        <v>1312</v>
      </c>
      <c r="D46" s="30">
        <v>1226</v>
      </c>
      <c r="E46" s="30">
        <v>1170</v>
      </c>
      <c r="F46" s="31"/>
      <c r="G46" s="31"/>
      <c r="H46" s="119">
        <v>142.75800000000001</v>
      </c>
      <c r="I46" s="119">
        <v>109.25</v>
      </c>
      <c r="J46" s="119">
        <v>107.529</v>
      </c>
      <c r="K46" s="32"/>
    </row>
    <row r="47" spans="1:11" s="33" customFormat="1" ht="11.25" customHeight="1">
      <c r="A47" s="35" t="s">
        <v>37</v>
      </c>
      <c r="B47" s="29"/>
      <c r="C47" s="30">
        <v>279</v>
      </c>
      <c r="D47" s="30">
        <v>199</v>
      </c>
      <c r="E47" s="30">
        <v>197</v>
      </c>
      <c r="F47" s="31"/>
      <c r="G47" s="31"/>
      <c r="H47" s="119">
        <v>25.827999999999999</v>
      </c>
      <c r="I47" s="119">
        <v>18.617000000000001</v>
      </c>
      <c r="J47" s="119">
        <v>17.504000000000001</v>
      </c>
      <c r="K47" s="32"/>
    </row>
    <row r="48" spans="1:11" s="33" customFormat="1" ht="11.25" customHeight="1">
      <c r="A48" s="35" t="s">
        <v>38</v>
      </c>
      <c r="B48" s="29"/>
      <c r="C48" s="30">
        <v>7880</v>
      </c>
      <c r="D48" s="30">
        <v>7764</v>
      </c>
      <c r="E48" s="30">
        <v>7147</v>
      </c>
      <c r="F48" s="31"/>
      <c r="G48" s="31"/>
      <c r="H48" s="119">
        <v>842.72699999999998</v>
      </c>
      <c r="I48" s="119">
        <v>772.97</v>
      </c>
      <c r="J48" s="119">
        <v>726.32799999999997</v>
      </c>
      <c r="K48" s="32"/>
    </row>
    <row r="49" spans="1:11" s="33" customFormat="1" ht="11.25" customHeight="1">
      <c r="A49" s="35" t="s">
        <v>39</v>
      </c>
      <c r="B49" s="29"/>
      <c r="C49" s="30">
        <v>2906</v>
      </c>
      <c r="D49" s="30">
        <v>2846</v>
      </c>
      <c r="E49" s="30">
        <v>2578</v>
      </c>
      <c r="F49" s="31"/>
      <c r="G49" s="31"/>
      <c r="H49" s="119">
        <v>299.65499999999997</v>
      </c>
      <c r="I49" s="119">
        <v>246.715</v>
      </c>
      <c r="J49" s="119">
        <v>247.50899999999999</v>
      </c>
      <c r="K49" s="32"/>
    </row>
    <row r="50" spans="1:11" s="42" customFormat="1" ht="11.25" customHeight="1">
      <c r="A50" s="43" t="s">
        <v>40</v>
      </c>
      <c r="B50" s="37"/>
      <c r="C50" s="38">
        <v>26107</v>
      </c>
      <c r="D50" s="38">
        <v>25179</v>
      </c>
      <c r="E50" s="38">
        <v>22493</v>
      </c>
      <c r="F50" s="39">
        <f>IF(D50&gt;0,100*E50/D50,0)</f>
        <v>89.332380158068233</v>
      </c>
      <c r="G50" s="40"/>
      <c r="H50" s="120">
        <v>2589.4210000000003</v>
      </c>
      <c r="I50" s="121">
        <v>2208.4110000000001</v>
      </c>
      <c r="J50" s="121">
        <v>2037.2409999999998</v>
      </c>
      <c r="K50" s="41">
        <f>IF(I50&gt;0,100*J50/I50,0)</f>
        <v>92.249178255315684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0"/>
      <c r="I52" s="121"/>
      <c r="J52" s="12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19"/>
      <c r="I54" s="119"/>
      <c r="J54" s="119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19"/>
      <c r="I55" s="119"/>
      <c r="J55" s="119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9"/>
      <c r="I56" s="119"/>
      <c r="J56" s="119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9"/>
      <c r="I57" s="119"/>
      <c r="J57" s="119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19"/>
      <c r="I58" s="119"/>
      <c r="J58" s="119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20"/>
      <c r="I59" s="121"/>
      <c r="J59" s="12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19"/>
      <c r="I61" s="119"/>
      <c r="J61" s="119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19"/>
      <c r="I62" s="119"/>
      <c r="J62" s="119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19"/>
      <c r="I63" s="119"/>
      <c r="J63" s="119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20"/>
      <c r="I64" s="121"/>
      <c r="J64" s="12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20"/>
      <c r="I66" s="121"/>
      <c r="J66" s="12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19"/>
      <c r="I68" s="119"/>
      <c r="J68" s="119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9"/>
      <c r="I69" s="119"/>
      <c r="J69" s="119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0"/>
      <c r="I70" s="121"/>
      <c r="J70" s="12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19"/>
      <c r="I72" s="119"/>
      <c r="J72" s="119"/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19"/>
      <c r="I73" s="119"/>
      <c r="J73" s="119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19"/>
      <c r="I74" s="119"/>
      <c r="J74" s="119"/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19"/>
      <c r="I75" s="119"/>
      <c r="J75" s="119"/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19"/>
      <c r="I76" s="119"/>
      <c r="J76" s="119"/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19"/>
      <c r="I77" s="119"/>
      <c r="J77" s="119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19"/>
      <c r="I78" s="119"/>
      <c r="J78" s="119"/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19"/>
      <c r="I79" s="119"/>
      <c r="J79" s="119"/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20"/>
      <c r="I80" s="121"/>
      <c r="J80" s="12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19"/>
      <c r="I82" s="119"/>
      <c r="J82" s="119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19"/>
      <c r="I83" s="119"/>
      <c r="J83" s="119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0"/>
      <c r="I84" s="121"/>
      <c r="J84" s="12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>
        <v>29778</v>
      </c>
      <c r="D87" s="53">
        <v>28879</v>
      </c>
      <c r="E87" s="53">
        <v>25675</v>
      </c>
      <c r="F87" s="54">
        <f>IF(D87&gt;0,100*E87/D87,0)</f>
        <v>88.905433013608501</v>
      </c>
      <c r="G87" s="40"/>
      <c r="H87" s="124">
        <v>2970.5260000000003</v>
      </c>
      <c r="I87" s="125">
        <v>2564.6089999999999</v>
      </c>
      <c r="J87" s="125">
        <v>2317.4299999999998</v>
      </c>
      <c r="K87" s="54">
        <f>IF(I87&gt;0,100*J87/I87,0)</f>
        <v>90.361922616663975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26" orientation="portrait" useFirstPageNumber="1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O625"/>
  <sheetViews>
    <sheetView zoomScale="70" zoomScaleNormal="70" workbookViewId="0">
      <selection activeCell="J7" sqref="J7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279</v>
      </c>
      <c r="D7" s="21" t="s">
        <v>7</v>
      </c>
      <c r="E7" s="21">
        <v>3</v>
      </c>
      <c r="F7" s="22" t="str">
        <f>CONCATENATE(D6,"=100")</f>
        <v>2016=100</v>
      </c>
      <c r="G7" s="23"/>
      <c r="H7" s="20" t="s">
        <v>279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9"/>
      <c r="I9" s="119"/>
      <c r="J9" s="11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9"/>
      <c r="I10" s="119"/>
      <c r="J10" s="11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9"/>
      <c r="I11" s="119"/>
      <c r="J11" s="11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9"/>
      <c r="I12" s="119"/>
      <c r="J12" s="119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0"/>
      <c r="I13" s="121"/>
      <c r="J13" s="12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0"/>
      <c r="I15" s="121"/>
      <c r="J15" s="12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>
        <v>5</v>
      </c>
      <c r="D17" s="38">
        <v>27</v>
      </c>
      <c r="E17" s="38"/>
      <c r="F17" s="39"/>
      <c r="G17" s="40"/>
      <c r="H17" s="120">
        <v>7.0000000000000001E-3</v>
      </c>
      <c r="I17" s="121">
        <v>3.7999999999999999E-2</v>
      </c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>
        <v>1868</v>
      </c>
      <c r="D19" s="30">
        <v>1172</v>
      </c>
      <c r="E19" s="30">
        <v>1172</v>
      </c>
      <c r="F19" s="31"/>
      <c r="G19" s="31"/>
      <c r="H19" s="119">
        <v>4.109</v>
      </c>
      <c r="I19" s="119">
        <v>3.2229999999999999</v>
      </c>
      <c r="J19" s="11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9"/>
      <c r="I20" s="119"/>
      <c r="J20" s="11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9"/>
      <c r="I21" s="119"/>
      <c r="J21" s="119"/>
      <c r="K21" s="32"/>
    </row>
    <row r="22" spans="1:11" s="42" customFormat="1" ht="11.25" customHeight="1">
      <c r="A22" s="36" t="s">
        <v>18</v>
      </c>
      <c r="B22" s="37"/>
      <c r="C22" s="38">
        <v>1868</v>
      </c>
      <c r="D22" s="38">
        <v>1172</v>
      </c>
      <c r="E22" s="38">
        <v>1172</v>
      </c>
      <c r="F22" s="39">
        <f>IF(D22&gt;0,100*E22/D22,0)</f>
        <v>100</v>
      </c>
      <c r="G22" s="40"/>
      <c r="H22" s="120">
        <v>4.109</v>
      </c>
      <c r="I22" s="121">
        <v>3.2229999999999999</v>
      </c>
      <c r="J22" s="12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>
        <v>4028</v>
      </c>
      <c r="D24" s="38">
        <v>4017</v>
      </c>
      <c r="E24" s="38">
        <v>4100</v>
      </c>
      <c r="F24" s="39">
        <f>IF(D24&gt;0,100*E24/D24,0)</f>
        <v>102.06621857107294</v>
      </c>
      <c r="G24" s="40"/>
      <c r="H24" s="120">
        <v>8.5619999999999994</v>
      </c>
      <c r="I24" s="121">
        <v>8.3079999999999998</v>
      </c>
      <c r="J24" s="12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>
        <v>774</v>
      </c>
      <c r="D26" s="38">
        <v>450</v>
      </c>
      <c r="E26" s="38">
        <v>550</v>
      </c>
      <c r="F26" s="39">
        <f>IF(D26&gt;0,100*E26/D26,0)</f>
        <v>122.22222222222223</v>
      </c>
      <c r="G26" s="40"/>
      <c r="H26" s="120">
        <v>1.782</v>
      </c>
      <c r="I26" s="121">
        <v>0.45</v>
      </c>
      <c r="J26" s="12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>
        <v>1499</v>
      </c>
      <c r="D28" s="30">
        <v>5356</v>
      </c>
      <c r="E28" s="30"/>
      <c r="F28" s="31"/>
      <c r="G28" s="31"/>
      <c r="H28" s="119">
        <v>3.141</v>
      </c>
      <c r="I28" s="119">
        <v>11.773999999999999</v>
      </c>
      <c r="J28" s="119"/>
      <c r="K28" s="32"/>
    </row>
    <row r="29" spans="1:11" s="33" customFormat="1" ht="11.25" customHeight="1">
      <c r="A29" s="35" t="s">
        <v>22</v>
      </c>
      <c r="B29" s="29"/>
      <c r="C29" s="30">
        <v>3541</v>
      </c>
      <c r="D29" s="30">
        <v>3677</v>
      </c>
      <c r="E29" s="30">
        <v>3677</v>
      </c>
      <c r="F29" s="31"/>
      <c r="G29" s="31"/>
      <c r="H29" s="119">
        <v>3.1669999999999998</v>
      </c>
      <c r="I29" s="119">
        <v>2.589</v>
      </c>
      <c r="J29" s="119"/>
      <c r="K29" s="32"/>
    </row>
    <row r="30" spans="1:11" s="33" customFormat="1" ht="11.25" customHeight="1">
      <c r="A30" s="35" t="s">
        <v>23</v>
      </c>
      <c r="B30" s="29"/>
      <c r="C30" s="30">
        <v>7165</v>
      </c>
      <c r="D30" s="30">
        <v>6378</v>
      </c>
      <c r="E30" s="30">
        <v>6378</v>
      </c>
      <c r="F30" s="31"/>
      <c r="G30" s="31"/>
      <c r="H30" s="119">
        <v>7.0549999999999997</v>
      </c>
      <c r="I30" s="119">
        <v>5.4889999999999999</v>
      </c>
      <c r="J30" s="119"/>
      <c r="K30" s="32"/>
    </row>
    <row r="31" spans="1:11" s="42" customFormat="1" ht="11.25" customHeight="1">
      <c r="A31" s="43" t="s">
        <v>24</v>
      </c>
      <c r="B31" s="37"/>
      <c r="C31" s="38">
        <v>12205</v>
      </c>
      <c r="D31" s="38">
        <v>15411</v>
      </c>
      <c r="E31" s="38"/>
      <c r="F31" s="39"/>
      <c r="G31" s="40"/>
      <c r="H31" s="120">
        <v>13.363</v>
      </c>
      <c r="I31" s="121">
        <v>19.852</v>
      </c>
      <c r="J31" s="12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>
        <v>346</v>
      </c>
      <c r="D33" s="30">
        <v>205</v>
      </c>
      <c r="E33" s="30">
        <v>220</v>
      </c>
      <c r="F33" s="31"/>
      <c r="G33" s="31"/>
      <c r="H33" s="119">
        <v>0.51700000000000002</v>
      </c>
      <c r="I33" s="119">
        <v>0.25</v>
      </c>
      <c r="J33" s="119"/>
      <c r="K33" s="32"/>
    </row>
    <row r="34" spans="1:11" s="33" customFormat="1" ht="11.25" customHeight="1">
      <c r="A34" s="35" t="s">
        <v>26</v>
      </c>
      <c r="B34" s="29"/>
      <c r="C34" s="30">
        <v>2033</v>
      </c>
      <c r="D34" s="30">
        <v>1600</v>
      </c>
      <c r="E34" s="30">
        <v>1800</v>
      </c>
      <c r="F34" s="31"/>
      <c r="G34" s="31"/>
      <c r="H34" s="119">
        <v>4.5389999999999997</v>
      </c>
      <c r="I34" s="119">
        <v>3.4</v>
      </c>
      <c r="J34" s="119"/>
      <c r="K34" s="32"/>
    </row>
    <row r="35" spans="1:11" s="33" customFormat="1" ht="11.25" customHeight="1">
      <c r="A35" s="35" t="s">
        <v>27</v>
      </c>
      <c r="B35" s="29"/>
      <c r="C35" s="30">
        <v>407</v>
      </c>
      <c r="D35" s="30">
        <v>950</v>
      </c>
      <c r="E35" s="30">
        <v>1000</v>
      </c>
      <c r="F35" s="31"/>
      <c r="G35" s="31"/>
      <c r="H35" s="119">
        <v>0.96199999999999997</v>
      </c>
      <c r="I35" s="119">
        <v>1.9</v>
      </c>
      <c r="J35" s="119"/>
      <c r="K35" s="32"/>
    </row>
    <row r="36" spans="1:11" s="33" customFormat="1" ht="11.25" customHeight="1">
      <c r="A36" s="35" t="s">
        <v>28</v>
      </c>
      <c r="B36" s="29"/>
      <c r="C36" s="30">
        <v>11</v>
      </c>
      <c r="D36" s="30">
        <v>1.6905000000000001</v>
      </c>
      <c r="E36" s="30"/>
      <c r="F36" s="31"/>
      <c r="G36" s="31"/>
      <c r="H36" s="119">
        <v>2.1999999999999999E-2</v>
      </c>
      <c r="I36" s="119">
        <v>4.0000000000000001E-3</v>
      </c>
      <c r="J36" s="119"/>
      <c r="K36" s="32"/>
    </row>
    <row r="37" spans="1:11" s="42" customFormat="1" ht="11.25" customHeight="1">
      <c r="A37" s="36" t="s">
        <v>29</v>
      </c>
      <c r="B37" s="37"/>
      <c r="C37" s="38">
        <v>2797</v>
      </c>
      <c r="D37" s="38">
        <v>2756.6905000000002</v>
      </c>
      <c r="E37" s="38">
        <v>3020</v>
      </c>
      <c r="F37" s="39">
        <f>IF(D37&gt;0,100*E37/D37,0)</f>
        <v>109.55165260663102</v>
      </c>
      <c r="G37" s="40"/>
      <c r="H37" s="120">
        <v>6.04</v>
      </c>
      <c r="I37" s="121">
        <v>5.5539999999999994</v>
      </c>
      <c r="J37" s="12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>
        <v>2</v>
      </c>
      <c r="D39" s="38">
        <v>2</v>
      </c>
      <c r="E39" s="38">
        <v>8</v>
      </c>
      <c r="F39" s="39">
        <f>IF(D39&gt;0,100*E39/D39,0)</f>
        <v>400</v>
      </c>
      <c r="G39" s="40"/>
      <c r="H39" s="120">
        <v>3.0000000000000001E-3</v>
      </c>
      <c r="I39" s="121">
        <v>3.0000000000000001E-3</v>
      </c>
      <c r="J39" s="12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>
        <v>4941</v>
      </c>
      <c r="D41" s="30">
        <v>4300</v>
      </c>
      <c r="E41" s="30">
        <v>3800</v>
      </c>
      <c r="F41" s="31"/>
      <c r="G41" s="31"/>
      <c r="H41" s="119">
        <v>4.5819999999999999</v>
      </c>
      <c r="I41" s="119">
        <v>4.1150000000000002</v>
      </c>
      <c r="J41" s="119"/>
      <c r="K41" s="32"/>
    </row>
    <row r="42" spans="1:11" s="33" customFormat="1" ht="11.25" customHeight="1">
      <c r="A42" s="35" t="s">
        <v>32</v>
      </c>
      <c r="B42" s="29"/>
      <c r="C42" s="30">
        <v>57978</v>
      </c>
      <c r="D42" s="30">
        <v>50852</v>
      </c>
      <c r="E42" s="30">
        <v>51500</v>
      </c>
      <c r="F42" s="31"/>
      <c r="G42" s="31"/>
      <c r="H42" s="119">
        <v>64.698999999999998</v>
      </c>
      <c r="I42" s="119">
        <v>52.573</v>
      </c>
      <c r="J42" s="119"/>
      <c r="K42" s="32"/>
    </row>
    <row r="43" spans="1:11" s="33" customFormat="1" ht="11.25" customHeight="1">
      <c r="A43" s="35" t="s">
        <v>33</v>
      </c>
      <c r="B43" s="29"/>
      <c r="C43" s="30">
        <v>8353</v>
      </c>
      <c r="D43" s="30">
        <v>8400</v>
      </c>
      <c r="E43" s="30">
        <v>7500</v>
      </c>
      <c r="F43" s="31"/>
      <c r="G43" s="31"/>
      <c r="H43" s="119">
        <v>12.131</v>
      </c>
      <c r="I43" s="119">
        <v>13.58</v>
      </c>
      <c r="J43" s="119"/>
      <c r="K43" s="32"/>
    </row>
    <row r="44" spans="1:11" s="33" customFormat="1" ht="11.25" customHeight="1">
      <c r="A44" s="35" t="s">
        <v>34</v>
      </c>
      <c r="B44" s="29"/>
      <c r="C44" s="30">
        <v>36751</v>
      </c>
      <c r="D44" s="30">
        <v>34407</v>
      </c>
      <c r="E44" s="30">
        <v>35000</v>
      </c>
      <c r="F44" s="31"/>
      <c r="G44" s="31"/>
      <c r="H44" s="119">
        <v>44.148000000000003</v>
      </c>
      <c r="I44" s="119">
        <v>37.35</v>
      </c>
      <c r="J44" s="119"/>
      <c r="K44" s="32"/>
    </row>
    <row r="45" spans="1:11" s="33" customFormat="1" ht="11.25" customHeight="1">
      <c r="A45" s="35" t="s">
        <v>35</v>
      </c>
      <c r="B45" s="29"/>
      <c r="C45" s="30">
        <v>13810</v>
      </c>
      <c r="D45" s="30">
        <v>12878</v>
      </c>
      <c r="E45" s="30">
        <v>12300</v>
      </c>
      <c r="F45" s="31"/>
      <c r="G45" s="31"/>
      <c r="H45" s="119">
        <v>12.712</v>
      </c>
      <c r="I45" s="119">
        <v>10.69</v>
      </c>
      <c r="J45" s="119"/>
      <c r="K45" s="32"/>
    </row>
    <row r="46" spans="1:11" s="33" customFormat="1" ht="11.25" customHeight="1">
      <c r="A46" s="35" t="s">
        <v>36</v>
      </c>
      <c r="B46" s="29"/>
      <c r="C46" s="30">
        <v>27184</v>
      </c>
      <c r="D46" s="30">
        <v>29852</v>
      </c>
      <c r="E46" s="30">
        <v>29900</v>
      </c>
      <c r="F46" s="31"/>
      <c r="G46" s="31"/>
      <c r="H46" s="119">
        <v>22.484000000000002</v>
      </c>
      <c r="I46" s="119">
        <v>22.004000000000001</v>
      </c>
      <c r="J46" s="119"/>
      <c r="K46" s="32"/>
    </row>
    <row r="47" spans="1:11" s="33" customFormat="1" ht="11.25" customHeight="1">
      <c r="A47" s="35" t="s">
        <v>37</v>
      </c>
      <c r="B47" s="29"/>
      <c r="C47" s="30">
        <v>38031</v>
      </c>
      <c r="D47" s="30">
        <v>39026</v>
      </c>
      <c r="E47" s="30">
        <v>39500</v>
      </c>
      <c r="F47" s="31"/>
      <c r="G47" s="31"/>
      <c r="H47" s="119">
        <v>55.911000000000001</v>
      </c>
      <c r="I47" s="119">
        <v>46.756</v>
      </c>
      <c r="J47" s="119"/>
      <c r="K47" s="32"/>
    </row>
    <row r="48" spans="1:11" s="33" customFormat="1" ht="11.25" customHeight="1">
      <c r="A48" s="35" t="s">
        <v>38</v>
      </c>
      <c r="B48" s="29"/>
      <c r="C48" s="30">
        <v>45729</v>
      </c>
      <c r="D48" s="30">
        <v>47536</v>
      </c>
      <c r="E48" s="30">
        <v>47500</v>
      </c>
      <c r="F48" s="31"/>
      <c r="G48" s="31"/>
      <c r="H48" s="119">
        <v>43.103999999999999</v>
      </c>
      <c r="I48" s="119">
        <v>45.045000000000002</v>
      </c>
      <c r="J48" s="119"/>
      <c r="K48" s="32"/>
    </row>
    <row r="49" spans="1:11" s="33" customFormat="1" ht="11.25" customHeight="1">
      <c r="A49" s="35" t="s">
        <v>39</v>
      </c>
      <c r="B49" s="29"/>
      <c r="C49" s="30">
        <v>21512</v>
      </c>
      <c r="D49" s="30">
        <v>21273</v>
      </c>
      <c r="E49" s="30">
        <v>22500</v>
      </c>
      <c r="F49" s="31"/>
      <c r="G49" s="31"/>
      <c r="H49" s="119">
        <v>22.875</v>
      </c>
      <c r="I49" s="119">
        <v>22.94</v>
      </c>
      <c r="J49" s="119"/>
      <c r="K49" s="32"/>
    </row>
    <row r="50" spans="1:11" s="42" customFormat="1" ht="11.25" customHeight="1">
      <c r="A50" s="43" t="s">
        <v>40</v>
      </c>
      <c r="B50" s="37"/>
      <c r="C50" s="38">
        <v>254289</v>
      </c>
      <c r="D50" s="38">
        <v>248524</v>
      </c>
      <c r="E50" s="38">
        <v>249500</v>
      </c>
      <c r="F50" s="39">
        <f>IF(D50&gt;0,100*E50/D50,0)</f>
        <v>100.39271861067743</v>
      </c>
      <c r="G50" s="40"/>
      <c r="H50" s="120">
        <v>282.64600000000002</v>
      </c>
      <c r="I50" s="121">
        <v>255.053</v>
      </c>
      <c r="J50" s="12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>
        <v>999</v>
      </c>
      <c r="D52" s="38">
        <v>999</v>
      </c>
      <c r="E52" s="38">
        <v>999</v>
      </c>
      <c r="F52" s="39">
        <f>IF(D52&gt;0,100*E52/D52,0)</f>
        <v>100</v>
      </c>
      <c r="G52" s="40"/>
      <c r="H52" s="120">
        <v>1.1339999999999999</v>
      </c>
      <c r="I52" s="121">
        <v>1.1339999999999999</v>
      </c>
      <c r="J52" s="12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>
        <v>3739</v>
      </c>
      <c r="D54" s="30">
        <v>3713</v>
      </c>
      <c r="E54" s="30">
        <v>3600</v>
      </c>
      <c r="F54" s="31"/>
      <c r="G54" s="31"/>
      <c r="H54" s="119">
        <v>4.7789999999999999</v>
      </c>
      <c r="I54" s="119">
        <v>4.6100000000000003</v>
      </c>
      <c r="J54" s="119"/>
      <c r="K54" s="32"/>
    </row>
    <row r="55" spans="1:11" s="33" customFormat="1" ht="11.25" customHeight="1">
      <c r="A55" s="35" t="s">
        <v>43</v>
      </c>
      <c r="B55" s="29"/>
      <c r="C55" s="30">
        <v>1034</v>
      </c>
      <c r="D55" s="30">
        <v>1022</v>
      </c>
      <c r="E55" s="30">
        <v>1022</v>
      </c>
      <c r="F55" s="31"/>
      <c r="G55" s="31"/>
      <c r="H55" s="119">
        <v>0.77500000000000002</v>
      </c>
      <c r="I55" s="119">
        <v>0.77</v>
      </c>
      <c r="J55" s="119"/>
      <c r="K55" s="32"/>
    </row>
    <row r="56" spans="1:11" s="33" customFormat="1" ht="11.25" customHeight="1">
      <c r="A56" s="35" t="s">
        <v>44</v>
      </c>
      <c r="B56" s="29"/>
      <c r="C56" s="30">
        <v>138373</v>
      </c>
      <c r="D56" s="30">
        <v>148000</v>
      </c>
      <c r="E56" s="30">
        <v>150000</v>
      </c>
      <c r="F56" s="31"/>
      <c r="G56" s="31"/>
      <c r="H56" s="119">
        <v>109.539</v>
      </c>
      <c r="I56" s="119">
        <v>105</v>
      </c>
      <c r="J56" s="119"/>
      <c r="K56" s="32"/>
    </row>
    <row r="57" spans="1:11" s="33" customFormat="1" ht="11.25" customHeight="1">
      <c r="A57" s="35" t="s">
        <v>45</v>
      </c>
      <c r="B57" s="29"/>
      <c r="C57" s="30">
        <v>31186</v>
      </c>
      <c r="D57" s="30">
        <v>31152</v>
      </c>
      <c r="E57" s="30">
        <v>31152</v>
      </c>
      <c r="F57" s="31"/>
      <c r="G57" s="31"/>
      <c r="H57" s="119">
        <v>26.629000000000001</v>
      </c>
      <c r="I57" s="119">
        <v>37.382400000000004</v>
      </c>
      <c r="J57" s="119"/>
      <c r="K57" s="32"/>
    </row>
    <row r="58" spans="1:11" s="33" customFormat="1" ht="11.25" customHeight="1">
      <c r="A58" s="35" t="s">
        <v>46</v>
      </c>
      <c r="B58" s="29"/>
      <c r="C58" s="30">
        <v>2950</v>
      </c>
      <c r="D58" s="30">
        <v>1788</v>
      </c>
      <c r="E58" s="30">
        <v>1498</v>
      </c>
      <c r="F58" s="31"/>
      <c r="G58" s="31"/>
      <c r="H58" s="119">
        <v>1.649</v>
      </c>
      <c r="I58" s="119">
        <v>1.177</v>
      </c>
      <c r="J58" s="119"/>
      <c r="K58" s="32"/>
    </row>
    <row r="59" spans="1:11" s="42" customFormat="1" ht="11.25" customHeight="1">
      <c r="A59" s="36" t="s">
        <v>47</v>
      </c>
      <c r="B59" s="37"/>
      <c r="C59" s="38">
        <v>177282</v>
      </c>
      <c r="D59" s="38">
        <v>185675</v>
      </c>
      <c r="E59" s="38">
        <v>187272</v>
      </c>
      <c r="F59" s="39">
        <f>IF(D59&gt;0,100*E59/D59,0)</f>
        <v>100.86010502221623</v>
      </c>
      <c r="G59" s="40"/>
      <c r="H59" s="120">
        <v>143.37100000000001</v>
      </c>
      <c r="I59" s="121">
        <v>148.93940000000001</v>
      </c>
      <c r="J59" s="12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>
        <v>394</v>
      </c>
      <c r="D61" s="30">
        <v>700</v>
      </c>
      <c r="E61" s="30">
        <v>650</v>
      </c>
      <c r="F61" s="31"/>
      <c r="G61" s="31"/>
      <c r="H61" s="119">
        <v>0.35499999999999998</v>
      </c>
      <c r="I61" s="119">
        <v>0.25</v>
      </c>
      <c r="J61" s="119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19"/>
      <c r="I62" s="119"/>
      <c r="J62" s="119"/>
      <c r="K62" s="32"/>
    </row>
    <row r="63" spans="1:11" s="33" customFormat="1" ht="11.25" customHeight="1">
      <c r="A63" s="35" t="s">
        <v>50</v>
      </c>
      <c r="B63" s="29"/>
      <c r="C63" s="30">
        <v>465</v>
      </c>
      <c r="D63" s="30">
        <v>419</v>
      </c>
      <c r="E63" s="30"/>
      <c r="F63" s="31"/>
      <c r="G63" s="31"/>
      <c r="H63" s="119">
        <v>0.499</v>
      </c>
      <c r="I63" s="119">
        <v>0.13408</v>
      </c>
      <c r="J63" s="119"/>
      <c r="K63" s="32"/>
    </row>
    <row r="64" spans="1:11" s="42" customFormat="1" ht="11.25" customHeight="1">
      <c r="A64" s="36" t="s">
        <v>51</v>
      </c>
      <c r="B64" s="37"/>
      <c r="C64" s="38">
        <v>859</v>
      </c>
      <c r="D64" s="38">
        <v>1119</v>
      </c>
      <c r="E64" s="38"/>
      <c r="F64" s="39"/>
      <c r="G64" s="40"/>
      <c r="H64" s="120">
        <v>0.85399999999999998</v>
      </c>
      <c r="I64" s="121">
        <v>0.38407999999999998</v>
      </c>
      <c r="J64" s="12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>
        <v>77</v>
      </c>
      <c r="D66" s="38">
        <v>37</v>
      </c>
      <c r="E66" s="38">
        <v>37</v>
      </c>
      <c r="F66" s="39">
        <f>IF(D66&gt;0,100*E66/D66,0)</f>
        <v>100</v>
      </c>
      <c r="G66" s="40"/>
      <c r="H66" s="120">
        <v>7.6999999999999999E-2</v>
      </c>
      <c r="I66" s="121">
        <v>3.7999999999999999E-2</v>
      </c>
      <c r="J66" s="12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>
        <v>19942</v>
      </c>
      <c r="D68" s="30">
        <v>17240</v>
      </c>
      <c r="E68" s="30">
        <v>18000</v>
      </c>
      <c r="F68" s="31"/>
      <c r="G68" s="31"/>
      <c r="H68" s="119">
        <v>19.577000000000002</v>
      </c>
      <c r="I68" s="119">
        <v>19</v>
      </c>
      <c r="J68" s="119"/>
      <c r="K68" s="32"/>
    </row>
    <row r="69" spans="1:11" s="33" customFormat="1" ht="11.25" customHeight="1">
      <c r="A69" s="35" t="s">
        <v>54</v>
      </c>
      <c r="B69" s="29"/>
      <c r="C69" s="30">
        <v>932</v>
      </c>
      <c r="D69" s="30">
        <v>1000</v>
      </c>
      <c r="E69" s="30">
        <v>1000</v>
      </c>
      <c r="F69" s="31"/>
      <c r="G69" s="31"/>
      <c r="H69" s="119">
        <v>1.968</v>
      </c>
      <c r="I69" s="119">
        <v>2</v>
      </c>
      <c r="J69" s="119"/>
      <c r="K69" s="32"/>
    </row>
    <row r="70" spans="1:11" s="42" customFormat="1" ht="11.25" customHeight="1">
      <c r="A70" s="36" t="s">
        <v>55</v>
      </c>
      <c r="B70" s="37"/>
      <c r="C70" s="38">
        <v>20874</v>
      </c>
      <c r="D70" s="38">
        <v>18240</v>
      </c>
      <c r="E70" s="38">
        <v>19000</v>
      </c>
      <c r="F70" s="39">
        <f>IF(D70&gt;0,100*E70/D70,0)</f>
        <v>104.16666666666667</v>
      </c>
      <c r="G70" s="40"/>
      <c r="H70" s="120">
        <v>21.545000000000002</v>
      </c>
      <c r="I70" s="121">
        <v>21</v>
      </c>
      <c r="J70" s="12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/>
      <c r="D72" s="30">
        <v>60</v>
      </c>
      <c r="E72" s="30">
        <v>58</v>
      </c>
      <c r="F72" s="31"/>
      <c r="G72" s="31"/>
      <c r="H72" s="119"/>
      <c r="I72" s="119">
        <v>1.0999999999999999E-2</v>
      </c>
      <c r="J72" s="119"/>
      <c r="K72" s="32"/>
    </row>
    <row r="73" spans="1:11" s="33" customFormat="1" ht="11.25" customHeight="1">
      <c r="A73" s="35" t="s">
        <v>57</v>
      </c>
      <c r="B73" s="29"/>
      <c r="C73" s="30">
        <v>60682</v>
      </c>
      <c r="D73" s="30">
        <v>60250</v>
      </c>
      <c r="E73" s="30">
        <v>58700</v>
      </c>
      <c r="F73" s="31"/>
      <c r="G73" s="31"/>
      <c r="H73" s="119">
        <v>80.888000000000005</v>
      </c>
      <c r="I73" s="119">
        <v>61.1</v>
      </c>
      <c r="J73" s="119"/>
      <c r="K73" s="32"/>
    </row>
    <row r="74" spans="1:11" s="33" customFormat="1" ht="11.25" customHeight="1">
      <c r="A74" s="35" t="s">
        <v>58</v>
      </c>
      <c r="B74" s="29"/>
      <c r="C74" s="30">
        <v>46871</v>
      </c>
      <c r="D74" s="30">
        <v>41600</v>
      </c>
      <c r="E74" s="30">
        <v>41480</v>
      </c>
      <c r="F74" s="31"/>
      <c r="G74" s="31"/>
      <c r="H74" s="119">
        <v>39.811</v>
      </c>
      <c r="I74" s="119">
        <v>20.8</v>
      </c>
      <c r="J74" s="119"/>
      <c r="K74" s="32"/>
    </row>
    <row r="75" spans="1:11" s="33" customFormat="1" ht="11.25" customHeight="1">
      <c r="A75" s="35" t="s">
        <v>59</v>
      </c>
      <c r="B75" s="29"/>
      <c r="C75" s="30">
        <v>2193</v>
      </c>
      <c r="D75" s="30">
        <v>1452.213</v>
      </c>
      <c r="E75" s="30">
        <v>1439</v>
      </c>
      <c r="F75" s="31"/>
      <c r="G75" s="31"/>
      <c r="H75" s="119">
        <v>1.3340000000000001</v>
      </c>
      <c r="I75" s="119">
        <v>0.88315264135813965</v>
      </c>
      <c r="J75" s="119"/>
      <c r="K75" s="32"/>
    </row>
    <row r="76" spans="1:11" s="33" customFormat="1" ht="11.25" customHeight="1">
      <c r="A76" s="35" t="s">
        <v>60</v>
      </c>
      <c r="B76" s="29"/>
      <c r="C76" s="30">
        <v>15783</v>
      </c>
      <c r="D76" s="30">
        <v>15290</v>
      </c>
      <c r="E76" s="30">
        <v>15000</v>
      </c>
      <c r="F76" s="31"/>
      <c r="G76" s="31"/>
      <c r="H76" s="119">
        <v>20.202000000000002</v>
      </c>
      <c r="I76" s="119">
        <v>25.687000000000001</v>
      </c>
      <c r="J76" s="119"/>
      <c r="K76" s="32"/>
    </row>
    <row r="77" spans="1:11" s="33" customFormat="1" ht="11.25" customHeight="1">
      <c r="A77" s="35" t="s">
        <v>61</v>
      </c>
      <c r="B77" s="29"/>
      <c r="C77" s="30">
        <v>2116</v>
      </c>
      <c r="D77" s="30">
        <v>1295</v>
      </c>
      <c r="E77" s="30">
        <v>1300</v>
      </c>
      <c r="F77" s="31"/>
      <c r="G77" s="31"/>
      <c r="H77" s="119">
        <v>0.92600000000000005</v>
      </c>
      <c r="I77" s="119">
        <v>0.97</v>
      </c>
      <c r="J77" s="119"/>
      <c r="K77" s="32"/>
    </row>
    <row r="78" spans="1:11" s="33" customFormat="1" ht="11.25" customHeight="1">
      <c r="A78" s="35" t="s">
        <v>62</v>
      </c>
      <c r="B78" s="29"/>
      <c r="C78" s="30">
        <v>3613</v>
      </c>
      <c r="D78" s="30">
        <v>2710</v>
      </c>
      <c r="E78" s="30">
        <v>2700</v>
      </c>
      <c r="F78" s="31"/>
      <c r="G78" s="31"/>
      <c r="H78" s="119">
        <v>4.016</v>
      </c>
      <c r="I78" s="119">
        <v>1.762</v>
      </c>
      <c r="J78" s="119"/>
      <c r="K78" s="32"/>
    </row>
    <row r="79" spans="1:11" s="33" customFormat="1" ht="11.25" customHeight="1">
      <c r="A79" s="35" t="s">
        <v>63</v>
      </c>
      <c r="B79" s="29"/>
      <c r="C79" s="30">
        <v>131534</v>
      </c>
      <c r="D79" s="30">
        <v>117984</v>
      </c>
      <c r="E79" s="30">
        <v>111499</v>
      </c>
      <c r="F79" s="31"/>
      <c r="G79" s="31"/>
      <c r="H79" s="119">
        <v>138.52500000000001</v>
      </c>
      <c r="I79" s="119">
        <v>138.12100000000001</v>
      </c>
      <c r="J79" s="119"/>
      <c r="K79" s="32"/>
    </row>
    <row r="80" spans="1:11" s="42" customFormat="1" ht="11.25" customHeight="1">
      <c r="A80" s="43" t="s">
        <v>64</v>
      </c>
      <c r="B80" s="37"/>
      <c r="C80" s="38">
        <v>262792</v>
      </c>
      <c r="D80" s="38">
        <v>240641.21299999999</v>
      </c>
      <c r="E80" s="38">
        <v>232176</v>
      </c>
      <c r="F80" s="39">
        <f>IF(D80&gt;0,100*E80/D80,0)</f>
        <v>96.482226425612311</v>
      </c>
      <c r="G80" s="40"/>
      <c r="H80" s="120">
        <v>285.702</v>
      </c>
      <c r="I80" s="121">
        <v>249.33415264135814</v>
      </c>
      <c r="J80" s="12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19"/>
      <c r="I82" s="119"/>
      <c r="J82" s="119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19"/>
      <c r="I83" s="119"/>
      <c r="J83" s="119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0"/>
      <c r="I84" s="121"/>
      <c r="J84" s="12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>
        <v>738851</v>
      </c>
      <c r="D87" s="53">
        <v>719070.90350000001</v>
      </c>
      <c r="E87" s="53"/>
      <c r="F87" s="54"/>
      <c r="G87" s="40"/>
      <c r="H87" s="124">
        <v>769.19500000000005</v>
      </c>
      <c r="I87" s="125">
        <v>713.3106326413581</v>
      </c>
      <c r="J87" s="12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27" orientation="portrait" useFirstPageNumber="1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O625"/>
  <sheetViews>
    <sheetView zoomScale="70" zoomScaleNormal="70" workbookViewId="0">
      <selection activeCell="J7" sqref="J7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279</v>
      </c>
      <c r="D7" s="21" t="s">
        <v>7</v>
      </c>
      <c r="E7" s="21">
        <v>3</v>
      </c>
      <c r="F7" s="22" t="str">
        <f>CONCATENATE(D6,"=100")</f>
        <v>2016=100</v>
      </c>
      <c r="G7" s="23"/>
      <c r="H7" s="20" t="s">
        <v>279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>
        <v>318</v>
      </c>
      <c r="E9" s="30">
        <v>318</v>
      </c>
      <c r="F9" s="31"/>
      <c r="G9" s="31"/>
      <c r="H9" s="119"/>
      <c r="I9" s="119">
        <v>7.4729999999999999</v>
      </c>
      <c r="J9" s="119"/>
      <c r="K9" s="32"/>
    </row>
    <row r="10" spans="1:11" s="33" customFormat="1" ht="11.25" customHeight="1">
      <c r="A10" s="35" t="s">
        <v>9</v>
      </c>
      <c r="B10" s="29"/>
      <c r="C10" s="30">
        <v>36</v>
      </c>
      <c r="D10" s="30">
        <v>155</v>
      </c>
      <c r="E10" s="30">
        <v>155</v>
      </c>
      <c r="F10" s="31"/>
      <c r="G10" s="31"/>
      <c r="H10" s="119">
        <v>0.95099999999999996</v>
      </c>
      <c r="I10" s="119">
        <v>3.6425000000000001</v>
      </c>
      <c r="J10" s="119"/>
      <c r="K10" s="32"/>
    </row>
    <row r="11" spans="1:11" s="33" customFormat="1" ht="11.25" customHeight="1">
      <c r="A11" s="28" t="s">
        <v>10</v>
      </c>
      <c r="B11" s="29"/>
      <c r="C11" s="30">
        <v>30</v>
      </c>
      <c r="D11" s="30">
        <v>32</v>
      </c>
      <c r="E11" s="30">
        <v>32</v>
      </c>
      <c r="F11" s="31"/>
      <c r="G11" s="31"/>
      <c r="H11" s="119">
        <v>0.77</v>
      </c>
      <c r="I11" s="119">
        <v>0.85</v>
      </c>
      <c r="J11" s="119"/>
      <c r="K11" s="32"/>
    </row>
    <row r="12" spans="1:11" s="33" customFormat="1" ht="11.25" customHeight="1">
      <c r="A12" s="35" t="s">
        <v>11</v>
      </c>
      <c r="B12" s="29"/>
      <c r="C12" s="30"/>
      <c r="D12" s="30">
        <v>18</v>
      </c>
      <c r="E12" s="30">
        <v>18</v>
      </c>
      <c r="F12" s="31"/>
      <c r="G12" s="31"/>
      <c r="H12" s="119"/>
      <c r="I12" s="119">
        <v>0.42299999999999999</v>
      </c>
      <c r="J12" s="119"/>
      <c r="K12" s="32"/>
    </row>
    <row r="13" spans="1:11" s="42" customFormat="1" ht="11.25" customHeight="1">
      <c r="A13" s="36" t="s">
        <v>12</v>
      </c>
      <c r="B13" s="37"/>
      <c r="C13" s="38">
        <v>66</v>
      </c>
      <c r="D13" s="38">
        <v>523</v>
      </c>
      <c r="E13" s="38">
        <v>523</v>
      </c>
      <c r="F13" s="39">
        <f>IF(D13&gt;0,100*E13/D13,0)</f>
        <v>100</v>
      </c>
      <c r="G13" s="40"/>
      <c r="H13" s="120">
        <v>1.7210000000000001</v>
      </c>
      <c r="I13" s="121">
        <v>12.388500000000001</v>
      </c>
      <c r="J13" s="12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>
        <v>22</v>
      </c>
      <c r="D15" s="38">
        <v>22</v>
      </c>
      <c r="E15" s="38">
        <v>13</v>
      </c>
      <c r="F15" s="39">
        <f>IF(D15&gt;0,100*E15/D15,0)</f>
        <v>59.090909090909093</v>
      </c>
      <c r="G15" s="40"/>
      <c r="H15" s="120">
        <v>0.77</v>
      </c>
      <c r="I15" s="121">
        <v>0.77</v>
      </c>
      <c r="J15" s="12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>
        <v>107</v>
      </c>
      <c r="D17" s="38">
        <v>21</v>
      </c>
      <c r="E17" s="38"/>
      <c r="F17" s="39"/>
      <c r="G17" s="40"/>
      <c r="H17" s="120">
        <v>3.21</v>
      </c>
      <c r="I17" s="121">
        <v>0.58799999999999997</v>
      </c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>
        <v>274</v>
      </c>
      <c r="D19" s="30">
        <v>340</v>
      </c>
      <c r="E19" s="30">
        <v>340</v>
      </c>
      <c r="F19" s="31"/>
      <c r="G19" s="31"/>
      <c r="H19" s="119">
        <v>11.097</v>
      </c>
      <c r="I19" s="119">
        <v>13.6</v>
      </c>
      <c r="J19" s="119"/>
      <c r="K19" s="32"/>
    </row>
    <row r="20" spans="1:11" s="33" customFormat="1" ht="11.25" customHeight="1">
      <c r="A20" s="35" t="s">
        <v>16</v>
      </c>
      <c r="B20" s="29"/>
      <c r="C20" s="30">
        <v>50</v>
      </c>
      <c r="D20" s="30">
        <v>50</v>
      </c>
      <c r="E20" s="30">
        <v>50</v>
      </c>
      <c r="F20" s="31"/>
      <c r="G20" s="31"/>
      <c r="H20" s="119">
        <v>1.95</v>
      </c>
      <c r="I20" s="119">
        <v>2.0750000000000002</v>
      </c>
      <c r="J20" s="119"/>
      <c r="K20" s="32"/>
    </row>
    <row r="21" spans="1:11" s="33" customFormat="1" ht="11.25" customHeight="1">
      <c r="A21" s="35" t="s">
        <v>17</v>
      </c>
      <c r="B21" s="29"/>
      <c r="C21" s="30">
        <v>58</v>
      </c>
      <c r="D21" s="30">
        <v>58</v>
      </c>
      <c r="E21" s="30">
        <v>58</v>
      </c>
      <c r="F21" s="31"/>
      <c r="G21" s="31"/>
      <c r="H21" s="119">
        <v>2.0880000000000001</v>
      </c>
      <c r="I21" s="119">
        <v>2.2330000000000001</v>
      </c>
      <c r="J21" s="119"/>
      <c r="K21" s="32"/>
    </row>
    <row r="22" spans="1:11" s="42" customFormat="1" ht="11.25" customHeight="1">
      <c r="A22" s="36" t="s">
        <v>18</v>
      </c>
      <c r="B22" s="37"/>
      <c r="C22" s="38">
        <v>382</v>
      </c>
      <c r="D22" s="38">
        <v>448</v>
      </c>
      <c r="E22" s="38">
        <v>448</v>
      </c>
      <c r="F22" s="39">
        <f>IF(D22&gt;0,100*E22/D22,0)</f>
        <v>100</v>
      </c>
      <c r="G22" s="40"/>
      <c r="H22" s="120">
        <v>15.135</v>
      </c>
      <c r="I22" s="121">
        <v>17.908000000000001</v>
      </c>
      <c r="J22" s="12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>
        <v>6271</v>
      </c>
      <c r="D24" s="38">
        <v>6254</v>
      </c>
      <c r="E24" s="38">
        <v>6200</v>
      </c>
      <c r="F24" s="39">
        <f>IF(D24&gt;0,100*E24/D24,0)</f>
        <v>99.136552606331946</v>
      </c>
      <c r="G24" s="40"/>
      <c r="H24" s="120">
        <v>324.45400000000001</v>
      </c>
      <c r="I24" s="121">
        <v>321.85500000000002</v>
      </c>
      <c r="J24" s="12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>
        <v>1091</v>
      </c>
      <c r="D26" s="38">
        <v>1090</v>
      </c>
      <c r="E26" s="38">
        <v>1020</v>
      </c>
      <c r="F26" s="39">
        <f>IF(D26&gt;0,100*E26/D26,0)</f>
        <v>93.577981651376149</v>
      </c>
      <c r="G26" s="40"/>
      <c r="H26" s="120">
        <v>52.277999999999999</v>
      </c>
      <c r="I26" s="121">
        <v>50</v>
      </c>
      <c r="J26" s="12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>
        <v>41204</v>
      </c>
      <c r="D28" s="30">
        <v>43733</v>
      </c>
      <c r="E28" s="30">
        <v>43800</v>
      </c>
      <c r="F28" s="31"/>
      <c r="G28" s="31"/>
      <c r="H28" s="119">
        <v>1584.01</v>
      </c>
      <c r="I28" s="119">
        <v>1653.384</v>
      </c>
      <c r="J28" s="119"/>
      <c r="K28" s="32"/>
    </row>
    <row r="29" spans="1:11" s="33" customFormat="1" ht="11.25" customHeight="1">
      <c r="A29" s="35" t="s">
        <v>22</v>
      </c>
      <c r="B29" s="29"/>
      <c r="C29" s="30">
        <v>6692</v>
      </c>
      <c r="D29" s="30">
        <v>6951</v>
      </c>
      <c r="E29" s="30">
        <v>6951</v>
      </c>
      <c r="F29" s="31"/>
      <c r="G29" s="31"/>
      <c r="H29" s="119">
        <v>63.539000000000001</v>
      </c>
      <c r="I29" s="119">
        <v>101.047</v>
      </c>
      <c r="J29" s="119"/>
      <c r="K29" s="32"/>
    </row>
    <row r="30" spans="1:11" s="33" customFormat="1" ht="11.25" customHeight="1">
      <c r="A30" s="35" t="s">
        <v>23</v>
      </c>
      <c r="B30" s="29"/>
      <c r="C30" s="30">
        <v>39046</v>
      </c>
      <c r="D30" s="30">
        <v>39046</v>
      </c>
      <c r="E30" s="30">
        <v>39046</v>
      </c>
      <c r="F30" s="31"/>
      <c r="G30" s="31"/>
      <c r="H30" s="119">
        <v>2216.377</v>
      </c>
      <c r="I30" s="119">
        <v>2307.0639999999999</v>
      </c>
      <c r="J30" s="119"/>
      <c r="K30" s="32"/>
    </row>
    <row r="31" spans="1:11" s="42" customFormat="1" ht="11.25" customHeight="1">
      <c r="A31" s="43" t="s">
        <v>24</v>
      </c>
      <c r="B31" s="37"/>
      <c r="C31" s="38">
        <v>86942</v>
      </c>
      <c r="D31" s="38">
        <v>89730</v>
      </c>
      <c r="E31" s="38">
        <v>89797</v>
      </c>
      <c r="F31" s="39">
        <f>IF(D31&gt;0,100*E31/D31,0)</f>
        <v>100.07466844979382</v>
      </c>
      <c r="G31" s="40"/>
      <c r="H31" s="120">
        <v>3863.9259999999999</v>
      </c>
      <c r="I31" s="121">
        <v>4061.4949999999999</v>
      </c>
      <c r="J31" s="12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>
        <v>3260</v>
      </c>
      <c r="D33" s="30">
        <v>3200</v>
      </c>
      <c r="E33" s="30">
        <v>3400</v>
      </c>
      <c r="F33" s="31"/>
      <c r="G33" s="31"/>
      <c r="H33" s="119">
        <v>60.835000000000001</v>
      </c>
      <c r="I33" s="119">
        <v>57.6</v>
      </c>
      <c r="J33" s="119"/>
      <c r="K33" s="32"/>
    </row>
    <row r="34" spans="1:11" s="33" customFormat="1" ht="11.25" customHeight="1">
      <c r="A34" s="35" t="s">
        <v>26</v>
      </c>
      <c r="B34" s="29"/>
      <c r="C34" s="30">
        <v>7984</v>
      </c>
      <c r="D34" s="30">
        <v>8120</v>
      </c>
      <c r="E34" s="30">
        <v>8000</v>
      </c>
      <c r="F34" s="31"/>
      <c r="G34" s="31"/>
      <c r="H34" s="119">
        <v>270.31900000000002</v>
      </c>
      <c r="I34" s="119">
        <v>290</v>
      </c>
      <c r="J34" s="119"/>
      <c r="K34" s="32"/>
    </row>
    <row r="35" spans="1:11" s="33" customFormat="1" ht="11.25" customHeight="1">
      <c r="A35" s="35" t="s">
        <v>27</v>
      </c>
      <c r="B35" s="29"/>
      <c r="C35" s="30">
        <v>22784</v>
      </c>
      <c r="D35" s="30">
        <v>24000</v>
      </c>
      <c r="E35" s="30">
        <v>24000</v>
      </c>
      <c r="F35" s="31"/>
      <c r="G35" s="31"/>
      <c r="H35" s="119">
        <v>1190.7950000000001</v>
      </c>
      <c r="I35" s="119">
        <v>1360</v>
      </c>
      <c r="J35" s="119"/>
      <c r="K35" s="32"/>
    </row>
    <row r="36" spans="1:11" s="33" customFormat="1" ht="11.25" customHeight="1">
      <c r="A36" s="35" t="s">
        <v>28</v>
      </c>
      <c r="B36" s="29"/>
      <c r="C36" s="30">
        <v>152</v>
      </c>
      <c r="D36" s="30">
        <v>182.4</v>
      </c>
      <c r="E36" s="30">
        <v>165</v>
      </c>
      <c r="F36" s="31"/>
      <c r="G36" s="31"/>
      <c r="H36" s="119">
        <v>4.32</v>
      </c>
      <c r="I36" s="119">
        <v>5.1984000000000004</v>
      </c>
      <c r="J36" s="119"/>
      <c r="K36" s="32"/>
    </row>
    <row r="37" spans="1:11" s="42" customFormat="1" ht="11.25" customHeight="1">
      <c r="A37" s="36" t="s">
        <v>29</v>
      </c>
      <c r="B37" s="37"/>
      <c r="C37" s="38">
        <v>34180</v>
      </c>
      <c r="D37" s="38">
        <v>35502.400000000001</v>
      </c>
      <c r="E37" s="38">
        <v>35565</v>
      </c>
      <c r="F37" s="39">
        <f>IF(D37&gt;0,100*E37/D37,0)</f>
        <v>100.17632610753076</v>
      </c>
      <c r="G37" s="40"/>
      <c r="H37" s="120">
        <v>1526.269</v>
      </c>
      <c r="I37" s="121">
        <v>1712.7983999999999</v>
      </c>
      <c r="J37" s="12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>
        <v>759</v>
      </c>
      <c r="D39" s="38">
        <v>683</v>
      </c>
      <c r="E39" s="38">
        <v>815</v>
      </c>
      <c r="F39" s="39">
        <f>IF(D39&gt;0,100*E39/D39,0)</f>
        <v>119.32650073206442</v>
      </c>
      <c r="G39" s="40"/>
      <c r="H39" s="120">
        <v>36.917999999999999</v>
      </c>
      <c r="I39" s="121">
        <v>27</v>
      </c>
      <c r="J39" s="12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>
        <v>910</v>
      </c>
      <c r="D41" s="30">
        <v>903</v>
      </c>
      <c r="E41" s="30">
        <v>910</v>
      </c>
      <c r="F41" s="31"/>
      <c r="G41" s="31"/>
      <c r="H41" s="119">
        <v>48.308</v>
      </c>
      <c r="I41" s="119">
        <v>47.567</v>
      </c>
      <c r="J41" s="119"/>
      <c r="K41" s="32"/>
    </row>
    <row r="42" spans="1:11" s="33" customFormat="1" ht="11.25" customHeight="1">
      <c r="A42" s="35" t="s">
        <v>32</v>
      </c>
      <c r="B42" s="29"/>
      <c r="C42" s="30">
        <v>5872</v>
      </c>
      <c r="D42" s="30">
        <v>6273</v>
      </c>
      <c r="E42" s="30">
        <v>6275</v>
      </c>
      <c r="F42" s="31"/>
      <c r="G42" s="31"/>
      <c r="H42" s="119">
        <v>199.58</v>
      </c>
      <c r="I42" s="119">
        <v>244.67500000000001</v>
      </c>
      <c r="J42" s="119"/>
      <c r="K42" s="32"/>
    </row>
    <row r="43" spans="1:11" s="33" customFormat="1" ht="11.25" customHeight="1">
      <c r="A43" s="35" t="s">
        <v>33</v>
      </c>
      <c r="B43" s="29"/>
      <c r="C43" s="30">
        <v>10834</v>
      </c>
      <c r="D43" s="30">
        <v>11600</v>
      </c>
      <c r="E43" s="30">
        <v>11600</v>
      </c>
      <c r="F43" s="31"/>
      <c r="G43" s="31"/>
      <c r="H43" s="119">
        <v>239.255</v>
      </c>
      <c r="I43" s="119">
        <v>453.6</v>
      </c>
      <c r="J43" s="119"/>
      <c r="K43" s="32"/>
    </row>
    <row r="44" spans="1:11" s="33" customFormat="1" ht="11.25" customHeight="1">
      <c r="A44" s="35" t="s">
        <v>34</v>
      </c>
      <c r="B44" s="29"/>
      <c r="C44" s="30">
        <v>38115</v>
      </c>
      <c r="D44" s="30">
        <v>39351</v>
      </c>
      <c r="E44" s="30">
        <v>39300</v>
      </c>
      <c r="F44" s="31"/>
      <c r="G44" s="31"/>
      <c r="H44" s="119">
        <v>708.15200000000004</v>
      </c>
      <c r="I44" s="119">
        <v>1033.7439999999999</v>
      </c>
      <c r="J44" s="119"/>
      <c r="K44" s="32"/>
    </row>
    <row r="45" spans="1:11" s="33" customFormat="1" ht="11.25" customHeight="1">
      <c r="A45" s="35" t="s">
        <v>35</v>
      </c>
      <c r="B45" s="29"/>
      <c r="C45" s="30">
        <v>707</v>
      </c>
      <c r="D45" s="30">
        <v>763</v>
      </c>
      <c r="E45" s="30">
        <v>700</v>
      </c>
      <c r="F45" s="31"/>
      <c r="G45" s="31"/>
      <c r="H45" s="119">
        <v>34.363999999999997</v>
      </c>
      <c r="I45" s="119">
        <v>41.965000000000003</v>
      </c>
      <c r="J45" s="119"/>
      <c r="K45" s="32"/>
    </row>
    <row r="46" spans="1:11" s="33" customFormat="1" ht="11.25" customHeight="1">
      <c r="A46" s="35" t="s">
        <v>36</v>
      </c>
      <c r="B46" s="29"/>
      <c r="C46" s="30">
        <v>527</v>
      </c>
      <c r="D46" s="30">
        <v>578</v>
      </c>
      <c r="E46" s="30">
        <v>578</v>
      </c>
      <c r="F46" s="31"/>
      <c r="G46" s="31"/>
      <c r="H46" s="119">
        <v>23.795000000000002</v>
      </c>
      <c r="I46" s="119">
        <v>29.027999999999999</v>
      </c>
      <c r="J46" s="119"/>
      <c r="K46" s="32"/>
    </row>
    <row r="47" spans="1:11" s="33" customFormat="1" ht="11.25" customHeight="1">
      <c r="A47" s="35" t="s">
        <v>37</v>
      </c>
      <c r="B47" s="29"/>
      <c r="C47" s="30">
        <v>862</v>
      </c>
      <c r="D47" s="30">
        <v>953</v>
      </c>
      <c r="E47" s="30">
        <v>975</v>
      </c>
      <c r="F47" s="31"/>
      <c r="G47" s="31"/>
      <c r="H47" s="119">
        <v>22.184000000000001</v>
      </c>
      <c r="I47" s="119">
        <v>26.568000000000001</v>
      </c>
      <c r="J47" s="119"/>
      <c r="K47" s="32"/>
    </row>
    <row r="48" spans="1:11" s="33" customFormat="1" ht="11.25" customHeight="1">
      <c r="A48" s="35" t="s">
        <v>38</v>
      </c>
      <c r="B48" s="29"/>
      <c r="C48" s="30">
        <v>23554</v>
      </c>
      <c r="D48" s="30">
        <v>25437</v>
      </c>
      <c r="E48" s="30">
        <v>25000</v>
      </c>
      <c r="F48" s="31"/>
      <c r="G48" s="31"/>
      <c r="H48" s="119">
        <v>477.82</v>
      </c>
      <c r="I48" s="119">
        <v>779.03700000000003</v>
      </c>
      <c r="J48" s="119"/>
      <c r="K48" s="32"/>
    </row>
    <row r="49" spans="1:11" s="33" customFormat="1" ht="11.25" customHeight="1">
      <c r="A49" s="35" t="s">
        <v>39</v>
      </c>
      <c r="B49" s="29"/>
      <c r="C49" s="30">
        <v>13746</v>
      </c>
      <c r="D49" s="30">
        <v>14866</v>
      </c>
      <c r="E49" s="30">
        <v>14800</v>
      </c>
      <c r="F49" s="31"/>
      <c r="G49" s="31"/>
      <c r="H49" s="119">
        <v>230.12299999999999</v>
      </c>
      <c r="I49" s="119">
        <v>418.13200000000001</v>
      </c>
      <c r="J49" s="119"/>
      <c r="K49" s="32"/>
    </row>
    <row r="50" spans="1:11" s="42" customFormat="1" ht="11.25" customHeight="1">
      <c r="A50" s="43" t="s">
        <v>40</v>
      </c>
      <c r="B50" s="37"/>
      <c r="C50" s="38">
        <v>95127</v>
      </c>
      <c r="D50" s="38">
        <v>100724</v>
      </c>
      <c r="E50" s="38">
        <v>100138</v>
      </c>
      <c r="F50" s="39">
        <f>IF(D50&gt;0,100*E50/D50,0)</f>
        <v>99.41821214407689</v>
      </c>
      <c r="G50" s="40"/>
      <c r="H50" s="120">
        <v>1983.5810000000001</v>
      </c>
      <c r="I50" s="121">
        <v>3074.3160000000003</v>
      </c>
      <c r="J50" s="12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>
        <v>1408</v>
      </c>
      <c r="D52" s="38">
        <v>1325</v>
      </c>
      <c r="E52" s="38">
        <v>1325</v>
      </c>
      <c r="F52" s="39">
        <f>IF(D52&gt;0,100*E52/D52,0)</f>
        <v>100</v>
      </c>
      <c r="G52" s="40"/>
      <c r="H52" s="120">
        <v>77.44</v>
      </c>
      <c r="I52" s="121">
        <v>72.875</v>
      </c>
      <c r="J52" s="12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>
        <v>6354</v>
      </c>
      <c r="D54" s="30">
        <v>6565</v>
      </c>
      <c r="E54" s="30">
        <v>6600</v>
      </c>
      <c r="F54" s="31"/>
      <c r="G54" s="31"/>
      <c r="H54" s="119">
        <v>428.89499999999998</v>
      </c>
      <c r="I54" s="119">
        <v>466.11500000000001</v>
      </c>
      <c r="J54" s="119"/>
      <c r="K54" s="32"/>
    </row>
    <row r="55" spans="1:11" s="33" customFormat="1" ht="11.25" customHeight="1">
      <c r="A55" s="35" t="s">
        <v>43</v>
      </c>
      <c r="B55" s="29"/>
      <c r="C55" s="30">
        <v>1871</v>
      </c>
      <c r="D55" s="30">
        <v>1920</v>
      </c>
      <c r="E55" s="30">
        <v>2050</v>
      </c>
      <c r="F55" s="31"/>
      <c r="G55" s="31"/>
      <c r="H55" s="119">
        <v>102.905</v>
      </c>
      <c r="I55" s="119">
        <v>105.6</v>
      </c>
      <c r="J55" s="119"/>
      <c r="K55" s="32"/>
    </row>
    <row r="56" spans="1:11" s="33" customFormat="1" ht="11.25" customHeight="1">
      <c r="A56" s="35" t="s">
        <v>44</v>
      </c>
      <c r="B56" s="29"/>
      <c r="C56" s="30">
        <v>454</v>
      </c>
      <c r="D56" s="30">
        <v>450</v>
      </c>
      <c r="E56" s="30"/>
      <c r="F56" s="31"/>
      <c r="G56" s="31"/>
      <c r="H56" s="119">
        <v>23.702999999999999</v>
      </c>
      <c r="I56" s="119">
        <v>23.494</v>
      </c>
      <c r="J56" s="119"/>
      <c r="K56" s="32"/>
    </row>
    <row r="57" spans="1:11" s="33" customFormat="1" ht="11.25" customHeight="1">
      <c r="A57" s="35" t="s">
        <v>45</v>
      </c>
      <c r="B57" s="29"/>
      <c r="C57" s="30">
        <v>517</v>
      </c>
      <c r="D57" s="30">
        <v>789</v>
      </c>
      <c r="E57" s="30">
        <v>789</v>
      </c>
      <c r="F57" s="31"/>
      <c r="G57" s="31"/>
      <c r="H57" s="119">
        <v>19.43</v>
      </c>
      <c r="I57" s="119">
        <v>39.450000000000003</v>
      </c>
      <c r="J57" s="119"/>
      <c r="K57" s="32"/>
    </row>
    <row r="58" spans="1:11" s="33" customFormat="1" ht="11.25" customHeight="1">
      <c r="A58" s="35" t="s">
        <v>46</v>
      </c>
      <c r="B58" s="29"/>
      <c r="C58" s="30">
        <v>6186</v>
      </c>
      <c r="D58" s="30">
        <v>6658</v>
      </c>
      <c r="E58" s="30">
        <v>7069</v>
      </c>
      <c r="F58" s="31"/>
      <c r="G58" s="31"/>
      <c r="H58" s="119">
        <v>362.74700000000001</v>
      </c>
      <c r="I58" s="119">
        <v>403.952</v>
      </c>
      <c r="J58" s="119"/>
      <c r="K58" s="32"/>
    </row>
    <row r="59" spans="1:11" s="42" customFormat="1" ht="11.25" customHeight="1">
      <c r="A59" s="36" t="s">
        <v>47</v>
      </c>
      <c r="B59" s="37"/>
      <c r="C59" s="38">
        <v>15382</v>
      </c>
      <c r="D59" s="38">
        <v>16382</v>
      </c>
      <c r="E59" s="38">
        <v>16508</v>
      </c>
      <c r="F59" s="39">
        <f>IF(D59&gt;0,100*E59/D59,0)</f>
        <v>100.76913685752655</v>
      </c>
      <c r="G59" s="40"/>
      <c r="H59" s="120">
        <v>937.68</v>
      </c>
      <c r="I59" s="121">
        <v>1038.6110000000001</v>
      </c>
      <c r="J59" s="12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>
        <v>1444</v>
      </c>
      <c r="D61" s="30">
        <v>1300</v>
      </c>
      <c r="E61" s="30">
        <v>1300</v>
      </c>
      <c r="F61" s="31"/>
      <c r="G61" s="31"/>
      <c r="H61" s="119">
        <v>89.257999999999996</v>
      </c>
      <c r="I61" s="119">
        <v>78</v>
      </c>
      <c r="J61" s="119"/>
      <c r="K61" s="32"/>
    </row>
    <row r="62" spans="1:11" s="33" customFormat="1" ht="11.25" customHeight="1">
      <c r="A62" s="35" t="s">
        <v>49</v>
      </c>
      <c r="B62" s="29"/>
      <c r="C62" s="30">
        <v>286</v>
      </c>
      <c r="D62" s="30">
        <v>266</v>
      </c>
      <c r="E62" s="30">
        <v>266</v>
      </c>
      <c r="F62" s="31"/>
      <c r="G62" s="31"/>
      <c r="H62" s="119">
        <v>8.2149999999999999</v>
      </c>
      <c r="I62" s="119">
        <v>7.4189999999999996</v>
      </c>
      <c r="J62" s="119"/>
      <c r="K62" s="32"/>
    </row>
    <row r="63" spans="1:11" s="33" customFormat="1" ht="11.25" customHeight="1">
      <c r="A63" s="35" t="s">
        <v>50</v>
      </c>
      <c r="B63" s="29"/>
      <c r="C63" s="30">
        <v>433</v>
      </c>
      <c r="D63" s="30">
        <v>433</v>
      </c>
      <c r="E63" s="30">
        <v>359</v>
      </c>
      <c r="F63" s="31"/>
      <c r="G63" s="31"/>
      <c r="H63" s="119">
        <v>3.1669999999999998</v>
      </c>
      <c r="I63" s="119">
        <v>5.8</v>
      </c>
      <c r="J63" s="119"/>
      <c r="K63" s="32"/>
    </row>
    <row r="64" spans="1:11" s="42" customFormat="1" ht="11.25" customHeight="1">
      <c r="A64" s="36" t="s">
        <v>51</v>
      </c>
      <c r="B64" s="37"/>
      <c r="C64" s="38">
        <v>2163</v>
      </c>
      <c r="D64" s="38">
        <v>1999</v>
      </c>
      <c r="E64" s="38">
        <v>1925</v>
      </c>
      <c r="F64" s="39">
        <f>IF(D64&gt;0,100*E64/D64,0)</f>
        <v>96.298149074537264</v>
      </c>
      <c r="G64" s="40"/>
      <c r="H64" s="120">
        <v>100.64</v>
      </c>
      <c r="I64" s="121">
        <v>91.218999999999994</v>
      </c>
      <c r="J64" s="12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>
        <v>427</v>
      </c>
      <c r="D66" s="38">
        <v>380</v>
      </c>
      <c r="E66" s="38">
        <v>456</v>
      </c>
      <c r="F66" s="39">
        <f>IF(D66&gt;0,100*E66/D66,0)</f>
        <v>120</v>
      </c>
      <c r="G66" s="40"/>
      <c r="H66" s="120">
        <v>29.783000000000001</v>
      </c>
      <c r="I66" s="121">
        <v>26.262</v>
      </c>
      <c r="J66" s="12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>
        <v>2340</v>
      </c>
      <c r="D68" s="30">
        <v>2430</v>
      </c>
      <c r="E68" s="30">
        <v>2500</v>
      </c>
      <c r="F68" s="31"/>
      <c r="G68" s="31"/>
      <c r="H68" s="119">
        <v>99.215999999999994</v>
      </c>
      <c r="I68" s="119">
        <v>105</v>
      </c>
      <c r="J68" s="119"/>
      <c r="K68" s="32"/>
    </row>
    <row r="69" spans="1:11" s="33" customFormat="1" ht="11.25" customHeight="1">
      <c r="A69" s="35" t="s">
        <v>54</v>
      </c>
      <c r="B69" s="29"/>
      <c r="C69" s="30">
        <v>300</v>
      </c>
      <c r="D69" s="30">
        <v>350</v>
      </c>
      <c r="E69" s="30">
        <v>350</v>
      </c>
      <c r="F69" s="31"/>
      <c r="G69" s="31"/>
      <c r="H69" s="119">
        <v>11.34</v>
      </c>
      <c r="I69" s="119">
        <v>13.5</v>
      </c>
      <c r="J69" s="119"/>
      <c r="K69" s="32"/>
    </row>
    <row r="70" spans="1:11" s="42" customFormat="1" ht="11.25" customHeight="1">
      <c r="A70" s="36" t="s">
        <v>55</v>
      </c>
      <c r="B70" s="37"/>
      <c r="C70" s="38">
        <v>2640</v>
      </c>
      <c r="D70" s="38">
        <v>2780</v>
      </c>
      <c r="E70" s="38">
        <v>2850</v>
      </c>
      <c r="F70" s="39">
        <f>IF(D70&gt;0,100*E70/D70,0)</f>
        <v>102.5179856115108</v>
      </c>
      <c r="G70" s="40"/>
      <c r="H70" s="120">
        <v>110.556</v>
      </c>
      <c r="I70" s="121">
        <v>118.5</v>
      </c>
      <c r="J70" s="12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>
        <v>116</v>
      </c>
      <c r="D72" s="30">
        <v>116</v>
      </c>
      <c r="E72" s="30">
        <v>89</v>
      </c>
      <c r="F72" s="31"/>
      <c r="G72" s="31"/>
      <c r="H72" s="119">
        <v>5.984</v>
      </c>
      <c r="I72" s="119">
        <v>5.984</v>
      </c>
      <c r="J72" s="119"/>
      <c r="K72" s="32"/>
    </row>
    <row r="73" spans="1:11" s="33" customFormat="1" ht="11.25" customHeight="1">
      <c r="A73" s="35" t="s">
        <v>57</v>
      </c>
      <c r="B73" s="29"/>
      <c r="C73" s="30">
        <v>1514</v>
      </c>
      <c r="D73" s="30">
        <v>600</v>
      </c>
      <c r="E73" s="30">
        <v>1717</v>
      </c>
      <c r="F73" s="31"/>
      <c r="G73" s="31"/>
      <c r="H73" s="119">
        <v>68.825999999999993</v>
      </c>
      <c r="I73" s="119">
        <v>27.7</v>
      </c>
      <c r="J73" s="119"/>
      <c r="K73" s="32"/>
    </row>
    <row r="74" spans="1:11" s="33" customFormat="1" ht="11.25" customHeight="1">
      <c r="A74" s="35" t="s">
        <v>58</v>
      </c>
      <c r="B74" s="29"/>
      <c r="C74" s="30">
        <v>947</v>
      </c>
      <c r="D74" s="30">
        <v>950</v>
      </c>
      <c r="E74" s="30">
        <v>975</v>
      </c>
      <c r="F74" s="31"/>
      <c r="G74" s="31"/>
      <c r="H74" s="119">
        <v>60.564999999999998</v>
      </c>
      <c r="I74" s="119">
        <v>57</v>
      </c>
      <c r="J74" s="119"/>
      <c r="K74" s="32"/>
    </row>
    <row r="75" spans="1:11" s="33" customFormat="1" ht="11.25" customHeight="1">
      <c r="A75" s="35" t="s">
        <v>59</v>
      </c>
      <c r="B75" s="29"/>
      <c r="C75" s="30">
        <v>2473</v>
      </c>
      <c r="D75" s="30">
        <v>2439.6434999999997</v>
      </c>
      <c r="E75" s="30">
        <v>2472</v>
      </c>
      <c r="F75" s="31"/>
      <c r="G75" s="31"/>
      <c r="H75" s="119">
        <v>165.64599999999999</v>
      </c>
      <c r="I75" s="119">
        <v>163.41320123989084</v>
      </c>
      <c r="J75" s="119"/>
      <c r="K75" s="32"/>
    </row>
    <row r="76" spans="1:11" s="33" customFormat="1" ht="11.25" customHeight="1">
      <c r="A76" s="35" t="s">
        <v>60</v>
      </c>
      <c r="B76" s="29"/>
      <c r="C76" s="30">
        <v>225</v>
      </c>
      <c r="D76" s="30">
        <v>177</v>
      </c>
      <c r="E76" s="30">
        <v>150</v>
      </c>
      <c r="F76" s="31"/>
      <c r="G76" s="31"/>
      <c r="H76" s="119">
        <v>2.5939999999999999</v>
      </c>
      <c r="I76" s="119">
        <v>3.54</v>
      </c>
      <c r="J76" s="119"/>
      <c r="K76" s="32"/>
    </row>
    <row r="77" spans="1:11" s="33" customFormat="1" ht="11.25" customHeight="1">
      <c r="A77" s="35" t="s">
        <v>61</v>
      </c>
      <c r="B77" s="29"/>
      <c r="C77" s="30">
        <v>772</v>
      </c>
      <c r="D77" s="30">
        <v>794</v>
      </c>
      <c r="E77" s="30">
        <v>850</v>
      </c>
      <c r="F77" s="31"/>
      <c r="G77" s="31"/>
      <c r="H77" s="119">
        <v>33.484999999999999</v>
      </c>
      <c r="I77" s="119">
        <v>37.5</v>
      </c>
      <c r="J77" s="119"/>
      <c r="K77" s="32"/>
    </row>
    <row r="78" spans="1:11" s="33" customFormat="1" ht="11.25" customHeight="1">
      <c r="A78" s="35" t="s">
        <v>62</v>
      </c>
      <c r="B78" s="29"/>
      <c r="C78" s="30">
        <v>422</v>
      </c>
      <c r="D78" s="30">
        <v>425</v>
      </c>
      <c r="E78" s="30">
        <v>430</v>
      </c>
      <c r="F78" s="31"/>
      <c r="G78" s="31"/>
      <c r="H78" s="119">
        <v>11.284000000000001</v>
      </c>
      <c r="I78" s="119">
        <v>12.75</v>
      </c>
      <c r="J78" s="119"/>
      <c r="K78" s="32"/>
    </row>
    <row r="79" spans="1:11" s="33" customFormat="1" ht="11.25" customHeight="1">
      <c r="A79" s="35" t="s">
        <v>63</v>
      </c>
      <c r="B79" s="29"/>
      <c r="C79" s="30">
        <v>3436</v>
      </c>
      <c r="D79" s="30">
        <v>3947</v>
      </c>
      <c r="E79" s="30">
        <v>4538</v>
      </c>
      <c r="F79" s="31"/>
      <c r="G79" s="31"/>
      <c r="H79" s="119">
        <v>248.864</v>
      </c>
      <c r="I79" s="119">
        <v>213.404</v>
      </c>
      <c r="J79" s="119"/>
      <c r="K79" s="32"/>
    </row>
    <row r="80" spans="1:11" s="42" customFormat="1" ht="11.25" customHeight="1">
      <c r="A80" s="43" t="s">
        <v>64</v>
      </c>
      <c r="B80" s="37"/>
      <c r="C80" s="38">
        <v>9905</v>
      </c>
      <c r="D80" s="38">
        <v>9448.6435000000001</v>
      </c>
      <c r="E80" s="38">
        <v>11221</v>
      </c>
      <c r="F80" s="39">
        <f>IF(D80&gt;0,100*E80/D80,0)</f>
        <v>118.75778782425223</v>
      </c>
      <c r="G80" s="40"/>
      <c r="H80" s="120">
        <v>597.24799999999993</v>
      </c>
      <c r="I80" s="121">
        <v>521.29120123989082</v>
      </c>
      <c r="J80" s="12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>
        <v>54</v>
      </c>
      <c r="D82" s="30">
        <v>54</v>
      </c>
      <c r="E82" s="30">
        <v>61</v>
      </c>
      <c r="F82" s="31"/>
      <c r="G82" s="31"/>
      <c r="H82" s="119">
        <v>2.2269999999999999</v>
      </c>
      <c r="I82" s="119">
        <v>2.2269999999999999</v>
      </c>
      <c r="J82" s="119"/>
      <c r="K82" s="32"/>
    </row>
    <row r="83" spans="1:11" s="33" customFormat="1" ht="11.25" customHeight="1">
      <c r="A83" s="35" t="s">
        <v>66</v>
      </c>
      <c r="B83" s="29"/>
      <c r="C83" s="30">
        <v>26</v>
      </c>
      <c r="D83" s="30">
        <v>25</v>
      </c>
      <c r="E83" s="30">
        <v>27</v>
      </c>
      <c r="F83" s="31"/>
      <c r="G83" s="31"/>
      <c r="H83" s="119">
        <v>0.89200000000000002</v>
      </c>
      <c r="I83" s="119">
        <v>0.875</v>
      </c>
      <c r="J83" s="119"/>
      <c r="K83" s="32"/>
    </row>
    <row r="84" spans="1:11" s="42" customFormat="1" ht="11.25" customHeight="1">
      <c r="A84" s="36" t="s">
        <v>67</v>
      </c>
      <c r="B84" s="37"/>
      <c r="C84" s="38">
        <v>80</v>
      </c>
      <c r="D84" s="38">
        <v>79</v>
      </c>
      <c r="E84" s="38">
        <v>88</v>
      </c>
      <c r="F84" s="39">
        <f>IF(D84&gt;0,100*E84/D84,0)</f>
        <v>111.39240506329114</v>
      </c>
      <c r="G84" s="40"/>
      <c r="H84" s="120">
        <v>3.1189999999999998</v>
      </c>
      <c r="I84" s="121">
        <v>3.1019999999999999</v>
      </c>
      <c r="J84" s="12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>
        <v>256952</v>
      </c>
      <c r="D87" s="53">
        <v>267391.04349999997</v>
      </c>
      <c r="E87" s="53">
        <v>268892</v>
      </c>
      <c r="F87" s="54">
        <f>IF(D87&gt;0,100*E87/D87,0)</f>
        <v>100.56133387280043</v>
      </c>
      <c r="G87" s="40"/>
      <c r="H87" s="124">
        <v>9664.7279999999992</v>
      </c>
      <c r="I87" s="125">
        <v>11150.979101239891</v>
      </c>
      <c r="J87" s="12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28" orientation="portrait" useFirstPageNumber="1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O625"/>
  <sheetViews>
    <sheetView topLeftCell="A52" zoomScale="70" zoomScaleNormal="70" workbookViewId="0">
      <selection activeCell="J7" sqref="J7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279</v>
      </c>
      <c r="D7" s="21" t="s">
        <v>7</v>
      </c>
      <c r="E7" s="21"/>
      <c r="F7" s="22" t="str">
        <f>CONCATENATE(D6,"=100")</f>
        <v>2016=100</v>
      </c>
      <c r="G7" s="23"/>
      <c r="H7" s="20" t="s">
        <v>279</v>
      </c>
      <c r="I7" s="21" t="s">
        <v>7</v>
      </c>
      <c r="J7" s="21">
        <v>3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9"/>
      <c r="I9" s="119"/>
      <c r="J9" s="11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9"/>
      <c r="I10" s="119"/>
      <c r="J10" s="11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9"/>
      <c r="I11" s="119"/>
      <c r="J11" s="11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9"/>
      <c r="I12" s="119"/>
      <c r="J12" s="119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0"/>
      <c r="I13" s="121"/>
      <c r="J13" s="12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0"/>
      <c r="I15" s="121"/>
      <c r="J15" s="12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0"/>
      <c r="I17" s="121"/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>
        <v>1</v>
      </c>
      <c r="D19" s="30"/>
      <c r="E19" s="30"/>
      <c r="F19" s="31"/>
      <c r="G19" s="31"/>
      <c r="H19" s="119">
        <v>3.0000000000000001E-3</v>
      </c>
      <c r="I19" s="119"/>
      <c r="J19" s="11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9"/>
      <c r="I20" s="119"/>
      <c r="J20" s="11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9"/>
      <c r="I21" s="119"/>
      <c r="J21" s="119"/>
      <c r="K21" s="32"/>
    </row>
    <row r="22" spans="1:11" s="42" customFormat="1" ht="11.25" customHeight="1">
      <c r="A22" s="36" t="s">
        <v>18</v>
      </c>
      <c r="B22" s="37"/>
      <c r="C22" s="38">
        <v>1</v>
      </c>
      <c r="D22" s="38"/>
      <c r="E22" s="38"/>
      <c r="F22" s="39"/>
      <c r="G22" s="40"/>
      <c r="H22" s="120">
        <v>3.0000000000000001E-3</v>
      </c>
      <c r="I22" s="121"/>
      <c r="J22" s="12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>
        <v>1219</v>
      </c>
      <c r="D24" s="38">
        <v>1203</v>
      </c>
      <c r="E24" s="38"/>
      <c r="F24" s="39"/>
      <c r="G24" s="40"/>
      <c r="H24" s="120">
        <v>4.5380000000000003</v>
      </c>
      <c r="I24" s="121">
        <v>4.6120000000000001</v>
      </c>
      <c r="J24" s="121">
        <v>5</v>
      </c>
      <c r="K24" s="41">
        <f>IF(I24&gt;0,100*J24/I24,0)</f>
        <v>108.41283607979184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>
        <v>65</v>
      </c>
      <c r="D26" s="38">
        <v>65</v>
      </c>
      <c r="E26" s="38"/>
      <c r="F26" s="39"/>
      <c r="G26" s="40"/>
      <c r="H26" s="120">
        <v>0.20499999999999999</v>
      </c>
      <c r="I26" s="121">
        <v>0.24</v>
      </c>
      <c r="J26" s="121">
        <v>0.28000000000000003</v>
      </c>
      <c r="K26" s="41">
        <f>IF(I26&gt;0,100*J26/I26,0)</f>
        <v>116.66666666666669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>
        <v>5</v>
      </c>
      <c r="D28" s="30">
        <v>6</v>
      </c>
      <c r="E28" s="30"/>
      <c r="F28" s="31"/>
      <c r="G28" s="31"/>
      <c r="H28" s="119">
        <v>2.3E-2</v>
      </c>
      <c r="I28" s="119">
        <v>1.7999999999999999E-2</v>
      </c>
      <c r="J28" s="119">
        <v>2.3E-2</v>
      </c>
      <c r="K28" s="32"/>
    </row>
    <row r="29" spans="1:11" s="33" customFormat="1" ht="11.25" customHeight="1">
      <c r="A29" s="35" t="s">
        <v>22</v>
      </c>
      <c r="B29" s="29"/>
      <c r="C29" s="30">
        <v>15</v>
      </c>
      <c r="D29" s="30">
        <v>15</v>
      </c>
      <c r="E29" s="30"/>
      <c r="F29" s="31"/>
      <c r="G29" s="31"/>
      <c r="H29" s="119">
        <v>4.8000000000000001E-2</v>
      </c>
      <c r="I29" s="119">
        <v>5.2999999999999999E-2</v>
      </c>
      <c r="J29" s="119">
        <v>4.4999999999999998E-2</v>
      </c>
      <c r="K29" s="32"/>
    </row>
    <row r="30" spans="1:11" s="33" customFormat="1" ht="11.25" customHeight="1">
      <c r="A30" s="35" t="s">
        <v>23</v>
      </c>
      <c r="B30" s="29"/>
      <c r="C30" s="30">
        <v>47</v>
      </c>
      <c r="D30" s="30">
        <v>47</v>
      </c>
      <c r="E30" s="30"/>
      <c r="F30" s="31"/>
      <c r="G30" s="31"/>
      <c r="H30" s="119">
        <v>0.27900000000000003</v>
      </c>
      <c r="I30" s="119">
        <v>0.27300000000000002</v>
      </c>
      <c r="J30" s="119">
        <v>0.27</v>
      </c>
      <c r="K30" s="32"/>
    </row>
    <row r="31" spans="1:11" s="42" customFormat="1" ht="11.25" customHeight="1">
      <c r="A31" s="43" t="s">
        <v>24</v>
      </c>
      <c r="B31" s="37"/>
      <c r="C31" s="38">
        <v>67</v>
      </c>
      <c r="D31" s="38">
        <v>68</v>
      </c>
      <c r="E31" s="38"/>
      <c r="F31" s="39"/>
      <c r="G31" s="40"/>
      <c r="H31" s="120">
        <v>0.35</v>
      </c>
      <c r="I31" s="121">
        <v>0.34400000000000003</v>
      </c>
      <c r="J31" s="121">
        <v>0.33800000000000002</v>
      </c>
      <c r="K31" s="41">
        <f>IF(I31&gt;0,100*J31/I31,0)</f>
        <v>98.255813953488371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>
        <v>2</v>
      </c>
      <c r="D33" s="30">
        <v>2</v>
      </c>
      <c r="E33" s="30"/>
      <c r="F33" s="31"/>
      <c r="G33" s="31"/>
      <c r="H33" s="119">
        <v>1.2999999999999999E-2</v>
      </c>
      <c r="I33" s="119">
        <v>1.2999999999999999E-2</v>
      </c>
      <c r="J33" s="119">
        <v>1.2999999999999999E-2</v>
      </c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19"/>
      <c r="I34" s="119"/>
      <c r="J34" s="119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19"/>
      <c r="I35" s="119"/>
      <c r="J35" s="119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19"/>
      <c r="I36" s="119"/>
      <c r="J36" s="119"/>
      <c r="K36" s="32"/>
    </row>
    <row r="37" spans="1:11" s="42" customFormat="1" ht="11.25" customHeight="1">
      <c r="A37" s="36" t="s">
        <v>29</v>
      </c>
      <c r="B37" s="37"/>
      <c r="C37" s="38">
        <v>2</v>
      </c>
      <c r="D37" s="38">
        <v>2</v>
      </c>
      <c r="E37" s="38"/>
      <c r="F37" s="39"/>
      <c r="G37" s="40"/>
      <c r="H37" s="120">
        <v>1.2999999999999999E-2</v>
      </c>
      <c r="I37" s="121">
        <v>1.2999999999999999E-2</v>
      </c>
      <c r="J37" s="121">
        <v>1.2999999999999999E-2</v>
      </c>
      <c r="K37" s="41">
        <f>IF(I37&gt;0,100*J37/I37,0)</f>
        <v>100.00000000000001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20"/>
      <c r="I39" s="121"/>
      <c r="J39" s="12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>
        <v>10</v>
      </c>
      <c r="D41" s="30">
        <v>10</v>
      </c>
      <c r="E41" s="30"/>
      <c r="F41" s="31"/>
      <c r="G41" s="31"/>
      <c r="H41" s="119">
        <v>5.1999999999999998E-2</v>
      </c>
      <c r="I41" s="119">
        <v>5.2999999999999999E-2</v>
      </c>
      <c r="J41" s="119">
        <v>0.05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9"/>
      <c r="I42" s="119"/>
      <c r="J42" s="119"/>
      <c r="K42" s="32"/>
    </row>
    <row r="43" spans="1:11" s="33" customFormat="1" ht="11.25" customHeight="1">
      <c r="A43" s="35" t="s">
        <v>33</v>
      </c>
      <c r="B43" s="29"/>
      <c r="C43" s="30">
        <v>6</v>
      </c>
      <c r="D43" s="30">
        <v>2</v>
      </c>
      <c r="E43" s="30"/>
      <c r="F43" s="31"/>
      <c r="G43" s="31"/>
      <c r="H43" s="119">
        <v>3.9E-2</v>
      </c>
      <c r="I43" s="119">
        <v>1.2999999999999999E-2</v>
      </c>
      <c r="J43" s="119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9"/>
      <c r="I44" s="119"/>
      <c r="J44" s="119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19"/>
      <c r="I45" s="119"/>
      <c r="J45" s="119"/>
      <c r="K45" s="32"/>
    </row>
    <row r="46" spans="1:11" s="33" customFormat="1" ht="11.25" customHeight="1">
      <c r="A46" s="35" t="s">
        <v>36</v>
      </c>
      <c r="B46" s="29"/>
      <c r="C46" s="30">
        <v>6</v>
      </c>
      <c r="D46" s="30">
        <v>4</v>
      </c>
      <c r="E46" s="30"/>
      <c r="F46" s="31"/>
      <c r="G46" s="31"/>
      <c r="H46" s="119">
        <v>0.06</v>
      </c>
      <c r="I46" s="119">
        <v>0.04</v>
      </c>
      <c r="J46" s="119">
        <v>0.03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19"/>
      <c r="I47" s="119"/>
      <c r="J47" s="119"/>
      <c r="K47" s="32"/>
    </row>
    <row r="48" spans="1:11" s="33" customFormat="1" ht="11.25" customHeight="1">
      <c r="A48" s="35" t="s">
        <v>38</v>
      </c>
      <c r="B48" s="29"/>
      <c r="C48" s="30">
        <v>44</v>
      </c>
      <c r="D48" s="30">
        <v>55</v>
      </c>
      <c r="E48" s="30"/>
      <c r="F48" s="31"/>
      <c r="G48" s="31"/>
      <c r="H48" s="119">
        <v>0.308</v>
      </c>
      <c r="I48" s="119">
        <v>0.193</v>
      </c>
      <c r="J48" s="119">
        <v>0.27500000000000002</v>
      </c>
      <c r="K48" s="32"/>
    </row>
    <row r="49" spans="1:11" s="33" customFormat="1" ht="11.25" customHeight="1">
      <c r="A49" s="35" t="s">
        <v>39</v>
      </c>
      <c r="B49" s="29"/>
      <c r="C49" s="30">
        <v>29</v>
      </c>
      <c r="D49" s="30">
        <v>29</v>
      </c>
      <c r="E49" s="30"/>
      <c r="F49" s="31"/>
      <c r="G49" s="31"/>
      <c r="H49" s="119">
        <v>5.8999999999999997E-2</v>
      </c>
      <c r="I49" s="119">
        <v>5.8999999999999997E-2</v>
      </c>
      <c r="J49" s="119">
        <v>5.8999999999999997E-2</v>
      </c>
      <c r="K49" s="32"/>
    </row>
    <row r="50" spans="1:11" s="42" customFormat="1" ht="11.25" customHeight="1">
      <c r="A50" s="43" t="s">
        <v>40</v>
      </c>
      <c r="B50" s="37"/>
      <c r="C50" s="38">
        <v>95</v>
      </c>
      <c r="D50" s="38">
        <v>100</v>
      </c>
      <c r="E50" s="38"/>
      <c r="F50" s="39"/>
      <c r="G50" s="40"/>
      <c r="H50" s="120">
        <v>0.51800000000000002</v>
      </c>
      <c r="I50" s="121">
        <v>0.35800000000000004</v>
      </c>
      <c r="J50" s="121">
        <v>0.41400000000000003</v>
      </c>
      <c r="K50" s="41">
        <f>IF(I50&gt;0,100*J50/I50,0)</f>
        <v>115.64245810055866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>
        <v>70</v>
      </c>
      <c r="D52" s="38">
        <v>70</v>
      </c>
      <c r="E52" s="38"/>
      <c r="F52" s="39"/>
      <c r="G52" s="40"/>
      <c r="H52" s="120">
        <v>0.495</v>
      </c>
      <c r="I52" s="121">
        <v>0.495</v>
      </c>
      <c r="J52" s="121">
        <v>0.495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19"/>
      <c r="I54" s="119"/>
      <c r="J54" s="119"/>
      <c r="K54" s="32"/>
    </row>
    <row r="55" spans="1:11" s="33" customFormat="1" ht="11.25" customHeight="1">
      <c r="A55" s="35" t="s">
        <v>43</v>
      </c>
      <c r="B55" s="29"/>
      <c r="C55" s="30">
        <v>39</v>
      </c>
      <c r="D55" s="30">
        <v>45</v>
      </c>
      <c r="E55" s="30"/>
      <c r="F55" s="31"/>
      <c r="G55" s="31"/>
      <c r="H55" s="119">
        <v>0.19500000000000001</v>
      </c>
      <c r="I55" s="119">
        <v>0.22500000000000001</v>
      </c>
      <c r="J55" s="119">
        <v>0.32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9"/>
      <c r="I56" s="119"/>
      <c r="J56" s="119"/>
      <c r="K56" s="32"/>
    </row>
    <row r="57" spans="1:11" s="33" customFormat="1" ht="11.25" customHeight="1">
      <c r="A57" s="35" t="s">
        <v>45</v>
      </c>
      <c r="B57" s="29"/>
      <c r="C57" s="30">
        <v>637</v>
      </c>
      <c r="D57" s="30">
        <v>846</v>
      </c>
      <c r="E57" s="30"/>
      <c r="F57" s="31"/>
      <c r="G57" s="31"/>
      <c r="H57" s="119">
        <v>3.835</v>
      </c>
      <c r="I57" s="119">
        <v>4.2300000000000004</v>
      </c>
      <c r="J57" s="119">
        <v>4.2300000000000004</v>
      </c>
      <c r="K57" s="32"/>
    </row>
    <row r="58" spans="1:11" s="33" customFormat="1" ht="11.25" customHeight="1">
      <c r="A58" s="35" t="s">
        <v>46</v>
      </c>
      <c r="B58" s="29"/>
      <c r="C58" s="30">
        <v>60</v>
      </c>
      <c r="D58" s="30">
        <v>60</v>
      </c>
      <c r="E58" s="30"/>
      <c r="F58" s="31"/>
      <c r="G58" s="31"/>
      <c r="H58" s="119">
        <v>0.34799999999999998</v>
      </c>
      <c r="I58" s="119">
        <v>0.34799999999999998</v>
      </c>
      <c r="J58" s="119">
        <v>0.33</v>
      </c>
      <c r="K58" s="32"/>
    </row>
    <row r="59" spans="1:11" s="42" customFormat="1" ht="11.25" customHeight="1">
      <c r="A59" s="36" t="s">
        <v>47</v>
      </c>
      <c r="B59" s="37"/>
      <c r="C59" s="38">
        <v>736</v>
      </c>
      <c r="D59" s="38">
        <v>951</v>
      </c>
      <c r="E59" s="38"/>
      <c r="F59" s="39"/>
      <c r="G59" s="40"/>
      <c r="H59" s="120">
        <v>4.3780000000000001</v>
      </c>
      <c r="I59" s="121">
        <v>4.8029999999999999</v>
      </c>
      <c r="J59" s="121">
        <v>4.88</v>
      </c>
      <c r="K59" s="41">
        <f>IF(I59&gt;0,100*J59/I59,0)</f>
        <v>101.60316468873621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19"/>
      <c r="I61" s="119"/>
      <c r="J61" s="119"/>
      <c r="K61" s="32"/>
    </row>
    <row r="62" spans="1:11" s="33" customFormat="1" ht="11.25" customHeight="1">
      <c r="A62" s="35" t="s">
        <v>49</v>
      </c>
      <c r="B62" s="29"/>
      <c r="C62" s="30">
        <v>2</v>
      </c>
      <c r="D62" s="30">
        <v>2</v>
      </c>
      <c r="E62" s="30"/>
      <c r="F62" s="31"/>
      <c r="G62" s="31"/>
      <c r="H62" s="119">
        <v>6.0000000000000001E-3</v>
      </c>
      <c r="I62" s="119">
        <v>6.0000000000000001E-3</v>
      </c>
      <c r="J62" s="119">
        <v>6.0000000000000001E-3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19"/>
      <c r="I63" s="119"/>
      <c r="J63" s="119"/>
      <c r="K63" s="32"/>
    </row>
    <row r="64" spans="1:11" s="42" customFormat="1" ht="11.25" customHeight="1">
      <c r="A64" s="36" t="s">
        <v>51</v>
      </c>
      <c r="B64" s="37"/>
      <c r="C64" s="38">
        <v>2</v>
      </c>
      <c r="D64" s="38">
        <v>2</v>
      </c>
      <c r="E64" s="38"/>
      <c r="F64" s="39"/>
      <c r="G64" s="40"/>
      <c r="H64" s="120">
        <v>6.0000000000000001E-3</v>
      </c>
      <c r="I64" s="121">
        <v>6.0000000000000001E-3</v>
      </c>
      <c r="J64" s="121">
        <v>6.0000000000000001E-3</v>
      </c>
      <c r="K64" s="41">
        <f>IF(I64&gt;0,100*J64/I64,0)</f>
        <v>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>
        <v>7</v>
      </c>
      <c r="D66" s="38">
        <v>7</v>
      </c>
      <c r="E66" s="38"/>
      <c r="F66" s="39"/>
      <c r="G66" s="40"/>
      <c r="H66" s="120">
        <v>3.4000000000000002E-2</v>
      </c>
      <c r="I66" s="121">
        <v>3.3000000000000002E-2</v>
      </c>
      <c r="J66" s="121">
        <v>3.4000000000000002E-2</v>
      </c>
      <c r="K66" s="41">
        <f>IF(I66&gt;0,100*J66/I66,0)</f>
        <v>103.03030303030303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>
        <v>440</v>
      </c>
      <c r="D68" s="30">
        <v>414</v>
      </c>
      <c r="E68" s="30"/>
      <c r="F68" s="31"/>
      <c r="G68" s="31"/>
      <c r="H68" s="119">
        <v>3.202</v>
      </c>
      <c r="I68" s="119">
        <v>2.7</v>
      </c>
      <c r="J68" s="119">
        <v>2.4</v>
      </c>
      <c r="K68" s="32"/>
    </row>
    <row r="69" spans="1:11" s="33" customFormat="1" ht="11.25" customHeight="1">
      <c r="A69" s="35" t="s">
        <v>54</v>
      </c>
      <c r="B69" s="29"/>
      <c r="C69" s="30">
        <v>307</v>
      </c>
      <c r="D69" s="30">
        <v>350</v>
      </c>
      <c r="E69" s="30"/>
      <c r="F69" s="31"/>
      <c r="G69" s="31"/>
      <c r="H69" s="119">
        <v>2.1269999999999998</v>
      </c>
      <c r="I69" s="119">
        <v>2.1</v>
      </c>
      <c r="J69" s="119">
        <v>2</v>
      </c>
      <c r="K69" s="32"/>
    </row>
    <row r="70" spans="1:11" s="42" customFormat="1" ht="11.25" customHeight="1">
      <c r="A70" s="36" t="s">
        <v>55</v>
      </c>
      <c r="B70" s="37"/>
      <c r="C70" s="38">
        <v>747</v>
      </c>
      <c r="D70" s="38">
        <v>764</v>
      </c>
      <c r="E70" s="38"/>
      <c r="F70" s="39"/>
      <c r="G70" s="40"/>
      <c r="H70" s="120">
        <v>5.3289999999999997</v>
      </c>
      <c r="I70" s="121">
        <v>4.8</v>
      </c>
      <c r="J70" s="121">
        <v>4.4000000000000004</v>
      </c>
      <c r="K70" s="41">
        <f>IF(I70&gt;0,100*J70/I70,0)</f>
        <v>91.666666666666686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>
        <v>38</v>
      </c>
      <c r="D72" s="30">
        <v>48</v>
      </c>
      <c r="E72" s="30"/>
      <c r="F72" s="31"/>
      <c r="G72" s="31"/>
      <c r="H72" s="119">
        <v>0.23100000000000001</v>
      </c>
      <c r="I72" s="119">
        <v>0.32</v>
      </c>
      <c r="J72" s="119">
        <v>0.32700000000000001</v>
      </c>
      <c r="K72" s="32"/>
    </row>
    <row r="73" spans="1:11" s="33" customFormat="1" ht="11.25" customHeight="1">
      <c r="A73" s="35" t="s">
        <v>57</v>
      </c>
      <c r="B73" s="29"/>
      <c r="C73" s="30">
        <v>280</v>
      </c>
      <c r="D73" s="30">
        <v>280</v>
      </c>
      <c r="E73" s="30"/>
      <c r="F73" s="31"/>
      <c r="G73" s="31"/>
      <c r="H73" s="119">
        <v>1.3440000000000001</v>
      </c>
      <c r="I73" s="119">
        <v>1.35</v>
      </c>
      <c r="J73" s="119">
        <v>1</v>
      </c>
      <c r="K73" s="32"/>
    </row>
    <row r="74" spans="1:11" s="33" customFormat="1" ht="11.25" customHeight="1">
      <c r="A74" s="35" t="s">
        <v>58</v>
      </c>
      <c r="B74" s="29"/>
      <c r="C74" s="30">
        <v>248</v>
      </c>
      <c r="D74" s="30">
        <v>250</v>
      </c>
      <c r="E74" s="30"/>
      <c r="F74" s="31"/>
      <c r="G74" s="31"/>
      <c r="H74" s="119">
        <v>1.0840000000000001</v>
      </c>
      <c r="I74" s="119">
        <v>1.125</v>
      </c>
      <c r="J74" s="119">
        <v>1.7849999999999999</v>
      </c>
      <c r="K74" s="32"/>
    </row>
    <row r="75" spans="1:11" s="33" customFormat="1" ht="11.25" customHeight="1">
      <c r="A75" s="35" t="s">
        <v>59</v>
      </c>
      <c r="B75" s="29"/>
      <c r="C75" s="30">
        <v>6145</v>
      </c>
      <c r="D75" s="30">
        <v>6145</v>
      </c>
      <c r="E75" s="30"/>
      <c r="F75" s="31"/>
      <c r="G75" s="31"/>
      <c r="H75" s="119">
        <v>34.521000000000001</v>
      </c>
      <c r="I75" s="119">
        <v>26.580900499999998</v>
      </c>
      <c r="J75" s="119">
        <v>33.087865000000001</v>
      </c>
      <c r="K75" s="32"/>
    </row>
    <row r="76" spans="1:11" s="33" customFormat="1" ht="11.25" customHeight="1">
      <c r="A76" s="35" t="s">
        <v>60</v>
      </c>
      <c r="B76" s="29"/>
      <c r="C76" s="30">
        <v>2</v>
      </c>
      <c r="D76" s="30">
        <v>3</v>
      </c>
      <c r="E76" s="30"/>
      <c r="F76" s="31"/>
      <c r="G76" s="31"/>
      <c r="H76" s="119">
        <v>8.0000000000000002E-3</v>
      </c>
      <c r="I76" s="119">
        <v>1.7999999999999999E-2</v>
      </c>
      <c r="J76" s="119">
        <v>7.1999999999999995E-2</v>
      </c>
      <c r="K76" s="32"/>
    </row>
    <row r="77" spans="1:11" s="33" customFormat="1" ht="11.25" customHeight="1">
      <c r="A77" s="35" t="s">
        <v>61</v>
      </c>
      <c r="B77" s="29"/>
      <c r="C77" s="30">
        <v>437</v>
      </c>
      <c r="D77" s="30">
        <v>512</v>
      </c>
      <c r="E77" s="30"/>
      <c r="F77" s="31"/>
      <c r="G77" s="31"/>
      <c r="H77" s="119">
        <v>1.32</v>
      </c>
      <c r="I77" s="119">
        <v>1.5</v>
      </c>
      <c r="J77" s="119">
        <v>2.6850000000000001</v>
      </c>
      <c r="K77" s="32"/>
    </row>
    <row r="78" spans="1:11" s="33" customFormat="1" ht="11.25" customHeight="1">
      <c r="A78" s="35" t="s">
        <v>62</v>
      </c>
      <c r="B78" s="29"/>
      <c r="C78" s="30">
        <v>519</v>
      </c>
      <c r="D78" s="30">
        <v>520</v>
      </c>
      <c r="E78" s="30"/>
      <c r="F78" s="31"/>
      <c r="G78" s="31"/>
      <c r="H78" s="119">
        <v>2.794</v>
      </c>
      <c r="I78" s="119">
        <v>2.34</v>
      </c>
      <c r="J78" s="119">
        <v>2.25</v>
      </c>
      <c r="K78" s="32"/>
    </row>
    <row r="79" spans="1:11" s="33" customFormat="1" ht="11.25" customHeight="1">
      <c r="A79" s="35" t="s">
        <v>63</v>
      </c>
      <c r="B79" s="29"/>
      <c r="C79" s="30">
        <v>571</v>
      </c>
      <c r="D79" s="30">
        <v>642</v>
      </c>
      <c r="E79" s="30"/>
      <c r="F79" s="31"/>
      <c r="G79" s="31"/>
      <c r="H79" s="119">
        <v>1.6</v>
      </c>
      <c r="I79" s="119">
        <v>2.7610000000000001</v>
      </c>
      <c r="J79" s="119">
        <v>3.6040000000000001</v>
      </c>
      <c r="K79" s="32"/>
    </row>
    <row r="80" spans="1:11" s="42" customFormat="1" ht="11.25" customHeight="1">
      <c r="A80" s="43" t="s">
        <v>64</v>
      </c>
      <c r="B80" s="37"/>
      <c r="C80" s="38">
        <v>8240</v>
      </c>
      <c r="D80" s="38">
        <v>8400</v>
      </c>
      <c r="E80" s="38"/>
      <c r="F80" s="39"/>
      <c r="G80" s="40"/>
      <c r="H80" s="120">
        <v>42.902000000000001</v>
      </c>
      <c r="I80" s="121">
        <v>35.994900500000007</v>
      </c>
      <c r="J80" s="121">
        <v>44.810865000000007</v>
      </c>
      <c r="K80" s="41">
        <f>IF(I80&gt;0,100*J80/I80,0)</f>
        <v>124.4922596743947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19"/>
      <c r="I82" s="119"/>
      <c r="J82" s="119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19"/>
      <c r="I83" s="119"/>
      <c r="J83" s="119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0"/>
      <c r="I84" s="121"/>
      <c r="J84" s="12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>
        <v>11251</v>
      </c>
      <c r="D87" s="53">
        <v>11632</v>
      </c>
      <c r="E87" s="53"/>
      <c r="F87" s="54"/>
      <c r="G87" s="40"/>
      <c r="H87" s="124">
        <v>58.771000000000001</v>
      </c>
      <c r="I87" s="125">
        <v>51.698900500000008</v>
      </c>
      <c r="J87" s="125">
        <v>60.670865000000006</v>
      </c>
      <c r="K87" s="54">
        <f>IF(I87&gt;0,100*J87/I87,0)</f>
        <v>117.35426559023242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29" orientation="portrait" useFirstPageNumber="1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O625"/>
  <sheetViews>
    <sheetView zoomScale="70" zoomScaleNormal="70" workbookViewId="0">
      <selection activeCell="J7" sqref="J7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279</v>
      </c>
      <c r="D7" s="21" t="s">
        <v>7</v>
      </c>
      <c r="E7" s="21">
        <v>2</v>
      </c>
      <c r="F7" s="22" t="str">
        <f>CONCATENATE(D6,"=100")</f>
        <v>2016=100</v>
      </c>
      <c r="G7" s="23"/>
      <c r="H7" s="20" t="s">
        <v>279</v>
      </c>
      <c r="I7" s="21" t="s">
        <v>7</v>
      </c>
      <c r="J7" s="21">
        <v>3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12</v>
      </c>
      <c r="D9" s="30">
        <v>8</v>
      </c>
      <c r="E9" s="30">
        <v>8</v>
      </c>
      <c r="F9" s="31"/>
      <c r="G9" s="31"/>
      <c r="H9" s="119">
        <v>1.397</v>
      </c>
      <c r="I9" s="119">
        <v>0.55500000000000005</v>
      </c>
      <c r="J9" s="119">
        <v>0.56499999999999995</v>
      </c>
      <c r="K9" s="32"/>
    </row>
    <row r="10" spans="1:11" s="33" customFormat="1" ht="11.25" customHeight="1">
      <c r="A10" s="35" t="s">
        <v>9</v>
      </c>
      <c r="B10" s="29"/>
      <c r="C10" s="30">
        <v>4</v>
      </c>
      <c r="D10" s="30">
        <v>4</v>
      </c>
      <c r="E10" s="30">
        <v>4</v>
      </c>
      <c r="F10" s="31"/>
      <c r="G10" s="31"/>
      <c r="H10" s="119">
        <v>0.35699999999999998</v>
      </c>
      <c r="I10" s="119">
        <v>0.20799999999999999</v>
      </c>
      <c r="J10" s="119">
        <v>0.32</v>
      </c>
      <c r="K10" s="32"/>
    </row>
    <row r="11" spans="1:11" s="33" customFormat="1" ht="11.25" customHeight="1">
      <c r="A11" s="28" t="s">
        <v>10</v>
      </c>
      <c r="B11" s="29"/>
      <c r="C11" s="30">
        <v>4</v>
      </c>
      <c r="D11" s="30">
        <v>4</v>
      </c>
      <c r="E11" s="30">
        <v>4</v>
      </c>
      <c r="F11" s="31"/>
      <c r="G11" s="31"/>
      <c r="H11" s="119">
        <v>0.40100000000000002</v>
      </c>
      <c r="I11" s="119">
        <v>0.33100000000000002</v>
      </c>
      <c r="J11" s="119">
        <v>0.35199999999999998</v>
      </c>
      <c r="K11" s="32"/>
    </row>
    <row r="12" spans="1:11" s="33" customFormat="1" ht="11.25" customHeight="1">
      <c r="A12" s="35" t="s">
        <v>11</v>
      </c>
      <c r="B12" s="29"/>
      <c r="C12" s="30">
        <v>16</v>
      </c>
      <c r="D12" s="30">
        <v>10</v>
      </c>
      <c r="E12" s="30">
        <v>10</v>
      </c>
      <c r="F12" s="31"/>
      <c r="G12" s="31"/>
      <c r="H12" s="119">
        <v>1.254</v>
      </c>
      <c r="I12" s="119">
        <v>0.81</v>
      </c>
      <c r="J12" s="119">
        <v>0.92500000000000004</v>
      </c>
      <c r="K12" s="32"/>
    </row>
    <row r="13" spans="1:11" s="42" customFormat="1" ht="11.25" customHeight="1">
      <c r="A13" s="36" t="s">
        <v>12</v>
      </c>
      <c r="B13" s="37"/>
      <c r="C13" s="38">
        <v>36</v>
      </c>
      <c r="D13" s="38">
        <v>26</v>
      </c>
      <c r="E13" s="38">
        <v>26</v>
      </c>
      <c r="F13" s="39">
        <f>IF(D13&gt;0,100*E13/D13,0)</f>
        <v>100</v>
      </c>
      <c r="G13" s="40"/>
      <c r="H13" s="120">
        <v>3.4090000000000003</v>
      </c>
      <c r="I13" s="121">
        <v>1.9040000000000001</v>
      </c>
      <c r="J13" s="121">
        <v>2.1619999999999999</v>
      </c>
      <c r="K13" s="41">
        <f>IF(I13&gt;0,100*J13/I13,0)</f>
        <v>113.55042016806722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0"/>
      <c r="I15" s="121"/>
      <c r="J15" s="12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0"/>
      <c r="I17" s="121"/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>
        <v>1</v>
      </c>
      <c r="D19" s="30"/>
      <c r="E19" s="30"/>
      <c r="F19" s="31"/>
      <c r="G19" s="31"/>
      <c r="H19" s="119">
        <v>0.05</v>
      </c>
      <c r="I19" s="119"/>
      <c r="J19" s="119"/>
      <c r="K19" s="32"/>
    </row>
    <row r="20" spans="1:11" s="33" customFormat="1" ht="11.25" customHeight="1">
      <c r="A20" s="35" t="s">
        <v>16</v>
      </c>
      <c r="B20" s="29"/>
      <c r="C20" s="30">
        <v>5</v>
      </c>
      <c r="D20" s="30">
        <v>5</v>
      </c>
      <c r="E20" s="30">
        <v>5</v>
      </c>
      <c r="F20" s="31"/>
      <c r="G20" s="31"/>
      <c r="H20" s="119">
        <v>0.28599999999999998</v>
      </c>
      <c r="I20" s="119">
        <v>0.28599999999999998</v>
      </c>
      <c r="J20" s="119">
        <v>0.28599999999999998</v>
      </c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9"/>
      <c r="I21" s="119"/>
      <c r="J21" s="119"/>
      <c r="K21" s="32"/>
    </row>
    <row r="22" spans="1:11" s="42" customFormat="1" ht="11.25" customHeight="1">
      <c r="A22" s="36" t="s">
        <v>18</v>
      </c>
      <c r="B22" s="37"/>
      <c r="C22" s="38">
        <v>6</v>
      </c>
      <c r="D22" s="38">
        <v>5</v>
      </c>
      <c r="E22" s="38">
        <v>5</v>
      </c>
      <c r="F22" s="39">
        <f>IF(D22&gt;0,100*E22/D22,0)</f>
        <v>100</v>
      </c>
      <c r="G22" s="40"/>
      <c r="H22" s="120">
        <v>0.33599999999999997</v>
      </c>
      <c r="I22" s="121">
        <v>0.28599999999999998</v>
      </c>
      <c r="J22" s="121">
        <v>0.28599999999999998</v>
      </c>
      <c r="K22" s="41">
        <f>IF(I22&gt;0,100*J22/I22,0)</f>
        <v>100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20"/>
      <c r="I24" s="121"/>
      <c r="J24" s="12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20"/>
      <c r="I26" s="121"/>
      <c r="J26" s="12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19"/>
      <c r="I28" s="119"/>
      <c r="J28" s="119"/>
      <c r="K28" s="32"/>
    </row>
    <row r="29" spans="1:11" s="33" customFormat="1" ht="11.25" customHeight="1">
      <c r="A29" s="35" t="s">
        <v>22</v>
      </c>
      <c r="B29" s="29"/>
      <c r="C29" s="30"/>
      <c r="D29" s="30">
        <v>1</v>
      </c>
      <c r="E29" s="30"/>
      <c r="F29" s="31"/>
      <c r="G29" s="31"/>
      <c r="H29" s="119"/>
      <c r="I29" s="119">
        <v>6.9000000000000006E-2</v>
      </c>
      <c r="J29" s="119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19"/>
      <c r="I30" s="119"/>
      <c r="J30" s="119"/>
      <c r="K30" s="32"/>
    </row>
    <row r="31" spans="1:11" s="42" customFormat="1" ht="11.25" customHeight="1">
      <c r="A31" s="43" t="s">
        <v>24</v>
      </c>
      <c r="B31" s="37"/>
      <c r="C31" s="38"/>
      <c r="D31" s="38">
        <v>1</v>
      </c>
      <c r="E31" s="38"/>
      <c r="F31" s="39"/>
      <c r="G31" s="40"/>
      <c r="H31" s="120"/>
      <c r="I31" s="121">
        <v>6.9000000000000006E-2</v>
      </c>
      <c r="J31" s="12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>
        <v>30</v>
      </c>
      <c r="D33" s="30">
        <v>30</v>
      </c>
      <c r="E33" s="30">
        <v>30</v>
      </c>
      <c r="F33" s="31"/>
      <c r="G33" s="31"/>
      <c r="H33" s="119">
        <v>1.667</v>
      </c>
      <c r="I33" s="119">
        <v>1.6</v>
      </c>
      <c r="J33" s="119">
        <v>1.6</v>
      </c>
      <c r="K33" s="32"/>
    </row>
    <row r="34" spans="1:11" s="33" customFormat="1" ht="11.25" customHeight="1">
      <c r="A34" s="35" t="s">
        <v>26</v>
      </c>
      <c r="B34" s="29"/>
      <c r="C34" s="30">
        <v>29</v>
      </c>
      <c r="D34" s="30">
        <v>28</v>
      </c>
      <c r="E34" s="30">
        <v>25</v>
      </c>
      <c r="F34" s="31"/>
      <c r="G34" s="31"/>
      <c r="H34" s="119">
        <v>1.0489999999999999</v>
      </c>
      <c r="I34" s="119">
        <v>0.97499999999999998</v>
      </c>
      <c r="J34" s="119">
        <v>0.8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19"/>
      <c r="I35" s="119"/>
      <c r="J35" s="119"/>
      <c r="K35" s="32"/>
    </row>
    <row r="36" spans="1:11" s="33" customFormat="1" ht="11.25" customHeight="1">
      <c r="A36" s="35" t="s">
        <v>28</v>
      </c>
      <c r="B36" s="29"/>
      <c r="C36" s="30">
        <v>8</v>
      </c>
      <c r="D36" s="30">
        <v>8</v>
      </c>
      <c r="E36" s="30">
        <v>8</v>
      </c>
      <c r="F36" s="31"/>
      <c r="G36" s="31"/>
      <c r="H36" s="119">
        <v>0.56000000000000005</v>
      </c>
      <c r="I36" s="119">
        <v>0.28799999999999998</v>
      </c>
      <c r="J36" s="119">
        <v>0.28000000000000003</v>
      </c>
      <c r="K36" s="32"/>
    </row>
    <row r="37" spans="1:11" s="42" customFormat="1" ht="11.25" customHeight="1">
      <c r="A37" s="36" t="s">
        <v>29</v>
      </c>
      <c r="B37" s="37"/>
      <c r="C37" s="38">
        <v>67</v>
      </c>
      <c r="D37" s="38">
        <v>66</v>
      </c>
      <c r="E37" s="38">
        <v>63</v>
      </c>
      <c r="F37" s="39">
        <f>IF(D37&gt;0,100*E37/D37,0)</f>
        <v>95.454545454545453</v>
      </c>
      <c r="G37" s="40"/>
      <c r="H37" s="120">
        <v>3.2760000000000002</v>
      </c>
      <c r="I37" s="121">
        <v>2.863</v>
      </c>
      <c r="J37" s="121">
        <v>2.68</v>
      </c>
      <c r="K37" s="41">
        <f>IF(I37&gt;0,100*J37/I37,0)</f>
        <v>93.608103388054488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>
        <v>43</v>
      </c>
      <c r="D39" s="38">
        <v>54</v>
      </c>
      <c r="E39" s="38">
        <v>74</v>
      </c>
      <c r="F39" s="39">
        <f>IF(D39&gt;0,100*E39/D39,0)</f>
        <v>137.03703703703704</v>
      </c>
      <c r="G39" s="40"/>
      <c r="H39" s="120">
        <v>1.603</v>
      </c>
      <c r="I39" s="121">
        <v>2</v>
      </c>
      <c r="J39" s="121">
        <v>2.75</v>
      </c>
      <c r="K39" s="41">
        <f>IF(I39&gt;0,100*J39/I39,0)</f>
        <v>137.5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9"/>
      <c r="I41" s="119"/>
      <c r="J41" s="119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9"/>
      <c r="I42" s="119"/>
      <c r="J42" s="119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19"/>
      <c r="I43" s="119"/>
      <c r="J43" s="119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9"/>
      <c r="I44" s="119"/>
      <c r="J44" s="119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19"/>
      <c r="I45" s="119"/>
      <c r="J45" s="119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19"/>
      <c r="I46" s="119"/>
      <c r="J46" s="119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19"/>
      <c r="I47" s="119"/>
      <c r="J47" s="119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19"/>
      <c r="I48" s="119"/>
      <c r="J48" s="119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9"/>
      <c r="I49" s="119"/>
      <c r="J49" s="119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20"/>
      <c r="I50" s="121"/>
      <c r="J50" s="12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>
        <v>1</v>
      </c>
      <c r="D52" s="38">
        <v>1</v>
      </c>
      <c r="E52" s="38">
        <v>1</v>
      </c>
      <c r="F52" s="39">
        <f>IF(D52&gt;0,100*E52/D52,0)</f>
        <v>100</v>
      </c>
      <c r="G52" s="40"/>
      <c r="H52" s="120">
        <v>9.2999999999999999E-2</v>
      </c>
      <c r="I52" s="121">
        <v>9.2999999999999999E-2</v>
      </c>
      <c r="J52" s="121">
        <v>9.2999999999999999E-2</v>
      </c>
      <c r="K52" s="41">
        <f>IF(I52&gt;0,100*J52/I52,0)</f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19"/>
      <c r="I54" s="119"/>
      <c r="J54" s="119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19"/>
      <c r="I55" s="119"/>
      <c r="J55" s="119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9"/>
      <c r="I56" s="119"/>
      <c r="J56" s="119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9"/>
      <c r="I57" s="119"/>
      <c r="J57" s="119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19"/>
      <c r="I58" s="119"/>
      <c r="J58" s="119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20"/>
      <c r="I59" s="121"/>
      <c r="J59" s="12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>
        <v>141</v>
      </c>
      <c r="D61" s="30">
        <v>140</v>
      </c>
      <c r="E61" s="30">
        <v>140</v>
      </c>
      <c r="F61" s="31"/>
      <c r="G61" s="31"/>
      <c r="H61" s="119">
        <v>11.28</v>
      </c>
      <c r="I61" s="119">
        <v>12.5</v>
      </c>
      <c r="J61" s="119">
        <v>12.5</v>
      </c>
      <c r="K61" s="32"/>
    </row>
    <row r="62" spans="1:11" s="33" customFormat="1" ht="11.25" customHeight="1">
      <c r="A62" s="35" t="s">
        <v>49</v>
      </c>
      <c r="B62" s="29"/>
      <c r="C62" s="30">
        <v>60</v>
      </c>
      <c r="D62" s="30">
        <v>60</v>
      </c>
      <c r="E62" s="30">
        <v>60</v>
      </c>
      <c r="F62" s="31"/>
      <c r="G62" s="31"/>
      <c r="H62" s="119">
        <v>1.8819999999999999</v>
      </c>
      <c r="I62" s="119">
        <v>1.8819999999999999</v>
      </c>
      <c r="J62" s="119">
        <v>1.8819999999999999</v>
      </c>
      <c r="K62" s="32"/>
    </row>
    <row r="63" spans="1:11" s="33" customFormat="1" ht="11.25" customHeight="1">
      <c r="A63" s="35" t="s">
        <v>50</v>
      </c>
      <c r="B63" s="29"/>
      <c r="C63" s="30">
        <v>10</v>
      </c>
      <c r="D63" s="30">
        <v>19</v>
      </c>
      <c r="E63" s="30">
        <v>19</v>
      </c>
      <c r="F63" s="31"/>
      <c r="G63" s="31"/>
      <c r="H63" s="119">
        <v>0.59</v>
      </c>
      <c r="I63" s="119">
        <v>0.85</v>
      </c>
      <c r="J63" s="119">
        <v>0.79800000000000004</v>
      </c>
      <c r="K63" s="32"/>
    </row>
    <row r="64" spans="1:11" s="42" customFormat="1" ht="11.25" customHeight="1">
      <c r="A64" s="36" t="s">
        <v>51</v>
      </c>
      <c r="B64" s="37"/>
      <c r="C64" s="38">
        <v>211</v>
      </c>
      <c r="D64" s="38">
        <v>219</v>
      </c>
      <c r="E64" s="38">
        <v>219</v>
      </c>
      <c r="F64" s="39">
        <f>IF(D64&gt;0,100*E64/D64,0)</f>
        <v>100</v>
      </c>
      <c r="G64" s="40"/>
      <c r="H64" s="120">
        <v>13.751999999999999</v>
      </c>
      <c r="I64" s="121">
        <v>15.231999999999999</v>
      </c>
      <c r="J64" s="121">
        <v>15.18</v>
      </c>
      <c r="K64" s="41">
        <f>IF(I64&gt;0,100*J64/I64,0)</f>
        <v>99.658613445378151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>
        <v>921</v>
      </c>
      <c r="D66" s="38">
        <v>958</v>
      </c>
      <c r="E66" s="38">
        <v>921</v>
      </c>
      <c r="F66" s="39">
        <f>IF(D66&gt;0,100*E66/D66,0)</f>
        <v>96.137787056367429</v>
      </c>
      <c r="G66" s="40"/>
      <c r="H66" s="120">
        <v>115.05200000000001</v>
      </c>
      <c r="I66" s="121">
        <v>129.261</v>
      </c>
      <c r="J66" s="121">
        <v>111.441</v>
      </c>
      <c r="K66" s="41">
        <f>IF(I66&gt;0,100*J66/I66,0)</f>
        <v>86.213939239213687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19"/>
      <c r="I68" s="119"/>
      <c r="J68" s="119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9"/>
      <c r="I69" s="119"/>
      <c r="J69" s="119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0"/>
      <c r="I70" s="121"/>
      <c r="J70" s="12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>
        <v>7000</v>
      </c>
      <c r="D72" s="30">
        <v>7450</v>
      </c>
      <c r="E72" s="30">
        <v>7450</v>
      </c>
      <c r="F72" s="31"/>
      <c r="G72" s="31"/>
      <c r="H72" s="119">
        <v>659.78700000000003</v>
      </c>
      <c r="I72" s="119">
        <v>711.58299999999997</v>
      </c>
      <c r="J72" s="119">
        <v>686.88900000000001</v>
      </c>
      <c r="K72" s="32"/>
    </row>
    <row r="73" spans="1:11" s="33" customFormat="1" ht="11.25" customHeight="1">
      <c r="A73" s="35" t="s">
        <v>57</v>
      </c>
      <c r="B73" s="29"/>
      <c r="C73" s="30">
        <v>370</v>
      </c>
      <c r="D73" s="30">
        <v>325</v>
      </c>
      <c r="E73" s="30">
        <v>385</v>
      </c>
      <c r="F73" s="31"/>
      <c r="G73" s="31"/>
      <c r="H73" s="119">
        <v>13.323</v>
      </c>
      <c r="I73" s="119">
        <v>11.925000000000001</v>
      </c>
      <c r="J73" s="119">
        <v>11.925000000000001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19"/>
      <c r="I74" s="119"/>
      <c r="J74" s="119"/>
      <c r="K74" s="32"/>
    </row>
    <row r="75" spans="1:11" s="33" customFormat="1" ht="11.25" customHeight="1">
      <c r="A75" s="35" t="s">
        <v>59</v>
      </c>
      <c r="B75" s="29"/>
      <c r="C75" s="30">
        <v>1324</v>
      </c>
      <c r="D75" s="30">
        <v>1324</v>
      </c>
      <c r="E75" s="30">
        <v>1382</v>
      </c>
      <c r="F75" s="31"/>
      <c r="G75" s="31"/>
      <c r="H75" s="119">
        <v>134.33699999999999</v>
      </c>
      <c r="I75" s="119">
        <v>134.33695799999998</v>
      </c>
      <c r="J75" s="119">
        <v>140.97921599999998</v>
      </c>
      <c r="K75" s="32"/>
    </row>
    <row r="76" spans="1:11" s="33" customFormat="1" ht="11.25" customHeight="1">
      <c r="A76" s="35" t="s">
        <v>60</v>
      </c>
      <c r="B76" s="29"/>
      <c r="C76" s="30">
        <v>15</v>
      </c>
      <c r="D76" s="30">
        <v>17</v>
      </c>
      <c r="E76" s="30">
        <v>10</v>
      </c>
      <c r="F76" s="31"/>
      <c r="G76" s="31"/>
      <c r="H76" s="119">
        <v>0.52500000000000002</v>
      </c>
      <c r="I76" s="119">
        <v>0.59499999999999997</v>
      </c>
      <c r="J76" s="119">
        <v>0.3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19"/>
      <c r="I77" s="119"/>
      <c r="J77" s="119"/>
      <c r="K77" s="32"/>
    </row>
    <row r="78" spans="1:11" s="33" customFormat="1" ht="11.25" customHeight="1">
      <c r="A78" s="35" t="s">
        <v>62</v>
      </c>
      <c r="B78" s="29"/>
      <c r="C78" s="30">
        <v>372</v>
      </c>
      <c r="D78" s="30">
        <v>400</v>
      </c>
      <c r="E78" s="30">
        <v>370</v>
      </c>
      <c r="F78" s="31"/>
      <c r="G78" s="31"/>
      <c r="H78" s="119">
        <v>25.015000000000001</v>
      </c>
      <c r="I78" s="119">
        <v>29.231999999999999</v>
      </c>
      <c r="J78" s="119">
        <v>26.6</v>
      </c>
      <c r="K78" s="32"/>
    </row>
    <row r="79" spans="1:11" s="33" customFormat="1" ht="11.25" customHeight="1">
      <c r="A79" s="35" t="s">
        <v>63</v>
      </c>
      <c r="B79" s="29"/>
      <c r="C79" s="30">
        <v>45</v>
      </c>
      <c r="D79" s="30">
        <v>45</v>
      </c>
      <c r="E79" s="30">
        <v>45</v>
      </c>
      <c r="F79" s="31"/>
      <c r="G79" s="31"/>
      <c r="H79" s="119">
        <v>3.823</v>
      </c>
      <c r="I79" s="119">
        <v>4.25</v>
      </c>
      <c r="J79" s="119">
        <v>4.1900000000000004</v>
      </c>
      <c r="K79" s="32"/>
    </row>
    <row r="80" spans="1:11" s="42" customFormat="1" ht="11.25" customHeight="1">
      <c r="A80" s="43" t="s">
        <v>64</v>
      </c>
      <c r="B80" s="37"/>
      <c r="C80" s="38">
        <v>9126</v>
      </c>
      <c r="D80" s="38">
        <v>9561</v>
      </c>
      <c r="E80" s="38">
        <v>9642</v>
      </c>
      <c r="F80" s="39">
        <f>IF(D80&gt;0,100*E80/D80,0)</f>
        <v>100.84719171634767</v>
      </c>
      <c r="G80" s="40"/>
      <c r="H80" s="120">
        <v>836.81</v>
      </c>
      <c r="I80" s="121">
        <v>891.9219579999999</v>
      </c>
      <c r="J80" s="121">
        <v>870.88321599999995</v>
      </c>
      <c r="K80" s="41">
        <f>IF(I80&gt;0,100*J80/I80,0)</f>
        <v>97.641190262074488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>
        <v>319</v>
      </c>
      <c r="D82" s="30">
        <v>319</v>
      </c>
      <c r="E82" s="30">
        <v>328</v>
      </c>
      <c r="F82" s="31"/>
      <c r="G82" s="31"/>
      <c r="H82" s="119">
        <v>35.356000000000002</v>
      </c>
      <c r="I82" s="119">
        <v>35.042000000000002</v>
      </c>
      <c r="J82" s="119">
        <v>33.395000000000003</v>
      </c>
      <c r="K82" s="32"/>
    </row>
    <row r="83" spans="1:11" s="33" customFormat="1" ht="11.25" customHeight="1">
      <c r="A83" s="35" t="s">
        <v>66</v>
      </c>
      <c r="B83" s="29"/>
      <c r="C83" s="30">
        <v>95</v>
      </c>
      <c r="D83" s="30">
        <v>87</v>
      </c>
      <c r="E83" s="30">
        <v>95</v>
      </c>
      <c r="F83" s="31"/>
      <c r="G83" s="31"/>
      <c r="H83" s="119">
        <v>8.1989999999999998</v>
      </c>
      <c r="I83" s="119">
        <v>5.9</v>
      </c>
      <c r="J83" s="119">
        <v>5.5</v>
      </c>
      <c r="K83" s="32"/>
    </row>
    <row r="84" spans="1:11" s="42" customFormat="1" ht="11.25" customHeight="1">
      <c r="A84" s="36" t="s">
        <v>67</v>
      </c>
      <c r="B84" s="37"/>
      <c r="C84" s="38">
        <v>414</v>
      </c>
      <c r="D84" s="38">
        <v>406</v>
      </c>
      <c r="E84" s="38">
        <v>423</v>
      </c>
      <c r="F84" s="39">
        <f>IF(D84&gt;0,100*E84/D84,0)</f>
        <v>104.1871921182266</v>
      </c>
      <c r="G84" s="40"/>
      <c r="H84" s="120">
        <v>43.555</v>
      </c>
      <c r="I84" s="121">
        <v>40.942</v>
      </c>
      <c r="J84" s="121">
        <v>38.895000000000003</v>
      </c>
      <c r="K84" s="41">
        <f>IF(I84&gt;0,100*J84/I84,0)</f>
        <v>95.000244247960538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>
        <v>10825</v>
      </c>
      <c r="D87" s="53">
        <v>11297</v>
      </c>
      <c r="E87" s="53">
        <v>11374</v>
      </c>
      <c r="F87" s="54">
        <f>IF(D87&gt;0,100*E87/D87,0)</f>
        <v>100.68159688412852</v>
      </c>
      <c r="G87" s="40"/>
      <c r="H87" s="124">
        <v>1017.8859999999999</v>
      </c>
      <c r="I87" s="125">
        <v>1084.571958</v>
      </c>
      <c r="J87" s="125">
        <v>1044.370216</v>
      </c>
      <c r="K87" s="54">
        <f>IF(I87&gt;0,100*J87/I87,0)</f>
        <v>96.293308000131802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30" orientation="portrait" useFirstPageNumber="1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O625"/>
  <sheetViews>
    <sheetView topLeftCell="A20" zoomScale="70" zoomScaleNormal="70" workbookViewId="0">
      <selection activeCell="J7" sqref="J7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279</v>
      </c>
      <c r="D7" s="21" t="s">
        <v>7</v>
      </c>
      <c r="E7" s="21">
        <v>3</v>
      </c>
      <c r="F7" s="22" t="str">
        <f>CONCATENATE(D6,"=100")</f>
        <v>2016=100</v>
      </c>
      <c r="G7" s="23"/>
      <c r="H7" s="20" t="s">
        <v>279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9"/>
      <c r="I9" s="119"/>
      <c r="J9" s="11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9"/>
      <c r="I10" s="119"/>
      <c r="J10" s="11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9"/>
      <c r="I11" s="119"/>
      <c r="J11" s="11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9"/>
      <c r="I12" s="119"/>
      <c r="J12" s="119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0"/>
      <c r="I13" s="121"/>
      <c r="J13" s="12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0"/>
      <c r="I15" s="121"/>
      <c r="J15" s="12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0"/>
      <c r="I17" s="121"/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19"/>
      <c r="I19" s="119"/>
      <c r="J19" s="11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9"/>
      <c r="I20" s="119"/>
      <c r="J20" s="11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9"/>
      <c r="I21" s="119"/>
      <c r="J21" s="119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0"/>
      <c r="I22" s="121"/>
      <c r="J22" s="12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>
        <v>1977</v>
      </c>
      <c r="D24" s="38">
        <v>2122</v>
      </c>
      <c r="E24" s="38">
        <v>2200</v>
      </c>
      <c r="F24" s="39">
        <f>IF(D24&gt;0,100*E24/D24,0)</f>
        <v>103.67577756833177</v>
      </c>
      <c r="G24" s="40"/>
      <c r="H24" s="120">
        <v>158.02500000000001</v>
      </c>
      <c r="I24" s="121">
        <v>174.07499999999999</v>
      </c>
      <c r="J24" s="12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>
        <v>90</v>
      </c>
      <c r="D26" s="38">
        <v>40</v>
      </c>
      <c r="E26" s="38">
        <v>110</v>
      </c>
      <c r="F26" s="39">
        <f>IF(D26&gt;0,100*E26/D26,0)</f>
        <v>275</v>
      </c>
      <c r="G26" s="40"/>
      <c r="H26" s="120">
        <v>6.75</v>
      </c>
      <c r="I26" s="121">
        <v>3.2</v>
      </c>
      <c r="J26" s="12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>
        <v>12</v>
      </c>
      <c r="D28" s="30">
        <v>25</v>
      </c>
      <c r="E28" s="30">
        <v>12</v>
      </c>
      <c r="F28" s="31"/>
      <c r="G28" s="31"/>
      <c r="H28" s="119">
        <v>0.27700000000000002</v>
      </c>
      <c r="I28" s="119">
        <v>1.75</v>
      </c>
      <c r="J28" s="119"/>
      <c r="K28" s="32"/>
    </row>
    <row r="29" spans="1:11" s="33" customFormat="1" ht="11.25" customHeight="1">
      <c r="A29" s="35" t="s">
        <v>22</v>
      </c>
      <c r="B29" s="29"/>
      <c r="C29" s="30">
        <v>1</v>
      </c>
      <c r="D29" s="30">
        <v>1</v>
      </c>
      <c r="E29" s="30"/>
      <c r="F29" s="31"/>
      <c r="G29" s="31"/>
      <c r="H29" s="119">
        <v>3.5000000000000003E-2</v>
      </c>
      <c r="I29" s="119">
        <v>0.04</v>
      </c>
      <c r="J29" s="119"/>
      <c r="K29" s="32"/>
    </row>
    <row r="30" spans="1:11" s="33" customFormat="1" ht="11.25" customHeight="1">
      <c r="A30" s="35" t="s">
        <v>23</v>
      </c>
      <c r="B30" s="29"/>
      <c r="C30" s="30">
        <v>538</v>
      </c>
      <c r="D30" s="30">
        <v>545</v>
      </c>
      <c r="E30" s="30">
        <v>600</v>
      </c>
      <c r="F30" s="31"/>
      <c r="G30" s="31"/>
      <c r="H30" s="119">
        <v>43.195</v>
      </c>
      <c r="I30" s="119">
        <v>42.64</v>
      </c>
      <c r="J30" s="119"/>
      <c r="K30" s="32"/>
    </row>
    <row r="31" spans="1:11" s="42" customFormat="1" ht="11.25" customHeight="1">
      <c r="A31" s="43" t="s">
        <v>24</v>
      </c>
      <c r="B31" s="37"/>
      <c r="C31" s="38">
        <v>551</v>
      </c>
      <c r="D31" s="38">
        <v>571</v>
      </c>
      <c r="E31" s="38">
        <v>612</v>
      </c>
      <c r="F31" s="39">
        <f>IF(D31&gt;0,100*E31/D31,0)</f>
        <v>107.18038528896672</v>
      </c>
      <c r="G31" s="40"/>
      <c r="H31" s="120">
        <v>43.506999999999998</v>
      </c>
      <c r="I31" s="121">
        <v>44.43</v>
      </c>
      <c r="J31" s="12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19"/>
      <c r="I33" s="119"/>
      <c r="J33" s="119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19"/>
      <c r="I34" s="119"/>
      <c r="J34" s="119"/>
      <c r="K34" s="32"/>
    </row>
    <row r="35" spans="1:11" s="33" customFormat="1" ht="11.25" customHeight="1">
      <c r="A35" s="35" t="s">
        <v>27</v>
      </c>
      <c r="B35" s="29"/>
      <c r="C35" s="30">
        <v>50</v>
      </c>
      <c r="D35" s="30">
        <v>50</v>
      </c>
      <c r="E35" s="30">
        <v>20</v>
      </c>
      <c r="F35" s="31"/>
      <c r="G35" s="31"/>
      <c r="H35" s="119">
        <v>1.25</v>
      </c>
      <c r="I35" s="119">
        <v>1.25</v>
      </c>
      <c r="J35" s="119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19"/>
      <c r="I36" s="119"/>
      <c r="J36" s="119"/>
      <c r="K36" s="32"/>
    </row>
    <row r="37" spans="1:11" s="42" customFormat="1" ht="11.25" customHeight="1">
      <c r="A37" s="36" t="s">
        <v>29</v>
      </c>
      <c r="B37" s="37"/>
      <c r="C37" s="38">
        <v>50</v>
      </c>
      <c r="D37" s="38">
        <v>50</v>
      </c>
      <c r="E37" s="38">
        <v>20</v>
      </c>
      <c r="F37" s="39">
        <f>IF(D37&gt;0,100*E37/D37,0)</f>
        <v>40</v>
      </c>
      <c r="G37" s="40"/>
      <c r="H37" s="120">
        <v>1.25</v>
      </c>
      <c r="I37" s="121">
        <v>1.25</v>
      </c>
      <c r="J37" s="12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20"/>
      <c r="I39" s="121"/>
      <c r="J39" s="12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9"/>
      <c r="I41" s="119"/>
      <c r="J41" s="119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9"/>
      <c r="I42" s="119"/>
      <c r="J42" s="119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19"/>
      <c r="I43" s="119"/>
      <c r="J43" s="119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9"/>
      <c r="I44" s="119"/>
      <c r="J44" s="119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19"/>
      <c r="I45" s="119"/>
      <c r="J45" s="119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19"/>
      <c r="I46" s="119"/>
      <c r="J46" s="119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19"/>
      <c r="I47" s="119"/>
      <c r="J47" s="119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19"/>
      <c r="I48" s="119"/>
      <c r="J48" s="119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9"/>
      <c r="I49" s="119"/>
      <c r="J49" s="119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20"/>
      <c r="I50" s="121"/>
      <c r="J50" s="12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0"/>
      <c r="I52" s="121"/>
      <c r="J52" s="12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>
        <v>173</v>
      </c>
      <c r="D54" s="30">
        <v>143</v>
      </c>
      <c r="E54" s="30">
        <v>150</v>
      </c>
      <c r="F54" s="31"/>
      <c r="G54" s="31"/>
      <c r="H54" s="119">
        <v>14.186</v>
      </c>
      <c r="I54" s="119">
        <v>11.583</v>
      </c>
      <c r="J54" s="119"/>
      <c r="K54" s="32"/>
    </row>
    <row r="55" spans="1:11" s="33" customFormat="1" ht="11.25" customHeight="1">
      <c r="A55" s="35" t="s">
        <v>43</v>
      </c>
      <c r="B55" s="29"/>
      <c r="C55" s="30">
        <v>210</v>
      </c>
      <c r="D55" s="30">
        <v>226</v>
      </c>
      <c r="E55" s="30">
        <v>226</v>
      </c>
      <c r="F55" s="31"/>
      <c r="G55" s="31"/>
      <c r="H55" s="119">
        <v>17.850000000000001</v>
      </c>
      <c r="I55" s="119">
        <v>19.21</v>
      </c>
      <c r="J55" s="119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9"/>
      <c r="I56" s="119"/>
      <c r="J56" s="119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9"/>
      <c r="I57" s="119"/>
      <c r="J57" s="119"/>
      <c r="K57" s="32"/>
    </row>
    <row r="58" spans="1:11" s="33" customFormat="1" ht="11.25" customHeight="1">
      <c r="A58" s="35" t="s">
        <v>46</v>
      </c>
      <c r="B58" s="29"/>
      <c r="C58" s="30">
        <v>562</v>
      </c>
      <c r="D58" s="30">
        <v>480</v>
      </c>
      <c r="E58" s="30">
        <v>484</v>
      </c>
      <c r="F58" s="31"/>
      <c r="G58" s="31"/>
      <c r="H58" s="119">
        <v>39.78</v>
      </c>
      <c r="I58" s="119">
        <v>37.68</v>
      </c>
      <c r="J58" s="119"/>
      <c r="K58" s="32"/>
    </row>
    <row r="59" spans="1:11" s="42" customFormat="1" ht="11.25" customHeight="1">
      <c r="A59" s="36" t="s">
        <v>47</v>
      </c>
      <c r="B59" s="37"/>
      <c r="C59" s="38">
        <v>945</v>
      </c>
      <c r="D59" s="38">
        <v>849</v>
      </c>
      <c r="E59" s="38">
        <v>860</v>
      </c>
      <c r="F59" s="39">
        <f>IF(D59&gt;0,100*E59/D59,0)</f>
        <v>101.29564193168433</v>
      </c>
      <c r="G59" s="40"/>
      <c r="H59" s="120">
        <v>71.816000000000003</v>
      </c>
      <c r="I59" s="121">
        <v>68.472999999999999</v>
      </c>
      <c r="J59" s="12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19"/>
      <c r="I61" s="119"/>
      <c r="J61" s="119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19"/>
      <c r="I62" s="119"/>
      <c r="J62" s="119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19"/>
      <c r="I63" s="119"/>
      <c r="J63" s="119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20"/>
      <c r="I64" s="121"/>
      <c r="J64" s="12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>
        <v>195</v>
      </c>
      <c r="D66" s="38">
        <v>22</v>
      </c>
      <c r="E66" s="38">
        <v>22</v>
      </c>
      <c r="F66" s="39">
        <f>IF(D66&gt;0,100*E66/D66,0)</f>
        <v>100</v>
      </c>
      <c r="G66" s="40"/>
      <c r="H66" s="120">
        <v>6.282</v>
      </c>
      <c r="I66" s="121">
        <v>1.65</v>
      </c>
      <c r="J66" s="12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>
        <v>19850</v>
      </c>
      <c r="D68" s="30">
        <v>21500</v>
      </c>
      <c r="E68" s="30">
        <v>21500</v>
      </c>
      <c r="F68" s="31"/>
      <c r="G68" s="31"/>
      <c r="H68" s="119">
        <v>1726</v>
      </c>
      <c r="I68" s="119">
        <v>1569.3</v>
      </c>
      <c r="J68" s="119"/>
      <c r="K68" s="32"/>
    </row>
    <row r="69" spans="1:11" s="33" customFormat="1" ht="11.25" customHeight="1">
      <c r="A69" s="35" t="s">
        <v>54</v>
      </c>
      <c r="B69" s="29"/>
      <c r="C69" s="30">
        <v>2650</v>
      </c>
      <c r="D69" s="30">
        <v>2800</v>
      </c>
      <c r="E69" s="30">
        <v>2800</v>
      </c>
      <c r="F69" s="31"/>
      <c r="G69" s="31"/>
      <c r="H69" s="119">
        <v>227</v>
      </c>
      <c r="I69" s="119">
        <v>203</v>
      </c>
      <c r="J69" s="119"/>
      <c r="K69" s="32"/>
    </row>
    <row r="70" spans="1:11" s="42" customFormat="1" ht="11.25" customHeight="1">
      <c r="A70" s="36" t="s">
        <v>55</v>
      </c>
      <c r="B70" s="37"/>
      <c r="C70" s="38">
        <v>22500</v>
      </c>
      <c r="D70" s="38">
        <v>24300</v>
      </c>
      <c r="E70" s="38">
        <v>24300</v>
      </c>
      <c r="F70" s="39">
        <f>IF(D70&gt;0,100*E70/D70,0)</f>
        <v>100</v>
      </c>
      <c r="G70" s="40"/>
      <c r="H70" s="120">
        <v>1953</v>
      </c>
      <c r="I70" s="121">
        <v>1772.3</v>
      </c>
      <c r="J70" s="12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>
        <v>10</v>
      </c>
      <c r="D72" s="30">
        <v>5</v>
      </c>
      <c r="E72" s="30">
        <v>5</v>
      </c>
      <c r="F72" s="31"/>
      <c r="G72" s="31"/>
      <c r="H72" s="119">
        <v>0.5</v>
      </c>
      <c r="I72" s="119">
        <v>0.25</v>
      </c>
      <c r="J72" s="119"/>
      <c r="K72" s="32"/>
    </row>
    <row r="73" spans="1:11" s="33" customFormat="1" ht="11.25" customHeight="1">
      <c r="A73" s="35" t="s">
        <v>57</v>
      </c>
      <c r="B73" s="29"/>
      <c r="C73" s="30">
        <v>422</v>
      </c>
      <c r="D73" s="30">
        <v>450</v>
      </c>
      <c r="E73" s="30">
        <v>1019</v>
      </c>
      <c r="F73" s="31"/>
      <c r="G73" s="31"/>
      <c r="H73" s="119">
        <v>9.9499999999999993</v>
      </c>
      <c r="I73" s="119">
        <v>12.2</v>
      </c>
      <c r="J73" s="119"/>
      <c r="K73" s="32"/>
    </row>
    <row r="74" spans="1:11" s="33" customFormat="1" ht="11.25" customHeight="1">
      <c r="A74" s="35" t="s">
        <v>58</v>
      </c>
      <c r="B74" s="29"/>
      <c r="C74" s="30">
        <v>58</v>
      </c>
      <c r="D74" s="30">
        <v>58</v>
      </c>
      <c r="E74" s="30"/>
      <c r="F74" s="31"/>
      <c r="G74" s="31"/>
      <c r="H74" s="119">
        <v>2.0299999999999998</v>
      </c>
      <c r="I74" s="119">
        <v>2.0299999999999998</v>
      </c>
      <c r="J74" s="119"/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19"/>
      <c r="I75" s="119"/>
      <c r="J75" s="119"/>
      <c r="K75" s="32"/>
    </row>
    <row r="76" spans="1:11" s="33" customFormat="1" ht="11.25" customHeight="1">
      <c r="A76" s="35" t="s">
        <v>60</v>
      </c>
      <c r="B76" s="29"/>
      <c r="C76" s="30">
        <v>32</v>
      </c>
      <c r="D76" s="30">
        <v>51</v>
      </c>
      <c r="E76" s="30">
        <v>30</v>
      </c>
      <c r="F76" s="31"/>
      <c r="G76" s="31"/>
      <c r="H76" s="119">
        <v>3.2959999999999998</v>
      </c>
      <c r="I76" s="119">
        <v>3.72</v>
      </c>
      <c r="J76" s="119"/>
      <c r="K76" s="32"/>
    </row>
    <row r="77" spans="1:11" s="33" customFormat="1" ht="11.25" customHeight="1">
      <c r="A77" s="35" t="s">
        <v>61</v>
      </c>
      <c r="B77" s="29"/>
      <c r="C77" s="30">
        <v>28</v>
      </c>
      <c r="D77" s="30">
        <v>35</v>
      </c>
      <c r="E77" s="30">
        <v>32</v>
      </c>
      <c r="F77" s="31"/>
      <c r="G77" s="31"/>
      <c r="H77" s="119">
        <v>1.008</v>
      </c>
      <c r="I77" s="119">
        <v>2.67</v>
      </c>
      <c r="J77" s="119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19"/>
      <c r="I78" s="119"/>
      <c r="J78" s="119"/>
      <c r="K78" s="32"/>
    </row>
    <row r="79" spans="1:11" s="33" customFormat="1" ht="11.25" customHeight="1">
      <c r="A79" s="35" t="s">
        <v>63</v>
      </c>
      <c r="B79" s="29"/>
      <c r="C79" s="30">
        <v>5630</v>
      </c>
      <c r="D79" s="30">
        <v>7399</v>
      </c>
      <c r="E79" s="30">
        <v>7436</v>
      </c>
      <c r="F79" s="31"/>
      <c r="G79" s="31"/>
      <c r="H79" s="119">
        <v>450.4</v>
      </c>
      <c r="I79" s="119">
        <v>719.19299999999998</v>
      </c>
      <c r="J79" s="119"/>
      <c r="K79" s="32"/>
    </row>
    <row r="80" spans="1:11" s="42" customFormat="1" ht="11.25" customHeight="1">
      <c r="A80" s="43" t="s">
        <v>64</v>
      </c>
      <c r="B80" s="37"/>
      <c r="C80" s="38">
        <v>6180</v>
      </c>
      <c r="D80" s="38">
        <v>7998</v>
      </c>
      <c r="E80" s="38">
        <v>8522</v>
      </c>
      <c r="F80" s="39">
        <f>IF(D80&gt;0,100*E80/D80,0)</f>
        <v>106.55163790947736</v>
      </c>
      <c r="G80" s="40"/>
      <c r="H80" s="120">
        <v>467.18399999999997</v>
      </c>
      <c r="I80" s="121">
        <v>740.06299999999999</v>
      </c>
      <c r="J80" s="12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19"/>
      <c r="I82" s="119"/>
      <c r="J82" s="119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19"/>
      <c r="I83" s="119"/>
      <c r="J83" s="119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0"/>
      <c r="I84" s="121"/>
      <c r="J84" s="12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>
        <v>32488</v>
      </c>
      <c r="D87" s="53">
        <v>35952</v>
      </c>
      <c r="E87" s="53">
        <v>36646</v>
      </c>
      <c r="F87" s="54">
        <f>IF(D87&gt;0,100*E87/D87,0)</f>
        <v>101.93035157988429</v>
      </c>
      <c r="G87" s="40"/>
      <c r="H87" s="124">
        <v>2707.8140000000003</v>
      </c>
      <c r="I87" s="125">
        <v>2805.4409999999998</v>
      </c>
      <c r="J87" s="12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31" orientation="portrait" useFirstPageNumber="1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O625"/>
  <sheetViews>
    <sheetView topLeftCell="A55" zoomScale="70" zoomScaleNormal="70" workbookViewId="0">
      <selection activeCell="J7" sqref="J7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279</v>
      </c>
      <c r="D7" s="21" t="s">
        <v>7</v>
      </c>
      <c r="E7" s="21">
        <v>3</v>
      </c>
      <c r="F7" s="22" t="str">
        <f>CONCATENATE(D6,"=100")</f>
        <v>2016=100</v>
      </c>
      <c r="G7" s="23"/>
      <c r="H7" s="20" t="s">
        <v>279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9"/>
      <c r="I9" s="119"/>
      <c r="J9" s="11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9"/>
      <c r="I10" s="119"/>
      <c r="J10" s="11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9"/>
      <c r="I11" s="119"/>
      <c r="J11" s="11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9"/>
      <c r="I12" s="119"/>
      <c r="J12" s="119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0"/>
      <c r="I13" s="121"/>
      <c r="J13" s="12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0"/>
      <c r="I15" s="121"/>
      <c r="J15" s="12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>
        <v>2</v>
      </c>
      <c r="D17" s="38">
        <v>2</v>
      </c>
      <c r="E17" s="38"/>
      <c r="F17" s="39"/>
      <c r="G17" s="40"/>
      <c r="H17" s="120">
        <v>6.8000000000000005E-2</v>
      </c>
      <c r="I17" s="121">
        <v>6.8000000000000005E-2</v>
      </c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19"/>
      <c r="I19" s="119"/>
      <c r="J19" s="11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9"/>
      <c r="I20" s="119"/>
      <c r="J20" s="11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9"/>
      <c r="I21" s="119"/>
      <c r="J21" s="119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0"/>
      <c r="I22" s="121"/>
      <c r="J22" s="12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>
        <v>725</v>
      </c>
      <c r="D24" s="38">
        <v>918</v>
      </c>
      <c r="E24" s="38">
        <v>1000</v>
      </c>
      <c r="F24" s="39">
        <f>IF(D24&gt;0,100*E24/D24,0)</f>
        <v>108.93246187363835</v>
      </c>
      <c r="G24" s="40"/>
      <c r="H24" s="120">
        <v>23.161999999999999</v>
      </c>
      <c r="I24" s="121">
        <v>34.799999999999997</v>
      </c>
      <c r="J24" s="12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>
        <v>105</v>
      </c>
      <c r="D26" s="38">
        <v>100</v>
      </c>
      <c r="E26" s="38">
        <v>105</v>
      </c>
      <c r="F26" s="39">
        <f>IF(D26&gt;0,100*E26/D26,0)</f>
        <v>105</v>
      </c>
      <c r="G26" s="40"/>
      <c r="H26" s="120">
        <v>2.5</v>
      </c>
      <c r="I26" s="121">
        <v>2.6</v>
      </c>
      <c r="J26" s="12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>
        <v>1</v>
      </c>
      <c r="D28" s="30">
        <v>12</v>
      </c>
      <c r="E28" s="30">
        <v>2</v>
      </c>
      <c r="F28" s="31"/>
      <c r="G28" s="31"/>
      <c r="H28" s="119">
        <v>0.03</v>
      </c>
      <c r="I28" s="119">
        <v>0.36</v>
      </c>
      <c r="J28" s="119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9"/>
      <c r="I29" s="119"/>
      <c r="J29" s="119"/>
      <c r="K29" s="32"/>
    </row>
    <row r="30" spans="1:11" s="33" customFormat="1" ht="11.25" customHeight="1">
      <c r="A30" s="35" t="s">
        <v>23</v>
      </c>
      <c r="B30" s="29"/>
      <c r="C30" s="30">
        <v>104</v>
      </c>
      <c r="D30" s="30">
        <v>104</v>
      </c>
      <c r="E30" s="30">
        <v>120</v>
      </c>
      <c r="F30" s="31"/>
      <c r="G30" s="31"/>
      <c r="H30" s="119">
        <v>2.08</v>
      </c>
      <c r="I30" s="119">
        <v>2.08</v>
      </c>
      <c r="J30" s="119"/>
      <c r="K30" s="32"/>
    </row>
    <row r="31" spans="1:11" s="42" customFormat="1" ht="11.25" customHeight="1">
      <c r="A31" s="43" t="s">
        <v>24</v>
      </c>
      <c r="B31" s="37"/>
      <c r="C31" s="38">
        <v>105</v>
      </c>
      <c r="D31" s="38">
        <v>116</v>
      </c>
      <c r="E31" s="38">
        <v>122</v>
      </c>
      <c r="F31" s="39">
        <f>IF(D31&gt;0,100*E31/D31,0)</f>
        <v>105.17241379310344</v>
      </c>
      <c r="G31" s="40"/>
      <c r="H31" s="120">
        <v>2.11</v>
      </c>
      <c r="I31" s="121">
        <v>2.44</v>
      </c>
      <c r="J31" s="12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19"/>
      <c r="I33" s="119"/>
      <c r="J33" s="119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19"/>
      <c r="I34" s="119"/>
      <c r="J34" s="119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19"/>
      <c r="I35" s="119"/>
      <c r="J35" s="119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19"/>
      <c r="I36" s="119"/>
      <c r="J36" s="119"/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20"/>
      <c r="I37" s="121"/>
      <c r="J37" s="12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20"/>
      <c r="I39" s="121"/>
      <c r="J39" s="12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9"/>
      <c r="I41" s="119"/>
      <c r="J41" s="119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9"/>
      <c r="I42" s="119"/>
      <c r="J42" s="119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19"/>
      <c r="I43" s="119"/>
      <c r="J43" s="119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9"/>
      <c r="I44" s="119"/>
      <c r="J44" s="119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19"/>
      <c r="I45" s="119"/>
      <c r="J45" s="119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19"/>
      <c r="I46" s="119"/>
      <c r="J46" s="119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19"/>
      <c r="I47" s="119"/>
      <c r="J47" s="119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19"/>
      <c r="I48" s="119"/>
      <c r="J48" s="119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9"/>
      <c r="I49" s="119"/>
      <c r="J49" s="119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20"/>
      <c r="I50" s="121"/>
      <c r="J50" s="12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0"/>
      <c r="I52" s="121"/>
      <c r="J52" s="12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>
        <v>72</v>
      </c>
      <c r="D54" s="30">
        <v>120</v>
      </c>
      <c r="E54" s="30">
        <v>125</v>
      </c>
      <c r="F54" s="31"/>
      <c r="G54" s="31"/>
      <c r="H54" s="119">
        <v>3.3119999999999998</v>
      </c>
      <c r="I54" s="119">
        <v>5.76</v>
      </c>
      <c r="J54" s="119"/>
      <c r="K54" s="32"/>
    </row>
    <row r="55" spans="1:11" s="33" customFormat="1" ht="11.25" customHeight="1">
      <c r="A55" s="35" t="s">
        <v>43</v>
      </c>
      <c r="B55" s="29"/>
      <c r="C55" s="30">
        <v>320</v>
      </c>
      <c r="D55" s="30">
        <v>385</v>
      </c>
      <c r="E55" s="30">
        <v>400</v>
      </c>
      <c r="F55" s="31"/>
      <c r="G55" s="31"/>
      <c r="H55" s="119">
        <v>12.8</v>
      </c>
      <c r="I55" s="119">
        <v>15.4</v>
      </c>
      <c r="J55" s="119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9"/>
      <c r="I56" s="119"/>
      <c r="J56" s="119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9"/>
      <c r="I57" s="119"/>
      <c r="J57" s="119"/>
      <c r="K57" s="32"/>
    </row>
    <row r="58" spans="1:11" s="33" customFormat="1" ht="11.25" customHeight="1">
      <c r="A58" s="35" t="s">
        <v>46</v>
      </c>
      <c r="B58" s="29"/>
      <c r="C58" s="30">
        <v>18</v>
      </c>
      <c r="D58" s="30">
        <v>8</v>
      </c>
      <c r="E58" s="30">
        <v>6</v>
      </c>
      <c r="F58" s="31"/>
      <c r="G58" s="31"/>
      <c r="H58" s="119">
        <v>0.16200000000000001</v>
      </c>
      <c r="I58" s="119">
        <v>0.28799999999999998</v>
      </c>
      <c r="J58" s="119"/>
      <c r="K58" s="32"/>
    </row>
    <row r="59" spans="1:11" s="42" customFormat="1" ht="11.25" customHeight="1">
      <c r="A59" s="36" t="s">
        <v>47</v>
      </c>
      <c r="B59" s="37"/>
      <c r="C59" s="38">
        <v>410</v>
      </c>
      <c r="D59" s="38">
        <v>513</v>
      </c>
      <c r="E59" s="38">
        <v>531</v>
      </c>
      <c r="F59" s="39">
        <f>IF(D59&gt;0,100*E59/D59,0)</f>
        <v>103.50877192982456</v>
      </c>
      <c r="G59" s="40"/>
      <c r="H59" s="120">
        <v>16.274000000000001</v>
      </c>
      <c r="I59" s="121">
        <v>21.448</v>
      </c>
      <c r="J59" s="12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19"/>
      <c r="I61" s="119"/>
      <c r="J61" s="119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19"/>
      <c r="I62" s="119"/>
      <c r="J62" s="119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19"/>
      <c r="I63" s="119"/>
      <c r="J63" s="119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20"/>
      <c r="I64" s="121"/>
      <c r="J64" s="12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>
        <v>117</v>
      </c>
      <c r="D66" s="38">
        <v>316</v>
      </c>
      <c r="E66" s="38">
        <v>427</v>
      </c>
      <c r="F66" s="39">
        <f>IF(D66&gt;0,100*E66/D66,0)</f>
        <v>135.12658227848101</v>
      </c>
      <c r="G66" s="40"/>
      <c r="H66" s="120">
        <v>5.53</v>
      </c>
      <c r="I66" s="121">
        <v>14.936</v>
      </c>
      <c r="J66" s="12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>
        <v>220</v>
      </c>
      <c r="D68" s="30">
        <v>400</v>
      </c>
      <c r="E68" s="30">
        <v>400</v>
      </c>
      <c r="F68" s="31"/>
      <c r="G68" s="31"/>
      <c r="H68" s="119">
        <v>8</v>
      </c>
      <c r="I68" s="119">
        <v>15</v>
      </c>
      <c r="J68" s="119"/>
      <c r="K68" s="32"/>
    </row>
    <row r="69" spans="1:11" s="33" customFormat="1" ht="11.25" customHeight="1">
      <c r="A69" s="35" t="s">
        <v>54</v>
      </c>
      <c r="B69" s="29"/>
      <c r="C69" s="30">
        <v>100</v>
      </c>
      <c r="D69" s="30">
        <v>150</v>
      </c>
      <c r="E69" s="30">
        <v>150</v>
      </c>
      <c r="F69" s="31"/>
      <c r="G69" s="31"/>
      <c r="H69" s="119">
        <v>4</v>
      </c>
      <c r="I69" s="119">
        <v>6</v>
      </c>
      <c r="J69" s="119"/>
      <c r="K69" s="32"/>
    </row>
    <row r="70" spans="1:11" s="42" customFormat="1" ht="11.25" customHeight="1">
      <c r="A70" s="36" t="s">
        <v>55</v>
      </c>
      <c r="B70" s="37"/>
      <c r="C70" s="38">
        <v>320</v>
      </c>
      <c r="D70" s="38">
        <v>550</v>
      </c>
      <c r="E70" s="38">
        <v>550</v>
      </c>
      <c r="F70" s="39">
        <f>IF(D70&gt;0,100*E70/D70,0)</f>
        <v>100</v>
      </c>
      <c r="G70" s="40"/>
      <c r="H70" s="120">
        <v>12</v>
      </c>
      <c r="I70" s="121">
        <v>21</v>
      </c>
      <c r="J70" s="12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19"/>
      <c r="I72" s="119"/>
      <c r="J72" s="119"/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19"/>
      <c r="I73" s="119"/>
      <c r="J73" s="119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19"/>
      <c r="I74" s="119"/>
      <c r="J74" s="119"/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19"/>
      <c r="I75" s="119"/>
      <c r="J75" s="119"/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19"/>
      <c r="I76" s="119"/>
      <c r="J76" s="119"/>
      <c r="K76" s="32"/>
    </row>
    <row r="77" spans="1:11" s="33" customFormat="1" ht="11.25" customHeight="1">
      <c r="A77" s="35" t="s">
        <v>61</v>
      </c>
      <c r="B77" s="29"/>
      <c r="C77" s="30"/>
      <c r="D77" s="30">
        <v>30</v>
      </c>
      <c r="E77" s="30">
        <v>20</v>
      </c>
      <c r="F77" s="31"/>
      <c r="G77" s="31"/>
      <c r="H77" s="119"/>
      <c r="I77" s="119">
        <v>0.73599999999999999</v>
      </c>
      <c r="J77" s="119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19"/>
      <c r="I78" s="119"/>
      <c r="J78" s="119"/>
      <c r="K78" s="32"/>
    </row>
    <row r="79" spans="1:11" s="33" customFormat="1" ht="11.25" customHeight="1">
      <c r="A79" s="35" t="s">
        <v>63</v>
      </c>
      <c r="B79" s="29"/>
      <c r="C79" s="30"/>
      <c r="D79" s="30">
        <v>22</v>
      </c>
      <c r="E79" s="30">
        <v>8</v>
      </c>
      <c r="F79" s="31"/>
      <c r="G79" s="31"/>
      <c r="H79" s="119"/>
      <c r="I79" s="119">
        <v>0.28999999999999998</v>
      </c>
      <c r="J79" s="119"/>
      <c r="K79" s="32"/>
    </row>
    <row r="80" spans="1:11" s="42" customFormat="1" ht="11.25" customHeight="1">
      <c r="A80" s="43" t="s">
        <v>64</v>
      </c>
      <c r="B80" s="37"/>
      <c r="C80" s="38"/>
      <c r="D80" s="38">
        <v>52</v>
      </c>
      <c r="E80" s="38">
        <v>28</v>
      </c>
      <c r="F80" s="39">
        <f>IF(D80&gt;0,100*E80/D80,0)</f>
        <v>53.846153846153847</v>
      </c>
      <c r="G80" s="40"/>
      <c r="H80" s="120"/>
      <c r="I80" s="121">
        <v>1.026</v>
      </c>
      <c r="J80" s="12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19"/>
      <c r="I82" s="119"/>
      <c r="J82" s="119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19"/>
      <c r="I83" s="119"/>
      <c r="J83" s="119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0"/>
      <c r="I84" s="121"/>
      <c r="J84" s="12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>
        <v>1784</v>
      </c>
      <c r="D87" s="53">
        <v>2567</v>
      </c>
      <c r="E87" s="53">
        <v>2763</v>
      </c>
      <c r="F87" s="54">
        <f>IF(D87&gt;0,100*E87/D87,0)</f>
        <v>107.63537202960654</v>
      </c>
      <c r="G87" s="40"/>
      <c r="H87" s="124">
        <v>61.644000000000005</v>
      </c>
      <c r="I87" s="125">
        <v>98.317999999999998</v>
      </c>
      <c r="J87" s="12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32" orientation="portrait" useFirstPageNumber="1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O625"/>
  <sheetViews>
    <sheetView zoomScale="70" zoomScaleNormal="70" workbookViewId="0">
      <selection activeCell="E7" sqref="E7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 t="s">
        <v>279</v>
      </c>
      <c r="D7" s="21" t="s">
        <v>7</v>
      </c>
      <c r="E7" s="21"/>
      <c r="F7" s="22" t="str">
        <f>CONCATENATE(D6,"=100")</f>
        <v>2015=100</v>
      </c>
      <c r="G7" s="23"/>
      <c r="H7" s="20" t="s">
        <v>279</v>
      </c>
      <c r="I7" s="21" t="s">
        <v>7</v>
      </c>
      <c r="J7" s="21"/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9"/>
      <c r="I9" s="119"/>
      <c r="J9" s="11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9"/>
      <c r="I10" s="119"/>
      <c r="J10" s="11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9"/>
      <c r="I11" s="119"/>
      <c r="J11" s="11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9"/>
      <c r="I12" s="119"/>
      <c r="J12" s="119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0"/>
      <c r="I13" s="121"/>
      <c r="J13" s="12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>
        <v>1</v>
      </c>
      <c r="D15" s="38">
        <v>1</v>
      </c>
      <c r="E15" s="38">
        <v>1</v>
      </c>
      <c r="F15" s="39">
        <f>IF(D15&gt;0,100*E15/D15,0)</f>
        <v>100</v>
      </c>
      <c r="G15" s="40"/>
      <c r="H15" s="120">
        <v>0.01</v>
      </c>
      <c r="I15" s="121">
        <v>0.01</v>
      </c>
      <c r="J15" s="121">
        <v>0.01</v>
      </c>
      <c r="K15" s="41">
        <f>IF(I15&gt;0,100*J15/I15,0)</f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>
        <v>2</v>
      </c>
      <c r="D17" s="38"/>
      <c r="E17" s="38"/>
      <c r="F17" s="39"/>
      <c r="G17" s="40"/>
      <c r="H17" s="120">
        <v>2.5999999999999999E-2</v>
      </c>
      <c r="I17" s="121"/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>
        <v>1</v>
      </c>
      <c r="D19" s="30">
        <v>1</v>
      </c>
      <c r="E19" s="30">
        <v>1</v>
      </c>
      <c r="F19" s="31"/>
      <c r="G19" s="31"/>
      <c r="H19" s="119">
        <v>1.0999999999999999E-2</v>
      </c>
      <c r="I19" s="119">
        <v>1.0999999999999999E-2</v>
      </c>
      <c r="J19" s="119">
        <v>1.0999999999999999E-2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9"/>
      <c r="I20" s="119"/>
      <c r="J20" s="11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9"/>
      <c r="I21" s="119"/>
      <c r="J21" s="119"/>
      <c r="K21" s="32"/>
    </row>
    <row r="22" spans="1:11" s="42" customFormat="1" ht="11.25" customHeight="1">
      <c r="A22" s="36" t="s">
        <v>18</v>
      </c>
      <c r="B22" s="37"/>
      <c r="C22" s="38">
        <v>1</v>
      </c>
      <c r="D22" s="38">
        <v>1</v>
      </c>
      <c r="E22" s="38">
        <v>1</v>
      </c>
      <c r="F22" s="39">
        <f>IF(D22&gt;0,100*E22/D22,0)</f>
        <v>100</v>
      </c>
      <c r="G22" s="40"/>
      <c r="H22" s="120">
        <v>1.0999999999999999E-2</v>
      </c>
      <c r="I22" s="121">
        <v>1.0999999999999999E-2</v>
      </c>
      <c r="J22" s="121">
        <v>1.0999999999999999E-2</v>
      </c>
      <c r="K22" s="41">
        <f>IF(I22&gt;0,100*J22/I22,0)</f>
        <v>100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>
        <v>982</v>
      </c>
      <c r="D24" s="38">
        <v>1192</v>
      </c>
      <c r="E24" s="38">
        <v>1129</v>
      </c>
      <c r="F24" s="39">
        <f>IF(D24&gt;0,100*E24/D24,0)</f>
        <v>94.714765100671144</v>
      </c>
      <c r="G24" s="40"/>
      <c r="H24" s="120">
        <v>14.587</v>
      </c>
      <c r="I24" s="121">
        <v>14.891999999999999</v>
      </c>
      <c r="J24" s="121">
        <v>14.108000000000001</v>
      </c>
      <c r="K24" s="41">
        <f>IF(I24&gt;0,100*J24/I24,0)</f>
        <v>94.735428417942515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>
        <v>180</v>
      </c>
      <c r="D26" s="38">
        <v>180</v>
      </c>
      <c r="E26" s="38">
        <v>175</v>
      </c>
      <c r="F26" s="39">
        <f>IF(D26&gt;0,100*E26/D26,0)</f>
        <v>97.222222222222229</v>
      </c>
      <c r="G26" s="40"/>
      <c r="H26" s="120">
        <v>2.2999999999999998</v>
      </c>
      <c r="I26" s="121">
        <v>2.2000000000000002</v>
      </c>
      <c r="J26" s="121">
        <v>2.2000000000000002</v>
      </c>
      <c r="K26" s="41">
        <f>IF(I26&gt;0,100*J26/I26,0)</f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>
        <v>2</v>
      </c>
      <c r="F28" s="31"/>
      <c r="G28" s="31"/>
      <c r="H28" s="119"/>
      <c r="I28" s="119"/>
      <c r="J28" s="119">
        <v>2.3E-2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9"/>
      <c r="I29" s="119"/>
      <c r="J29" s="119"/>
      <c r="K29" s="32"/>
    </row>
    <row r="30" spans="1:11" s="33" customFormat="1" ht="11.25" customHeight="1">
      <c r="A30" s="35" t="s">
        <v>23</v>
      </c>
      <c r="B30" s="29"/>
      <c r="C30" s="30">
        <v>29</v>
      </c>
      <c r="D30" s="30">
        <v>29</v>
      </c>
      <c r="E30" s="30">
        <v>29</v>
      </c>
      <c r="F30" s="31"/>
      <c r="G30" s="31"/>
      <c r="H30" s="119">
        <v>0.72</v>
      </c>
      <c r="I30" s="119">
        <v>0.56000000000000005</v>
      </c>
      <c r="J30" s="119">
        <v>0.56000000000000005</v>
      </c>
      <c r="K30" s="32"/>
    </row>
    <row r="31" spans="1:11" s="42" customFormat="1" ht="11.25" customHeight="1">
      <c r="A31" s="43" t="s">
        <v>24</v>
      </c>
      <c r="B31" s="37"/>
      <c r="C31" s="38">
        <v>29</v>
      </c>
      <c r="D31" s="38">
        <v>29</v>
      </c>
      <c r="E31" s="38">
        <v>31</v>
      </c>
      <c r="F31" s="39">
        <f>IF(D31&gt;0,100*E31/D31,0)</f>
        <v>106.89655172413794</v>
      </c>
      <c r="G31" s="40"/>
      <c r="H31" s="120">
        <v>0.72</v>
      </c>
      <c r="I31" s="121">
        <v>0.56000000000000005</v>
      </c>
      <c r="J31" s="121">
        <v>0.58300000000000007</v>
      </c>
      <c r="K31" s="41">
        <f>IF(I31&gt;0,100*J31/I31,0)</f>
        <v>104.10714285714286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>
        <v>237</v>
      </c>
      <c r="D33" s="30">
        <v>240</v>
      </c>
      <c r="E33" s="30">
        <v>240</v>
      </c>
      <c r="F33" s="31"/>
      <c r="G33" s="31"/>
      <c r="H33" s="119">
        <v>3.5550000000000002</v>
      </c>
      <c r="I33" s="119">
        <v>2.8</v>
      </c>
      <c r="J33" s="119">
        <v>2.8</v>
      </c>
      <c r="K33" s="32"/>
    </row>
    <row r="34" spans="1:11" s="33" customFormat="1" ht="11.25" customHeight="1">
      <c r="A34" s="35" t="s">
        <v>26</v>
      </c>
      <c r="B34" s="29"/>
      <c r="C34" s="30">
        <v>28</v>
      </c>
      <c r="D34" s="30">
        <v>16</v>
      </c>
      <c r="E34" s="30">
        <v>22</v>
      </c>
      <c r="F34" s="31"/>
      <c r="G34" s="31"/>
      <c r="H34" s="119">
        <v>0.28000000000000003</v>
      </c>
      <c r="I34" s="119">
        <v>0.16500000000000001</v>
      </c>
      <c r="J34" s="119">
        <v>0.24</v>
      </c>
      <c r="K34" s="32"/>
    </row>
    <row r="35" spans="1:11" s="33" customFormat="1" ht="11.25" customHeight="1">
      <c r="A35" s="35" t="s">
        <v>27</v>
      </c>
      <c r="B35" s="29"/>
      <c r="C35" s="30">
        <v>11</v>
      </c>
      <c r="D35" s="30">
        <v>11</v>
      </c>
      <c r="E35" s="30">
        <v>10</v>
      </c>
      <c r="F35" s="31"/>
      <c r="G35" s="31"/>
      <c r="H35" s="119">
        <v>0.13500000000000001</v>
      </c>
      <c r="I35" s="119">
        <v>0.13500000000000001</v>
      </c>
      <c r="J35" s="119">
        <v>0.09</v>
      </c>
      <c r="K35" s="32"/>
    </row>
    <row r="36" spans="1:11" s="33" customFormat="1" ht="11.25" customHeight="1">
      <c r="A36" s="35" t="s">
        <v>28</v>
      </c>
      <c r="B36" s="29"/>
      <c r="C36" s="30">
        <v>500</v>
      </c>
      <c r="D36" s="30">
        <v>488</v>
      </c>
      <c r="E36" s="30">
        <v>475</v>
      </c>
      <c r="F36" s="31"/>
      <c r="G36" s="31"/>
      <c r="H36" s="119">
        <v>7.5</v>
      </c>
      <c r="I36" s="119">
        <v>7.32</v>
      </c>
      <c r="J36" s="119">
        <v>7.125</v>
      </c>
      <c r="K36" s="32"/>
    </row>
    <row r="37" spans="1:11" s="42" customFormat="1" ht="11.25" customHeight="1">
      <c r="A37" s="36" t="s">
        <v>29</v>
      </c>
      <c r="B37" s="37"/>
      <c r="C37" s="38">
        <v>776</v>
      </c>
      <c r="D37" s="38">
        <v>755</v>
      </c>
      <c r="E37" s="38">
        <v>747</v>
      </c>
      <c r="F37" s="39">
        <f>IF(D37&gt;0,100*E37/D37,0)</f>
        <v>98.940397350993379</v>
      </c>
      <c r="G37" s="40"/>
      <c r="H37" s="120">
        <v>11.47</v>
      </c>
      <c r="I37" s="121">
        <v>10.42</v>
      </c>
      <c r="J37" s="121">
        <v>10.255000000000001</v>
      </c>
      <c r="K37" s="41">
        <f>IF(I37&gt;0,100*J37/I37,0)</f>
        <v>98.416506717850282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>
        <v>205</v>
      </c>
      <c r="D39" s="38">
        <v>75</v>
      </c>
      <c r="E39" s="38">
        <v>89</v>
      </c>
      <c r="F39" s="39">
        <f>IF(D39&gt;0,100*E39/D39,0)</f>
        <v>118.66666666666667</v>
      </c>
      <c r="G39" s="40"/>
      <c r="H39" s="120">
        <v>2.9489999999999998</v>
      </c>
      <c r="I39" s="121">
        <v>0.99</v>
      </c>
      <c r="J39" s="121">
        <v>1.1299999999999999</v>
      </c>
      <c r="K39" s="41">
        <f>IF(I39&gt;0,100*J39/I39,0)</f>
        <v>114.14141414141413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9"/>
      <c r="I41" s="119"/>
      <c r="J41" s="119"/>
      <c r="K41" s="32"/>
    </row>
    <row r="42" spans="1:11" s="33" customFormat="1" ht="11.25" customHeight="1">
      <c r="A42" s="35" t="s">
        <v>32</v>
      </c>
      <c r="B42" s="29"/>
      <c r="C42" s="30">
        <v>1</v>
      </c>
      <c r="D42" s="30"/>
      <c r="E42" s="30"/>
      <c r="F42" s="31"/>
      <c r="G42" s="31"/>
      <c r="H42" s="119">
        <v>1.4999999999999999E-2</v>
      </c>
      <c r="I42" s="119"/>
      <c r="J42" s="119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>
        <v>2</v>
      </c>
      <c r="F43" s="31"/>
      <c r="G43" s="31"/>
      <c r="H43" s="119"/>
      <c r="I43" s="119"/>
      <c r="J43" s="119">
        <v>0.03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9"/>
      <c r="I44" s="119"/>
      <c r="J44" s="119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19"/>
      <c r="I45" s="119"/>
      <c r="J45" s="119"/>
      <c r="K45" s="32"/>
    </row>
    <row r="46" spans="1:11" s="33" customFormat="1" ht="11.25" customHeight="1">
      <c r="A46" s="35" t="s">
        <v>36</v>
      </c>
      <c r="B46" s="29"/>
      <c r="C46" s="30">
        <v>5</v>
      </c>
      <c r="D46" s="30">
        <v>5</v>
      </c>
      <c r="E46" s="30">
        <v>5</v>
      </c>
      <c r="F46" s="31"/>
      <c r="G46" s="31"/>
      <c r="H46" s="119">
        <v>0.05</v>
      </c>
      <c r="I46" s="119">
        <v>0.05</v>
      </c>
      <c r="J46" s="119">
        <v>0.05</v>
      </c>
      <c r="K46" s="32"/>
    </row>
    <row r="47" spans="1:11" s="33" customFormat="1" ht="11.25" customHeight="1">
      <c r="A47" s="35" t="s">
        <v>37</v>
      </c>
      <c r="B47" s="29"/>
      <c r="C47" s="30">
        <v>2</v>
      </c>
      <c r="D47" s="30"/>
      <c r="E47" s="30">
        <v>5</v>
      </c>
      <c r="F47" s="31"/>
      <c r="G47" s="31"/>
      <c r="H47" s="119">
        <v>0.01</v>
      </c>
      <c r="I47" s="119"/>
      <c r="J47" s="119">
        <v>2.3E-2</v>
      </c>
      <c r="K47" s="32"/>
    </row>
    <row r="48" spans="1:11" s="33" customFormat="1" ht="11.25" customHeight="1">
      <c r="A48" s="35" t="s">
        <v>38</v>
      </c>
      <c r="B48" s="29"/>
      <c r="C48" s="30"/>
      <c r="D48" s="30">
        <v>2</v>
      </c>
      <c r="E48" s="30">
        <v>2</v>
      </c>
      <c r="F48" s="31"/>
      <c r="G48" s="31"/>
      <c r="H48" s="119"/>
      <c r="I48" s="119">
        <v>2.5000000000000001E-2</v>
      </c>
      <c r="J48" s="119">
        <v>2.5000000000000001E-2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9"/>
      <c r="I49" s="119"/>
      <c r="J49" s="119"/>
      <c r="K49" s="32"/>
    </row>
    <row r="50" spans="1:11" s="42" customFormat="1" ht="11.25" customHeight="1">
      <c r="A50" s="43" t="s">
        <v>40</v>
      </c>
      <c r="B50" s="37"/>
      <c r="C50" s="38">
        <v>8</v>
      </c>
      <c r="D50" s="38">
        <v>7</v>
      </c>
      <c r="E50" s="38">
        <v>14</v>
      </c>
      <c r="F50" s="39">
        <f>IF(D50&gt;0,100*E50/D50,0)</f>
        <v>200</v>
      </c>
      <c r="G50" s="40"/>
      <c r="H50" s="120">
        <v>7.4999999999999997E-2</v>
      </c>
      <c r="I50" s="121">
        <v>7.4999999999999997E-2</v>
      </c>
      <c r="J50" s="121">
        <v>0.128</v>
      </c>
      <c r="K50" s="41">
        <f>IF(I50&gt;0,100*J50/I50,0)</f>
        <v>170.66666666666669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>
        <v>16</v>
      </c>
      <c r="D52" s="38">
        <v>28</v>
      </c>
      <c r="E52" s="38">
        <v>28</v>
      </c>
      <c r="F52" s="39">
        <f>IF(D52&gt;0,100*E52/D52,0)</f>
        <v>100</v>
      </c>
      <c r="G52" s="40"/>
      <c r="H52" s="120">
        <v>0.27</v>
      </c>
      <c r="I52" s="121">
        <v>0.33600000000000002</v>
      </c>
      <c r="J52" s="121">
        <v>0.33600000000000002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>
        <v>120</v>
      </c>
      <c r="D54" s="30">
        <v>300</v>
      </c>
      <c r="E54" s="30">
        <v>331</v>
      </c>
      <c r="F54" s="31"/>
      <c r="G54" s="31"/>
      <c r="H54" s="119">
        <v>1.56</v>
      </c>
      <c r="I54" s="119">
        <v>3.75</v>
      </c>
      <c r="J54" s="119">
        <v>4.3029999999999999</v>
      </c>
      <c r="K54" s="32"/>
    </row>
    <row r="55" spans="1:11" s="33" customFormat="1" ht="11.25" customHeight="1">
      <c r="A55" s="35" t="s">
        <v>43</v>
      </c>
      <c r="B55" s="29"/>
      <c r="C55" s="30">
        <v>12</v>
      </c>
      <c r="D55" s="30">
        <v>14</v>
      </c>
      <c r="E55" s="30">
        <v>7</v>
      </c>
      <c r="F55" s="31"/>
      <c r="G55" s="31"/>
      <c r="H55" s="119">
        <v>0.12</v>
      </c>
      <c r="I55" s="119">
        <v>0.14000000000000001</v>
      </c>
      <c r="J55" s="119">
        <v>7.0000000000000007E-2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9"/>
      <c r="I56" s="119"/>
      <c r="J56" s="119"/>
      <c r="K56" s="32"/>
    </row>
    <row r="57" spans="1:11" s="33" customFormat="1" ht="11.25" customHeight="1">
      <c r="A57" s="35" t="s">
        <v>45</v>
      </c>
      <c r="B57" s="29"/>
      <c r="C57" s="30"/>
      <c r="D57" s="30">
        <v>3</v>
      </c>
      <c r="E57" s="30">
        <v>10</v>
      </c>
      <c r="F57" s="31"/>
      <c r="G57" s="31"/>
      <c r="H57" s="119"/>
      <c r="I57" s="119">
        <v>5.0999999999999997E-2</v>
      </c>
      <c r="J57" s="119">
        <v>0.05</v>
      </c>
      <c r="K57" s="32"/>
    </row>
    <row r="58" spans="1:11" s="33" customFormat="1" ht="11.25" customHeight="1">
      <c r="A58" s="35" t="s">
        <v>46</v>
      </c>
      <c r="B58" s="29"/>
      <c r="C58" s="30">
        <v>24</v>
      </c>
      <c r="D58" s="30">
        <v>12</v>
      </c>
      <c r="E58" s="30">
        <v>5</v>
      </c>
      <c r="F58" s="31"/>
      <c r="G58" s="31"/>
      <c r="H58" s="119">
        <v>0.252</v>
      </c>
      <c r="I58" s="119">
        <v>0.13400000000000001</v>
      </c>
      <c r="J58" s="119">
        <v>5.6000000000000001E-2</v>
      </c>
      <c r="K58" s="32"/>
    </row>
    <row r="59" spans="1:11" s="42" customFormat="1" ht="11.25" customHeight="1">
      <c r="A59" s="36" t="s">
        <v>47</v>
      </c>
      <c r="B59" s="37"/>
      <c r="C59" s="38">
        <v>156</v>
      </c>
      <c r="D59" s="38">
        <v>329</v>
      </c>
      <c r="E59" s="38">
        <v>353</v>
      </c>
      <c r="F59" s="39">
        <f>IF(D59&gt;0,100*E59/D59,0)</f>
        <v>107.29483282674772</v>
      </c>
      <c r="G59" s="40"/>
      <c r="H59" s="120">
        <v>1.9320000000000002</v>
      </c>
      <c r="I59" s="121">
        <v>4.0750000000000002</v>
      </c>
      <c r="J59" s="121">
        <v>4.4790000000000001</v>
      </c>
      <c r="K59" s="41">
        <f>IF(I59&gt;0,100*J59/I59,0)</f>
        <v>109.91411042944786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>
        <v>2100</v>
      </c>
      <c r="D61" s="30">
        <v>2100</v>
      </c>
      <c r="E61" s="30">
        <v>2200</v>
      </c>
      <c r="F61" s="31"/>
      <c r="G61" s="31"/>
      <c r="H61" s="119">
        <v>27</v>
      </c>
      <c r="I61" s="119">
        <v>31.5</v>
      </c>
      <c r="J61" s="119">
        <v>26.3</v>
      </c>
      <c r="K61" s="32"/>
    </row>
    <row r="62" spans="1:11" s="33" customFormat="1" ht="11.25" customHeight="1">
      <c r="A62" s="35" t="s">
        <v>49</v>
      </c>
      <c r="B62" s="29"/>
      <c r="C62" s="30">
        <v>1000</v>
      </c>
      <c r="D62" s="30">
        <v>955</v>
      </c>
      <c r="E62" s="30">
        <v>1055</v>
      </c>
      <c r="F62" s="31"/>
      <c r="G62" s="31"/>
      <c r="H62" s="119">
        <v>19.5</v>
      </c>
      <c r="I62" s="119">
        <v>14.803000000000001</v>
      </c>
      <c r="J62" s="119">
        <v>16.082000000000001</v>
      </c>
      <c r="K62" s="32"/>
    </row>
    <row r="63" spans="1:11" s="33" customFormat="1" ht="11.25" customHeight="1">
      <c r="A63" s="35" t="s">
        <v>50</v>
      </c>
      <c r="B63" s="29"/>
      <c r="C63" s="30">
        <v>948</v>
      </c>
      <c r="D63" s="30">
        <v>942</v>
      </c>
      <c r="E63" s="30">
        <v>1096</v>
      </c>
      <c r="F63" s="31"/>
      <c r="G63" s="31"/>
      <c r="H63" s="119">
        <v>15.9</v>
      </c>
      <c r="I63" s="119">
        <v>9.4499999999999993</v>
      </c>
      <c r="J63" s="119">
        <v>13.518000000000001</v>
      </c>
      <c r="K63" s="32"/>
    </row>
    <row r="64" spans="1:11" s="42" customFormat="1" ht="11.25" customHeight="1">
      <c r="A64" s="36" t="s">
        <v>51</v>
      </c>
      <c r="B64" s="37"/>
      <c r="C64" s="38">
        <v>4048</v>
      </c>
      <c r="D64" s="38">
        <v>3997</v>
      </c>
      <c r="E64" s="38">
        <v>4351</v>
      </c>
      <c r="F64" s="39">
        <f>IF(D64&gt;0,100*E64/D64,0)</f>
        <v>108.8566424818614</v>
      </c>
      <c r="G64" s="40"/>
      <c r="H64" s="120">
        <v>62.4</v>
      </c>
      <c r="I64" s="121">
        <v>55.753</v>
      </c>
      <c r="J64" s="121">
        <v>55.9</v>
      </c>
      <c r="K64" s="41">
        <f>IF(I64&gt;0,100*J64/I64,0)</f>
        <v>100.26366294190447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>
        <v>8400</v>
      </c>
      <c r="D66" s="38">
        <v>7511</v>
      </c>
      <c r="E66" s="38">
        <v>7259</v>
      </c>
      <c r="F66" s="39">
        <f>IF(D66&gt;0,100*E66/D66,0)</f>
        <v>96.644920782851813</v>
      </c>
      <c r="G66" s="40"/>
      <c r="H66" s="120">
        <v>98.1</v>
      </c>
      <c r="I66" s="121">
        <v>101.348</v>
      </c>
      <c r="J66" s="121">
        <v>105.256</v>
      </c>
      <c r="K66" s="41">
        <f>IF(I66&gt;0,100*J66/I66,0)</f>
        <v>103.85602083908908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19"/>
      <c r="I68" s="119"/>
      <c r="J68" s="119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9"/>
      <c r="I69" s="119"/>
      <c r="J69" s="119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0"/>
      <c r="I70" s="121"/>
      <c r="J70" s="12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>
        <v>258</v>
      </c>
      <c r="D72" s="30">
        <v>208</v>
      </c>
      <c r="E72" s="30">
        <v>208</v>
      </c>
      <c r="F72" s="31"/>
      <c r="G72" s="31"/>
      <c r="H72" s="119">
        <v>2.9630000000000001</v>
      </c>
      <c r="I72" s="119">
        <v>2.5550000000000002</v>
      </c>
      <c r="J72" s="119">
        <v>2.3959999999999999</v>
      </c>
      <c r="K72" s="32"/>
    </row>
    <row r="73" spans="1:11" s="33" customFormat="1" ht="11.25" customHeight="1">
      <c r="A73" s="35" t="s">
        <v>57</v>
      </c>
      <c r="B73" s="29"/>
      <c r="C73" s="30">
        <v>190</v>
      </c>
      <c r="D73" s="30">
        <v>170</v>
      </c>
      <c r="E73" s="30">
        <v>170</v>
      </c>
      <c r="F73" s="31"/>
      <c r="G73" s="31"/>
      <c r="H73" s="119">
        <v>3.45</v>
      </c>
      <c r="I73" s="119">
        <v>3.1</v>
      </c>
      <c r="J73" s="119">
        <v>3.1</v>
      </c>
      <c r="K73" s="32"/>
    </row>
    <row r="74" spans="1:11" s="33" customFormat="1" ht="11.25" customHeight="1">
      <c r="A74" s="35" t="s">
        <v>58</v>
      </c>
      <c r="B74" s="29"/>
      <c r="C74" s="30">
        <v>90</v>
      </c>
      <c r="D74" s="30">
        <v>90</v>
      </c>
      <c r="E74" s="30">
        <v>75</v>
      </c>
      <c r="F74" s="31"/>
      <c r="G74" s="31"/>
      <c r="H74" s="119">
        <v>1.2150000000000001</v>
      </c>
      <c r="I74" s="119">
        <v>1.2150000000000001</v>
      </c>
      <c r="J74" s="119">
        <v>1.012</v>
      </c>
      <c r="K74" s="32"/>
    </row>
    <row r="75" spans="1:11" s="33" customFormat="1" ht="11.25" customHeight="1">
      <c r="A75" s="35" t="s">
        <v>59</v>
      </c>
      <c r="B75" s="29"/>
      <c r="C75" s="30">
        <v>781</v>
      </c>
      <c r="D75" s="30">
        <v>771</v>
      </c>
      <c r="E75" s="30">
        <v>771</v>
      </c>
      <c r="F75" s="31"/>
      <c r="G75" s="31"/>
      <c r="H75" s="119">
        <v>9.34985</v>
      </c>
      <c r="I75" s="119">
        <v>9.173</v>
      </c>
      <c r="J75" s="119">
        <v>10.134509</v>
      </c>
      <c r="K75" s="32"/>
    </row>
    <row r="76" spans="1:11" s="33" customFormat="1" ht="11.25" customHeight="1">
      <c r="A76" s="35" t="s">
        <v>60</v>
      </c>
      <c r="B76" s="29"/>
      <c r="C76" s="30">
        <v>15</v>
      </c>
      <c r="D76" s="30">
        <v>17</v>
      </c>
      <c r="E76" s="30">
        <v>15</v>
      </c>
      <c r="F76" s="31"/>
      <c r="G76" s="31"/>
      <c r="H76" s="119">
        <v>0.188</v>
      </c>
      <c r="I76" s="119">
        <v>0.221</v>
      </c>
      <c r="J76" s="119">
        <v>0.19500000000000001</v>
      </c>
      <c r="K76" s="32"/>
    </row>
    <row r="77" spans="1:11" s="33" customFormat="1" ht="11.25" customHeight="1">
      <c r="A77" s="35" t="s">
        <v>61</v>
      </c>
      <c r="B77" s="29"/>
      <c r="C77" s="30">
        <v>60</v>
      </c>
      <c r="D77" s="30">
        <v>5</v>
      </c>
      <c r="E77" s="30">
        <v>13</v>
      </c>
      <c r="F77" s="31"/>
      <c r="G77" s="31"/>
      <c r="H77" s="119">
        <v>0.84</v>
      </c>
      <c r="I77" s="119">
        <v>0.06</v>
      </c>
      <c r="J77" s="119">
        <v>0.2</v>
      </c>
      <c r="K77" s="32"/>
    </row>
    <row r="78" spans="1:11" s="33" customFormat="1" ht="11.25" customHeight="1">
      <c r="A78" s="35" t="s">
        <v>62</v>
      </c>
      <c r="B78" s="29"/>
      <c r="C78" s="30">
        <v>390</v>
      </c>
      <c r="D78" s="30">
        <v>270</v>
      </c>
      <c r="E78" s="30">
        <v>270</v>
      </c>
      <c r="F78" s="31"/>
      <c r="G78" s="31"/>
      <c r="H78" s="119">
        <v>6.8</v>
      </c>
      <c r="I78" s="119">
        <v>4.6980000000000004</v>
      </c>
      <c r="J78" s="119">
        <v>4.55</v>
      </c>
      <c r="K78" s="32"/>
    </row>
    <row r="79" spans="1:11" s="33" customFormat="1" ht="11.25" customHeight="1">
      <c r="A79" s="35" t="s">
        <v>63</v>
      </c>
      <c r="B79" s="29"/>
      <c r="C79" s="30">
        <v>180</v>
      </c>
      <c r="D79" s="30">
        <v>180</v>
      </c>
      <c r="E79" s="30">
        <v>180</v>
      </c>
      <c r="F79" s="31"/>
      <c r="G79" s="31"/>
      <c r="H79" s="119">
        <v>2.5499999999999998</v>
      </c>
      <c r="I79" s="119">
        <v>2.5499999999999998</v>
      </c>
      <c r="J79" s="119">
        <v>2.5499999999999998</v>
      </c>
      <c r="K79" s="32"/>
    </row>
    <row r="80" spans="1:11" s="42" customFormat="1" ht="11.25" customHeight="1">
      <c r="A80" s="43" t="s">
        <v>64</v>
      </c>
      <c r="B80" s="37"/>
      <c r="C80" s="38">
        <v>1964</v>
      </c>
      <c r="D80" s="38">
        <v>1711</v>
      </c>
      <c r="E80" s="38">
        <v>1702</v>
      </c>
      <c r="F80" s="39">
        <f>IF(D80&gt;0,100*E80/D80,0)</f>
        <v>99.4739918176505</v>
      </c>
      <c r="G80" s="40"/>
      <c r="H80" s="120">
        <v>27.35585</v>
      </c>
      <c r="I80" s="121">
        <v>23.571999999999999</v>
      </c>
      <c r="J80" s="121">
        <v>24.137509000000001</v>
      </c>
      <c r="K80" s="41">
        <f>IF(I80&gt;0,100*J80/I80,0)</f>
        <v>102.39907093161378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>
        <v>1</v>
      </c>
      <c r="D82" s="30">
        <v>1</v>
      </c>
      <c r="E82" s="30">
        <v>1</v>
      </c>
      <c r="F82" s="31"/>
      <c r="G82" s="31"/>
      <c r="H82" s="119">
        <v>2.5000000000000001E-2</v>
      </c>
      <c r="I82" s="119">
        <v>2.5000000000000001E-2</v>
      </c>
      <c r="J82" s="119">
        <v>2.5000000000000001E-2</v>
      </c>
      <c r="K82" s="32"/>
    </row>
    <row r="83" spans="1:11" s="33" customFormat="1" ht="11.25" customHeight="1">
      <c r="A83" s="35" t="s">
        <v>66</v>
      </c>
      <c r="B83" s="29"/>
      <c r="C83" s="30">
        <v>9</v>
      </c>
      <c r="D83" s="30">
        <v>9</v>
      </c>
      <c r="E83" s="30">
        <v>9</v>
      </c>
      <c r="F83" s="31"/>
      <c r="G83" s="31"/>
      <c r="H83" s="119">
        <v>2.3E-2</v>
      </c>
      <c r="I83" s="119">
        <v>2.3E-2</v>
      </c>
      <c r="J83" s="119">
        <v>2.3E-2</v>
      </c>
      <c r="K83" s="32"/>
    </row>
    <row r="84" spans="1:11" s="42" customFormat="1" ht="11.25" customHeight="1">
      <c r="A84" s="36" t="s">
        <v>67</v>
      </c>
      <c r="B84" s="37"/>
      <c r="C84" s="38">
        <v>10</v>
      </c>
      <c r="D84" s="38">
        <v>10</v>
      </c>
      <c r="E84" s="38">
        <v>10</v>
      </c>
      <c r="F84" s="39">
        <f>IF(D84&gt;0,100*E84/D84,0)</f>
        <v>100</v>
      </c>
      <c r="G84" s="40"/>
      <c r="H84" s="120">
        <v>4.8000000000000001E-2</v>
      </c>
      <c r="I84" s="121">
        <v>4.8000000000000001E-2</v>
      </c>
      <c r="J84" s="121">
        <v>4.8000000000000001E-2</v>
      </c>
      <c r="K84" s="41">
        <f>IF(I84&gt;0,100*J84/I84,0)</f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>
        <v>16778</v>
      </c>
      <c r="D87" s="53">
        <v>15826</v>
      </c>
      <c r="E87" s="53">
        <v>15890</v>
      </c>
      <c r="F87" s="54">
        <f>IF(D87&gt;0,100*E87/D87,0)</f>
        <v>100.40439782636169</v>
      </c>
      <c r="G87" s="40"/>
      <c r="H87" s="124">
        <v>222.25385</v>
      </c>
      <c r="I87" s="125">
        <v>214.29</v>
      </c>
      <c r="J87" s="125">
        <v>218.58150900000001</v>
      </c>
      <c r="K87" s="54">
        <f>IF(I87&gt;0,100*J87/I87,0)</f>
        <v>102.00266414671707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33" orientation="portrait" useFirstPageNumber="1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O625"/>
  <sheetViews>
    <sheetView zoomScale="70" zoomScaleNormal="70" workbookViewId="0">
      <selection activeCell="J7" sqref="J7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279</v>
      </c>
      <c r="D7" s="21" t="s">
        <v>7</v>
      </c>
      <c r="E7" s="21">
        <v>3</v>
      </c>
      <c r="F7" s="22" t="str">
        <f>CONCATENATE(D6,"=100")</f>
        <v>2016=100</v>
      </c>
      <c r="G7" s="23"/>
      <c r="H7" s="20" t="s">
        <v>279</v>
      </c>
      <c r="I7" s="21" t="s">
        <v>7</v>
      </c>
      <c r="J7" s="21">
        <v>3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9"/>
      <c r="I9" s="119"/>
      <c r="J9" s="11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9"/>
      <c r="I10" s="119"/>
      <c r="J10" s="11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9"/>
      <c r="I11" s="119"/>
      <c r="J11" s="11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9"/>
      <c r="I12" s="119"/>
      <c r="J12" s="119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0"/>
      <c r="I13" s="121"/>
      <c r="J13" s="12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0"/>
      <c r="I15" s="121"/>
      <c r="J15" s="12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0"/>
      <c r="I17" s="121"/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19"/>
      <c r="I19" s="119"/>
      <c r="J19" s="11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9"/>
      <c r="I20" s="119"/>
      <c r="J20" s="11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9"/>
      <c r="I21" s="119"/>
      <c r="J21" s="119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0"/>
      <c r="I22" s="121"/>
      <c r="J22" s="12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20"/>
      <c r="I24" s="121"/>
      <c r="J24" s="12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>
        <v>39</v>
      </c>
      <c r="D26" s="38">
        <v>36</v>
      </c>
      <c r="E26" s="38">
        <v>41</v>
      </c>
      <c r="F26" s="39">
        <f>IF(D26&gt;0,100*E26/D26,0)</f>
        <v>113.88888888888889</v>
      </c>
      <c r="G26" s="40"/>
      <c r="H26" s="120">
        <v>1.58</v>
      </c>
      <c r="I26" s="121">
        <v>1.5</v>
      </c>
      <c r="J26" s="121">
        <v>1.6</v>
      </c>
      <c r="K26" s="41">
        <f>IF(I26&gt;0,100*J26/I26,0)</f>
        <v>106.66666666666667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19"/>
      <c r="I28" s="119"/>
      <c r="J28" s="119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9"/>
      <c r="I29" s="119"/>
      <c r="J29" s="119"/>
      <c r="K29" s="32"/>
    </row>
    <row r="30" spans="1:11" s="33" customFormat="1" ht="11.25" customHeight="1">
      <c r="A30" s="35" t="s">
        <v>23</v>
      </c>
      <c r="B30" s="29"/>
      <c r="C30" s="30"/>
      <c r="D30" s="30">
        <v>3</v>
      </c>
      <c r="E30" s="30">
        <v>3</v>
      </c>
      <c r="F30" s="31"/>
      <c r="G30" s="31"/>
      <c r="H30" s="119"/>
      <c r="I30" s="119">
        <v>0.125</v>
      </c>
      <c r="J30" s="119">
        <v>0.125</v>
      </c>
      <c r="K30" s="32"/>
    </row>
    <row r="31" spans="1:11" s="42" customFormat="1" ht="11.25" customHeight="1">
      <c r="A31" s="43" t="s">
        <v>24</v>
      </c>
      <c r="B31" s="37"/>
      <c r="C31" s="38"/>
      <c r="D31" s="38">
        <v>3</v>
      </c>
      <c r="E31" s="38">
        <v>3</v>
      </c>
      <c r="F31" s="39">
        <f>IF(D31&gt;0,100*E31/D31,0)</f>
        <v>100</v>
      </c>
      <c r="G31" s="40"/>
      <c r="H31" s="120"/>
      <c r="I31" s="121">
        <v>0.125</v>
      </c>
      <c r="J31" s="121">
        <v>0.125</v>
      </c>
      <c r="K31" s="41">
        <f>IF(I31&gt;0,100*J31/I31,0)</f>
        <v>100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>
        <v>120</v>
      </c>
      <c r="D33" s="30">
        <v>120</v>
      </c>
      <c r="E33" s="30">
        <v>120</v>
      </c>
      <c r="F33" s="31"/>
      <c r="G33" s="31"/>
      <c r="H33" s="119">
        <v>3.766</v>
      </c>
      <c r="I33" s="119">
        <v>3.5</v>
      </c>
      <c r="J33" s="119">
        <v>3.77</v>
      </c>
      <c r="K33" s="32"/>
    </row>
    <row r="34" spans="1:11" s="33" customFormat="1" ht="11.25" customHeight="1">
      <c r="A34" s="35" t="s">
        <v>26</v>
      </c>
      <c r="B34" s="29"/>
      <c r="C34" s="30">
        <v>12</v>
      </c>
      <c r="D34" s="30">
        <v>12</v>
      </c>
      <c r="E34" s="30"/>
      <c r="F34" s="31"/>
      <c r="G34" s="31"/>
      <c r="H34" s="119">
        <v>0.45500000000000002</v>
      </c>
      <c r="I34" s="119">
        <v>0.45</v>
      </c>
      <c r="J34" s="119"/>
      <c r="K34" s="32"/>
    </row>
    <row r="35" spans="1:11" s="33" customFormat="1" ht="11.25" customHeight="1">
      <c r="A35" s="35" t="s">
        <v>27</v>
      </c>
      <c r="B35" s="29"/>
      <c r="C35" s="30">
        <v>19</v>
      </c>
      <c r="D35" s="30">
        <v>13</v>
      </c>
      <c r="E35" s="30">
        <v>15</v>
      </c>
      <c r="F35" s="31"/>
      <c r="G35" s="31"/>
      <c r="H35" s="119">
        <v>0.84699999999999998</v>
      </c>
      <c r="I35" s="119">
        <v>0.55000000000000004</v>
      </c>
      <c r="J35" s="119">
        <v>0.63</v>
      </c>
      <c r="K35" s="32"/>
    </row>
    <row r="36" spans="1:11" s="33" customFormat="1" ht="11.25" customHeight="1">
      <c r="A36" s="35" t="s">
        <v>28</v>
      </c>
      <c r="B36" s="29"/>
      <c r="C36" s="30">
        <v>184</v>
      </c>
      <c r="D36" s="30">
        <v>184</v>
      </c>
      <c r="E36" s="30">
        <v>140</v>
      </c>
      <c r="F36" s="31"/>
      <c r="G36" s="31"/>
      <c r="H36" s="119">
        <v>8.6280000000000001</v>
      </c>
      <c r="I36" s="119">
        <v>8.6280000000000001</v>
      </c>
      <c r="J36" s="119">
        <v>4.2</v>
      </c>
      <c r="K36" s="32"/>
    </row>
    <row r="37" spans="1:11" s="42" customFormat="1" ht="11.25" customHeight="1">
      <c r="A37" s="36" t="s">
        <v>29</v>
      </c>
      <c r="B37" s="37"/>
      <c r="C37" s="38">
        <v>335</v>
      </c>
      <c r="D37" s="38">
        <v>329</v>
      </c>
      <c r="E37" s="38">
        <v>275</v>
      </c>
      <c r="F37" s="39">
        <f>IF(D37&gt;0,100*E37/D37,0)</f>
        <v>83.586626139817625</v>
      </c>
      <c r="G37" s="40"/>
      <c r="H37" s="120">
        <v>13.696</v>
      </c>
      <c r="I37" s="121">
        <v>13.128</v>
      </c>
      <c r="J37" s="121">
        <v>8.6</v>
      </c>
      <c r="K37" s="41">
        <f>IF(I37&gt;0,100*J37/I37,0)</f>
        <v>65.508836075563678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>
        <v>12</v>
      </c>
      <c r="D39" s="38">
        <v>12</v>
      </c>
      <c r="E39" s="38">
        <v>12</v>
      </c>
      <c r="F39" s="39">
        <f>IF(D39&gt;0,100*E39/D39,0)</f>
        <v>100</v>
      </c>
      <c r="G39" s="40"/>
      <c r="H39" s="120">
        <v>0.40699999999999997</v>
      </c>
      <c r="I39" s="121">
        <v>0.4</v>
      </c>
      <c r="J39" s="121">
        <v>0.39</v>
      </c>
      <c r="K39" s="41">
        <f>IF(I39&gt;0,100*J39/I39,0)</f>
        <v>97.5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9"/>
      <c r="I41" s="119"/>
      <c r="J41" s="119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9"/>
      <c r="I42" s="119"/>
      <c r="J42" s="119"/>
      <c r="K42" s="32"/>
    </row>
    <row r="43" spans="1:11" s="33" customFormat="1" ht="11.25" customHeight="1">
      <c r="A43" s="35" t="s">
        <v>33</v>
      </c>
      <c r="B43" s="29"/>
      <c r="C43" s="30">
        <v>12</v>
      </c>
      <c r="D43" s="30">
        <v>10</v>
      </c>
      <c r="E43" s="30">
        <v>10</v>
      </c>
      <c r="F43" s="31"/>
      <c r="G43" s="31"/>
      <c r="H43" s="119">
        <v>0.28799999999999998</v>
      </c>
      <c r="I43" s="119">
        <v>0.24</v>
      </c>
      <c r="J43" s="119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9"/>
      <c r="I44" s="119"/>
      <c r="J44" s="119"/>
      <c r="K44" s="32"/>
    </row>
    <row r="45" spans="1:11" s="33" customFormat="1" ht="11.25" customHeight="1">
      <c r="A45" s="35" t="s">
        <v>35</v>
      </c>
      <c r="B45" s="29"/>
      <c r="C45" s="30">
        <v>2</v>
      </c>
      <c r="D45" s="30">
        <v>2</v>
      </c>
      <c r="E45" s="30">
        <v>2</v>
      </c>
      <c r="F45" s="31"/>
      <c r="G45" s="31"/>
      <c r="H45" s="119">
        <v>5.1999999999999998E-2</v>
      </c>
      <c r="I45" s="119">
        <v>5.1999999999999998E-2</v>
      </c>
      <c r="J45" s="119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19"/>
      <c r="I46" s="119"/>
      <c r="J46" s="119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19"/>
      <c r="I47" s="119"/>
      <c r="J47" s="119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19"/>
      <c r="I48" s="119"/>
      <c r="J48" s="119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9"/>
      <c r="I49" s="119"/>
      <c r="J49" s="119"/>
      <c r="K49" s="32"/>
    </row>
    <row r="50" spans="1:11" s="42" customFormat="1" ht="11.25" customHeight="1">
      <c r="A50" s="43" t="s">
        <v>40</v>
      </c>
      <c r="B50" s="37"/>
      <c r="C50" s="38">
        <v>14</v>
      </c>
      <c r="D50" s="38">
        <v>12</v>
      </c>
      <c r="E50" s="38">
        <v>12</v>
      </c>
      <c r="F50" s="39">
        <f>IF(D50&gt;0,100*E50/D50,0)</f>
        <v>100</v>
      </c>
      <c r="G50" s="40"/>
      <c r="H50" s="120">
        <v>0.34</v>
      </c>
      <c r="I50" s="121">
        <v>0.29199999999999998</v>
      </c>
      <c r="J50" s="12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0"/>
      <c r="I52" s="121"/>
      <c r="J52" s="12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>
        <v>100</v>
      </c>
      <c r="D54" s="30">
        <v>100</v>
      </c>
      <c r="E54" s="30">
        <v>125</v>
      </c>
      <c r="F54" s="31"/>
      <c r="G54" s="31"/>
      <c r="H54" s="119">
        <v>5.0999999999999996</v>
      </c>
      <c r="I54" s="119">
        <v>5</v>
      </c>
      <c r="J54" s="119"/>
      <c r="K54" s="32"/>
    </row>
    <row r="55" spans="1:11" s="33" customFormat="1" ht="11.25" customHeight="1">
      <c r="A55" s="35" t="s">
        <v>43</v>
      </c>
      <c r="B55" s="29"/>
      <c r="C55" s="30">
        <v>270</v>
      </c>
      <c r="D55" s="30">
        <v>275</v>
      </c>
      <c r="E55" s="30">
        <v>280</v>
      </c>
      <c r="F55" s="31"/>
      <c r="G55" s="31"/>
      <c r="H55" s="119">
        <v>13.5</v>
      </c>
      <c r="I55" s="119">
        <v>13.75</v>
      </c>
      <c r="J55" s="119">
        <v>14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9"/>
      <c r="I56" s="119"/>
      <c r="J56" s="119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9"/>
      <c r="I57" s="119"/>
      <c r="J57" s="119"/>
      <c r="K57" s="32"/>
    </row>
    <row r="58" spans="1:11" s="33" customFormat="1" ht="11.25" customHeight="1">
      <c r="A58" s="35" t="s">
        <v>46</v>
      </c>
      <c r="B58" s="29"/>
      <c r="C58" s="30">
        <v>38</v>
      </c>
      <c r="D58" s="30">
        <v>38</v>
      </c>
      <c r="E58" s="30">
        <v>38</v>
      </c>
      <c r="F58" s="31"/>
      <c r="G58" s="31"/>
      <c r="H58" s="119">
        <v>2.7360000000000002</v>
      </c>
      <c r="I58" s="119">
        <v>1.71</v>
      </c>
      <c r="J58" s="119">
        <v>1.71</v>
      </c>
      <c r="K58" s="32"/>
    </row>
    <row r="59" spans="1:11" s="42" customFormat="1" ht="11.25" customHeight="1">
      <c r="A59" s="36" t="s">
        <v>47</v>
      </c>
      <c r="B59" s="37"/>
      <c r="C59" s="38">
        <v>408</v>
      </c>
      <c r="D59" s="38">
        <v>413</v>
      </c>
      <c r="E59" s="38">
        <v>443</v>
      </c>
      <c r="F59" s="39">
        <f>IF(D59&gt;0,100*E59/D59,0)</f>
        <v>107.2639225181598</v>
      </c>
      <c r="G59" s="40"/>
      <c r="H59" s="120">
        <v>21.336000000000002</v>
      </c>
      <c r="I59" s="121">
        <v>20.46</v>
      </c>
      <c r="J59" s="12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>
        <v>196</v>
      </c>
      <c r="D61" s="30">
        <v>200</v>
      </c>
      <c r="E61" s="30">
        <v>180</v>
      </c>
      <c r="F61" s="31"/>
      <c r="G61" s="31"/>
      <c r="H61" s="119">
        <v>6.86</v>
      </c>
      <c r="I61" s="119">
        <v>7</v>
      </c>
      <c r="J61" s="119"/>
      <c r="K61" s="32"/>
    </row>
    <row r="62" spans="1:11" s="33" customFormat="1" ht="11.25" customHeight="1">
      <c r="A62" s="35" t="s">
        <v>49</v>
      </c>
      <c r="B62" s="29"/>
      <c r="C62" s="30">
        <v>149</v>
      </c>
      <c r="D62" s="30">
        <v>166</v>
      </c>
      <c r="E62" s="30">
        <v>165</v>
      </c>
      <c r="F62" s="31"/>
      <c r="G62" s="31"/>
      <c r="H62" s="119">
        <v>3.1890000000000001</v>
      </c>
      <c r="I62" s="119">
        <v>3.5939999999999999</v>
      </c>
      <c r="J62" s="119">
        <v>3.581</v>
      </c>
      <c r="K62" s="32"/>
    </row>
    <row r="63" spans="1:11" s="33" customFormat="1" ht="11.25" customHeight="1">
      <c r="A63" s="35" t="s">
        <v>50</v>
      </c>
      <c r="B63" s="29"/>
      <c r="C63" s="30">
        <v>1018</v>
      </c>
      <c r="D63" s="30">
        <v>1025</v>
      </c>
      <c r="E63" s="30">
        <v>1117</v>
      </c>
      <c r="F63" s="31"/>
      <c r="G63" s="31"/>
      <c r="H63" s="119">
        <v>59.1</v>
      </c>
      <c r="I63" s="119">
        <v>70.179273084479405</v>
      </c>
      <c r="J63" s="119">
        <v>52.853999999999999</v>
      </c>
      <c r="K63" s="32"/>
    </row>
    <row r="64" spans="1:11" s="42" customFormat="1" ht="11.25" customHeight="1">
      <c r="A64" s="36" t="s">
        <v>51</v>
      </c>
      <c r="B64" s="37"/>
      <c r="C64" s="38">
        <v>1363</v>
      </c>
      <c r="D64" s="38">
        <v>1391</v>
      </c>
      <c r="E64" s="38">
        <v>1462</v>
      </c>
      <c r="F64" s="39">
        <f>IF(D64&gt;0,100*E64/D64,0)</f>
        <v>105.10424155283968</v>
      </c>
      <c r="G64" s="40"/>
      <c r="H64" s="120">
        <v>69.149000000000001</v>
      </c>
      <c r="I64" s="121">
        <v>80.773273084479399</v>
      </c>
      <c r="J64" s="12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>
        <v>596</v>
      </c>
      <c r="D66" s="38">
        <v>400</v>
      </c>
      <c r="E66" s="38">
        <v>628</v>
      </c>
      <c r="F66" s="39">
        <f>IF(D66&gt;0,100*E66/D66,0)</f>
        <v>157</v>
      </c>
      <c r="G66" s="40"/>
      <c r="H66" s="120">
        <v>38.241999999999997</v>
      </c>
      <c r="I66" s="121">
        <v>29.882999999999999</v>
      </c>
      <c r="J66" s="121">
        <v>41.514000000000003</v>
      </c>
      <c r="K66" s="41">
        <f>IF(I66&gt;0,100*J66/I66,0)</f>
        <v>138.92179500050199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19"/>
      <c r="I68" s="119"/>
      <c r="J68" s="119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9"/>
      <c r="I69" s="119"/>
      <c r="J69" s="119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0"/>
      <c r="I70" s="121"/>
      <c r="J70" s="12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>
        <v>22</v>
      </c>
      <c r="D72" s="30">
        <v>18</v>
      </c>
      <c r="E72" s="30">
        <v>18</v>
      </c>
      <c r="F72" s="31"/>
      <c r="G72" s="31"/>
      <c r="H72" s="119">
        <v>0.371</v>
      </c>
      <c r="I72" s="119">
        <v>0.316</v>
      </c>
      <c r="J72" s="119">
        <v>0.315</v>
      </c>
      <c r="K72" s="32"/>
    </row>
    <row r="73" spans="1:11" s="33" customFormat="1" ht="11.25" customHeight="1">
      <c r="A73" s="35" t="s">
        <v>57</v>
      </c>
      <c r="B73" s="29"/>
      <c r="C73" s="30">
        <v>70</v>
      </c>
      <c r="D73" s="30">
        <v>70</v>
      </c>
      <c r="E73" s="30">
        <v>70</v>
      </c>
      <c r="F73" s="31"/>
      <c r="G73" s="31"/>
      <c r="H73" s="119">
        <v>1.61</v>
      </c>
      <c r="I73" s="119">
        <v>1.55</v>
      </c>
      <c r="J73" s="119"/>
      <c r="K73" s="32"/>
    </row>
    <row r="74" spans="1:11" s="33" customFormat="1" ht="11.25" customHeight="1">
      <c r="A74" s="35" t="s">
        <v>58</v>
      </c>
      <c r="B74" s="29"/>
      <c r="C74" s="30">
        <v>500</v>
      </c>
      <c r="D74" s="30">
        <v>573</v>
      </c>
      <c r="E74" s="30">
        <v>625</v>
      </c>
      <c r="F74" s="31"/>
      <c r="G74" s="31"/>
      <c r="H74" s="119">
        <v>23.614000000000001</v>
      </c>
      <c r="I74" s="119">
        <v>28.65</v>
      </c>
      <c r="J74" s="119"/>
      <c r="K74" s="32"/>
    </row>
    <row r="75" spans="1:11" s="33" customFormat="1" ht="11.25" customHeight="1">
      <c r="A75" s="35" t="s">
        <v>59</v>
      </c>
      <c r="B75" s="29"/>
      <c r="C75" s="30">
        <v>167</v>
      </c>
      <c r="D75" s="30">
        <v>167</v>
      </c>
      <c r="E75" s="30">
        <v>144</v>
      </c>
      <c r="F75" s="31"/>
      <c r="G75" s="31"/>
      <c r="H75" s="119">
        <v>6.3979999999999997</v>
      </c>
      <c r="I75" s="119">
        <v>6.3982209999999995</v>
      </c>
      <c r="J75" s="119">
        <v>5.3184700000000005</v>
      </c>
      <c r="K75" s="32"/>
    </row>
    <row r="76" spans="1:11" s="33" customFormat="1" ht="11.25" customHeight="1">
      <c r="A76" s="35" t="s">
        <v>60</v>
      </c>
      <c r="B76" s="29"/>
      <c r="C76" s="30">
        <v>50</v>
      </c>
      <c r="D76" s="30">
        <v>48</v>
      </c>
      <c r="E76" s="30">
        <v>55</v>
      </c>
      <c r="F76" s="31"/>
      <c r="G76" s="31"/>
      <c r="H76" s="119">
        <v>1.75</v>
      </c>
      <c r="I76" s="119">
        <v>1.44</v>
      </c>
      <c r="J76" s="119">
        <v>1.65</v>
      </c>
      <c r="K76" s="32"/>
    </row>
    <row r="77" spans="1:11" s="33" customFormat="1" ht="11.25" customHeight="1">
      <c r="A77" s="35" t="s">
        <v>61</v>
      </c>
      <c r="B77" s="29"/>
      <c r="C77" s="30">
        <v>59</v>
      </c>
      <c r="D77" s="30">
        <v>110</v>
      </c>
      <c r="E77" s="30">
        <v>200</v>
      </c>
      <c r="F77" s="31"/>
      <c r="G77" s="31"/>
      <c r="H77" s="119">
        <v>2.242</v>
      </c>
      <c r="I77" s="119">
        <v>4.95</v>
      </c>
      <c r="J77" s="119">
        <v>9</v>
      </c>
      <c r="K77" s="32"/>
    </row>
    <row r="78" spans="1:11" s="33" customFormat="1" ht="11.25" customHeight="1">
      <c r="A78" s="35" t="s">
        <v>62</v>
      </c>
      <c r="B78" s="29"/>
      <c r="C78" s="30">
        <v>160</v>
      </c>
      <c r="D78" s="30">
        <v>160</v>
      </c>
      <c r="E78" s="30">
        <v>160</v>
      </c>
      <c r="F78" s="31"/>
      <c r="G78" s="31"/>
      <c r="H78" s="119">
        <v>7.0030000000000001</v>
      </c>
      <c r="I78" s="119">
        <v>8</v>
      </c>
      <c r="J78" s="119"/>
      <c r="K78" s="32"/>
    </row>
    <row r="79" spans="1:11" s="33" customFormat="1" ht="11.25" customHeight="1">
      <c r="A79" s="35" t="s">
        <v>63</v>
      </c>
      <c r="B79" s="29"/>
      <c r="C79" s="30">
        <v>245</v>
      </c>
      <c r="D79" s="30">
        <v>258</v>
      </c>
      <c r="E79" s="30">
        <v>313</v>
      </c>
      <c r="F79" s="31"/>
      <c r="G79" s="31"/>
      <c r="H79" s="119">
        <v>12.5</v>
      </c>
      <c r="I79" s="119">
        <v>13.182</v>
      </c>
      <c r="J79" s="119">
        <v>6.2679999999999998</v>
      </c>
      <c r="K79" s="32"/>
    </row>
    <row r="80" spans="1:11" s="42" customFormat="1" ht="11.25" customHeight="1">
      <c r="A80" s="43" t="s">
        <v>64</v>
      </c>
      <c r="B80" s="37"/>
      <c r="C80" s="38">
        <v>1273</v>
      </c>
      <c r="D80" s="38">
        <v>1404</v>
      </c>
      <c r="E80" s="38">
        <v>1585</v>
      </c>
      <c r="F80" s="39">
        <f>IF(D80&gt;0,100*E80/D80,0)</f>
        <v>112.89173789173789</v>
      </c>
      <c r="G80" s="40"/>
      <c r="H80" s="120">
        <v>55.488</v>
      </c>
      <c r="I80" s="121">
        <v>64.486221</v>
      </c>
      <c r="J80" s="12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19"/>
      <c r="I82" s="119"/>
      <c r="J82" s="119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19"/>
      <c r="I83" s="119"/>
      <c r="J83" s="119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0"/>
      <c r="I84" s="121"/>
      <c r="J84" s="12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>
        <v>4040</v>
      </c>
      <c r="D87" s="53">
        <v>4000</v>
      </c>
      <c r="E87" s="53">
        <v>4461</v>
      </c>
      <c r="F87" s="54">
        <f>IF(D87&gt;0,100*E87/D87,0)</f>
        <v>111.52500000000001</v>
      </c>
      <c r="G87" s="40"/>
      <c r="H87" s="124">
        <v>200.238</v>
      </c>
      <c r="I87" s="125">
        <v>211.04749408447941</v>
      </c>
      <c r="J87" s="12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34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183"/>
  <sheetViews>
    <sheetView showZeros="0" view="pageBreakPreview" topLeftCell="A76" zoomScale="80" zoomScaleNormal="50" zoomScaleSheetLayoutView="80" workbookViewId="0">
      <selection activeCell="A84" sqref="A84"/>
    </sheetView>
  </sheetViews>
  <sheetFormatPr baseColWidth="10" defaultColWidth="8.6328125" defaultRowHeight="10"/>
  <cols>
    <col min="1" max="1" width="22" style="63" customWidth="1"/>
    <col min="2" max="2" width="1" style="63" customWidth="1"/>
    <col min="3" max="3" width="1.08984375" style="63" customWidth="1"/>
    <col min="4" max="4" width="7.08984375" style="63" customWidth="1"/>
    <col min="5" max="6" width="9.453125" style="63" customWidth="1"/>
    <col min="7" max="7" width="10" style="63" customWidth="1"/>
    <col min="8" max="8" width="10.453125" style="63" customWidth="1"/>
    <col min="9" max="9" width="1" style="63" customWidth="1"/>
    <col min="10" max="10" width="8.26953125" style="63" customWidth="1"/>
    <col min="11" max="11" width="9.81640625" style="63" customWidth="1"/>
    <col min="12" max="12" width="10.453125" style="63" customWidth="1"/>
    <col min="13" max="13" width="11.36328125" style="63" customWidth="1"/>
    <col min="14" max="14" width="11.90625" style="63" customWidth="1"/>
    <col min="15" max="15" width="22" style="63" customWidth="1"/>
    <col min="16" max="16" width="1" style="63" customWidth="1"/>
    <col min="17" max="17" width="1.08984375" style="63" customWidth="1"/>
    <col min="18" max="18" width="6.453125" style="63" customWidth="1"/>
    <col min="19" max="21" width="9.453125" style="63" customWidth="1"/>
    <col min="22" max="22" width="10.453125" style="63" customWidth="1"/>
    <col min="23" max="23" width="1" style="63" customWidth="1"/>
    <col min="24" max="24" width="6.453125" style="63" customWidth="1"/>
    <col min="25" max="27" width="9.453125" style="63" customWidth="1"/>
    <col min="28" max="28" width="10.453125" style="63" customWidth="1"/>
    <col min="29" max="16384" width="8.6328125" style="63"/>
  </cols>
  <sheetData>
    <row r="1" spans="1:28">
      <c r="A1" s="62"/>
      <c r="B1" s="62"/>
      <c r="C1" s="62"/>
      <c r="D1" s="62"/>
      <c r="E1" s="62"/>
      <c r="F1" s="62"/>
      <c r="G1" s="62"/>
      <c r="H1" s="62"/>
      <c r="O1" s="62"/>
      <c r="P1" s="62"/>
      <c r="Q1" s="62"/>
      <c r="R1" s="62"/>
      <c r="S1" s="62"/>
      <c r="T1" s="62"/>
      <c r="U1" s="62"/>
      <c r="V1" s="62"/>
    </row>
    <row r="2" spans="1:28" s="66" customFormat="1" ht="10.5">
      <c r="A2" s="64" t="s">
        <v>119</v>
      </c>
      <c r="B2" s="65"/>
      <c r="C2" s="65"/>
      <c r="D2" s="65"/>
      <c r="E2" s="65"/>
      <c r="F2" s="65"/>
      <c r="G2" s="65"/>
      <c r="H2" s="65"/>
      <c r="J2" s="66" t="s">
        <v>120</v>
      </c>
      <c r="M2" s="66" t="s">
        <v>126</v>
      </c>
      <c r="O2" s="64" t="s">
        <v>119</v>
      </c>
      <c r="P2" s="65"/>
      <c r="Q2" s="65"/>
      <c r="R2" s="65"/>
      <c r="S2" s="65"/>
      <c r="T2" s="65"/>
      <c r="U2" s="65"/>
      <c r="V2" s="65"/>
      <c r="X2" s="66" t="s">
        <v>120</v>
      </c>
      <c r="AA2" s="66" t="s">
        <v>126</v>
      </c>
    </row>
    <row r="3" spans="1:28" s="66" customFormat="1" ht="12.15" customHeight="1" thickBot="1">
      <c r="A3" s="65"/>
      <c r="B3" s="65"/>
      <c r="C3" s="65"/>
      <c r="D3" s="65"/>
      <c r="E3" s="65"/>
      <c r="F3" s="65"/>
      <c r="G3" s="65"/>
      <c r="H3" s="65"/>
      <c r="O3" s="65"/>
      <c r="P3" s="65"/>
      <c r="Q3" s="65"/>
      <c r="R3" s="65"/>
      <c r="S3" s="65"/>
      <c r="T3" s="65"/>
      <c r="U3" s="65"/>
      <c r="V3" s="65"/>
    </row>
    <row r="4" spans="1:28" s="66" customFormat="1" ht="11" thickBot="1">
      <c r="A4" s="67"/>
      <c r="B4" s="68"/>
      <c r="C4" s="69"/>
      <c r="D4" s="187" t="s">
        <v>121</v>
      </c>
      <c r="E4" s="188"/>
      <c r="F4" s="188"/>
      <c r="G4" s="188"/>
      <c r="H4" s="189"/>
      <c r="J4" s="187" t="s">
        <v>122</v>
      </c>
      <c r="K4" s="188"/>
      <c r="L4" s="188"/>
      <c r="M4" s="188"/>
      <c r="N4" s="189"/>
      <c r="O4" s="67"/>
      <c r="P4" s="68"/>
      <c r="Q4" s="69"/>
      <c r="R4" s="187" t="s">
        <v>121</v>
      </c>
      <c r="S4" s="188"/>
      <c r="T4" s="188"/>
      <c r="U4" s="188"/>
      <c r="V4" s="189"/>
      <c r="X4" s="187" t="s">
        <v>122</v>
      </c>
      <c r="Y4" s="188"/>
      <c r="Z4" s="188"/>
      <c r="AA4" s="188"/>
      <c r="AB4" s="189"/>
    </row>
    <row r="5" spans="1:28" s="66" customFormat="1" ht="10.5">
      <c r="A5" s="70" t="s">
        <v>123</v>
      </c>
      <c r="B5" s="71"/>
      <c r="C5" s="69"/>
      <c r="D5" s="67"/>
      <c r="E5" s="72" t="s">
        <v>278</v>
      </c>
      <c r="F5" s="72" t="s">
        <v>124</v>
      </c>
      <c r="G5" s="72" t="s">
        <v>125</v>
      </c>
      <c r="H5" s="73">
        <f>G6</f>
        <v>2017</v>
      </c>
      <c r="J5" s="67"/>
      <c r="K5" s="72" t="s">
        <v>278</v>
      </c>
      <c r="L5" s="72" t="s">
        <v>124</v>
      </c>
      <c r="M5" s="72" t="s">
        <v>125</v>
      </c>
      <c r="N5" s="73">
        <f>M6</f>
        <v>2017</v>
      </c>
      <c r="O5" s="70" t="s">
        <v>123</v>
      </c>
      <c r="P5" s="71"/>
      <c r="Q5" s="69"/>
      <c r="R5" s="67"/>
      <c r="S5" s="72" t="s">
        <v>278</v>
      </c>
      <c r="T5" s="72" t="s">
        <v>124</v>
      </c>
      <c r="U5" s="72" t="s">
        <v>125</v>
      </c>
      <c r="V5" s="73">
        <f>U6</f>
        <v>2017</v>
      </c>
      <c r="X5" s="67"/>
      <c r="Y5" s="72" t="s">
        <v>278</v>
      </c>
      <c r="Z5" s="72" t="s">
        <v>124</v>
      </c>
      <c r="AA5" s="72" t="s">
        <v>125</v>
      </c>
      <c r="AB5" s="73">
        <f>AA6</f>
        <v>2017</v>
      </c>
    </row>
    <row r="6" spans="1:28" s="66" customFormat="1" ht="23.25" customHeight="1" thickBot="1">
      <c r="A6" s="74"/>
      <c r="B6" s="75"/>
      <c r="C6" s="76"/>
      <c r="D6" s="77" t="s">
        <v>291</v>
      </c>
      <c r="E6" s="78">
        <f>G6-2</f>
        <v>2015</v>
      </c>
      <c r="F6" s="78">
        <f>G6-1</f>
        <v>2016</v>
      </c>
      <c r="G6" s="78">
        <v>2017</v>
      </c>
      <c r="H6" s="79" t="str">
        <f>CONCATENATE(F6,"=100")</f>
        <v>2016=100</v>
      </c>
      <c r="I6" s="80"/>
      <c r="J6" s="77" t="s">
        <v>291</v>
      </c>
      <c r="K6" s="78">
        <f>M6-2</f>
        <v>2015</v>
      </c>
      <c r="L6" s="78">
        <f>M6-1</f>
        <v>2016</v>
      </c>
      <c r="M6" s="78">
        <v>2017</v>
      </c>
      <c r="N6" s="79" t="str">
        <f>CONCATENATE(L6,"=100")</f>
        <v>2016=100</v>
      </c>
      <c r="O6" s="74"/>
      <c r="P6" s="75"/>
      <c r="Q6" s="76"/>
      <c r="R6" s="77" t="s">
        <v>291</v>
      </c>
      <c r="S6" s="78">
        <f>U6-2</f>
        <v>2015</v>
      </c>
      <c r="T6" s="78">
        <f>U6-1</f>
        <v>2016</v>
      </c>
      <c r="U6" s="78">
        <v>2017</v>
      </c>
      <c r="V6" s="79" t="str">
        <f>CONCATENATE(T6,"=100")</f>
        <v>2016=100</v>
      </c>
      <c r="W6" s="80"/>
      <c r="X6" s="77" t="s">
        <v>291</v>
      </c>
      <c r="Y6" s="78">
        <f>AA6-2</f>
        <v>2015</v>
      </c>
      <c r="Z6" s="78">
        <f>AA6-1</f>
        <v>2016</v>
      </c>
      <c r="AA6" s="78">
        <v>2017</v>
      </c>
      <c r="AB6" s="79" t="str">
        <f>CONCATENATE(Z6,"=100")</f>
        <v>2016=100</v>
      </c>
    </row>
    <row r="7" spans="1:28" s="87" customFormat="1" ht="5" customHeight="1">
      <c r="A7" s="81"/>
      <c r="B7" s="81"/>
      <c r="C7" s="81"/>
      <c r="D7" s="82"/>
      <c r="E7" s="83"/>
      <c r="F7" s="83"/>
      <c r="G7" s="83"/>
      <c r="H7" s="83" t="str">
        <f>IF(AND(F7&gt;0,G7&gt;0),G7*100/F7,"")</f>
        <v/>
      </c>
      <c r="I7" s="84"/>
      <c r="J7" s="84"/>
      <c r="K7" s="85"/>
      <c r="L7" s="85"/>
      <c r="M7" s="85"/>
      <c r="N7" s="85" t="str">
        <f>IF(AND(L7&gt;0,M7&gt;0),M7*100/L7,"")</f>
        <v/>
      </c>
      <c r="O7" s="81"/>
      <c r="P7" s="81"/>
      <c r="Q7" s="81"/>
      <c r="R7" s="82"/>
      <c r="S7" s="83"/>
      <c r="T7" s="83"/>
      <c r="U7" s="83"/>
      <c r="V7" s="83" t="str">
        <f>IF(AND(T7&gt;0,U7&gt;0),U7*100/T7,"")</f>
        <v/>
      </c>
      <c r="W7" s="84"/>
      <c r="X7" s="84"/>
      <c r="Y7" s="85"/>
      <c r="Z7" s="85"/>
      <c r="AA7" s="85"/>
      <c r="AB7" s="86" t="str">
        <f>IF(AND(Z7&gt;0,AA7&gt;0),AA7*100/Z7,"")</f>
        <v/>
      </c>
    </row>
    <row r="8" spans="1:28" s="87" customFormat="1" ht="6.5" customHeight="1">
      <c r="A8" s="81"/>
      <c r="B8" s="81"/>
      <c r="C8" s="81"/>
      <c r="D8" s="82"/>
      <c r="E8" s="83"/>
      <c r="F8" s="83"/>
      <c r="G8" s="130"/>
      <c r="H8" s="83"/>
      <c r="I8" s="83"/>
      <c r="J8" s="83"/>
      <c r="K8" s="83"/>
      <c r="L8" s="83"/>
      <c r="M8" s="85"/>
      <c r="N8" s="85"/>
      <c r="O8" s="81"/>
      <c r="P8" s="81"/>
      <c r="Q8" s="81"/>
      <c r="R8" s="82"/>
      <c r="S8" s="83"/>
      <c r="T8" s="83"/>
      <c r="U8" s="83"/>
      <c r="V8" s="83"/>
      <c r="W8" s="84"/>
      <c r="X8" s="84"/>
      <c r="Y8" s="85"/>
      <c r="Z8" s="85"/>
      <c r="AA8" s="85"/>
      <c r="AB8" s="86"/>
    </row>
    <row r="9" spans="1:28" s="87" customFormat="1" ht="11.25" customHeight="1">
      <c r="A9" s="81" t="s">
        <v>127</v>
      </c>
      <c r="B9" s="81"/>
      <c r="C9" s="81"/>
      <c r="D9" s="97"/>
      <c r="E9" s="83"/>
      <c r="F9" s="83"/>
      <c r="G9" s="83"/>
      <c r="H9" s="83" t="str">
        <f t="shared" ref="H9:H22" si="0">IF(AND(F9&gt;0,G9&gt;0),G9*100/F9,"")</f>
        <v/>
      </c>
      <c r="I9" s="84"/>
      <c r="J9" s="98"/>
      <c r="K9" s="85"/>
      <c r="L9" s="85"/>
      <c r="M9" s="85"/>
      <c r="N9" s="85" t="str">
        <f t="shared" ref="N9:N22" si="1">IF(AND(L9&gt;0,M9&gt;0),M9*100/L9,"")</f>
        <v/>
      </c>
      <c r="O9" s="81" t="s">
        <v>161</v>
      </c>
      <c r="P9" s="81"/>
      <c r="Q9" s="81"/>
      <c r="R9" s="97"/>
      <c r="S9" s="83"/>
      <c r="T9" s="83"/>
      <c r="U9" s="83"/>
      <c r="V9" s="83" t="str">
        <f t="shared" ref="V9:V18" si="2">IF(AND(T9&gt;0,U9&gt;0),U9*100/T9,"")</f>
        <v/>
      </c>
      <c r="W9" s="84"/>
      <c r="X9" s="98"/>
      <c r="Y9" s="85"/>
      <c r="Z9" s="85"/>
      <c r="AA9" s="85"/>
      <c r="AB9" s="86" t="str">
        <f t="shared" ref="AB9:AB18" si="3">IF(AND(Z9&gt;0,AA9&gt;0),AA9*100/Z9,"")</f>
        <v/>
      </c>
    </row>
    <row r="10" spans="1:28" s="87" customFormat="1" ht="11.25" customHeight="1">
      <c r="A10" s="81" t="s">
        <v>128</v>
      </c>
      <c r="B10" s="83"/>
      <c r="C10" s="83"/>
      <c r="D10" s="97">
        <v>3</v>
      </c>
      <c r="E10" s="90">
        <v>1828.423</v>
      </c>
      <c r="F10" s="90">
        <v>1800.3616459999998</v>
      </c>
      <c r="G10" s="90">
        <v>1795.8947000000001</v>
      </c>
      <c r="H10" s="90">
        <f t="shared" si="0"/>
        <v>99.751886182983043</v>
      </c>
      <c r="I10" s="85"/>
      <c r="J10" s="98"/>
      <c r="K10" s="86">
        <v>5437.7359999999999</v>
      </c>
      <c r="L10" s="86">
        <v>6913.5012581191277</v>
      </c>
      <c r="M10" s="86"/>
      <c r="N10" s="85" t="str">
        <f t="shared" si="1"/>
        <v/>
      </c>
      <c r="O10" s="81" t="s">
        <v>294</v>
      </c>
      <c r="P10" s="83"/>
      <c r="Q10" s="83"/>
      <c r="R10" s="97">
        <v>3</v>
      </c>
      <c r="S10" s="90">
        <v>6.173</v>
      </c>
      <c r="T10" s="90">
        <v>6.1239999999999997</v>
      </c>
      <c r="U10" s="90">
        <v>5.4509999999999996</v>
      </c>
      <c r="V10" s="90">
        <f t="shared" si="2"/>
        <v>89.010450685826243</v>
      </c>
      <c r="W10" s="85"/>
      <c r="X10" s="98">
        <v>3</v>
      </c>
      <c r="Y10" s="86">
        <v>53.596000000000004</v>
      </c>
      <c r="Z10" s="86">
        <v>57.66525</v>
      </c>
      <c r="AA10" s="86">
        <v>51.573735999999997</v>
      </c>
      <c r="AB10" s="86">
        <f t="shared" si="3"/>
        <v>89.436421414976962</v>
      </c>
    </row>
    <row r="11" spans="1:28" s="87" customFormat="1" ht="11.25" customHeight="1">
      <c r="A11" s="81" t="s">
        <v>129</v>
      </c>
      <c r="B11" s="83"/>
      <c r="C11" s="83"/>
      <c r="D11" s="97">
        <v>3</v>
      </c>
      <c r="E11" s="90">
        <v>347.94200000000001</v>
      </c>
      <c r="F11" s="90">
        <v>448.79505899999998</v>
      </c>
      <c r="G11" s="90">
        <v>440.52719999999999</v>
      </c>
      <c r="H11" s="90">
        <f t="shared" si="0"/>
        <v>98.15776514598393</v>
      </c>
      <c r="I11" s="85"/>
      <c r="J11" s="98"/>
      <c r="K11" s="86">
        <v>924.99199999999996</v>
      </c>
      <c r="L11" s="86">
        <v>1029.891939468258</v>
      </c>
      <c r="M11" s="86"/>
      <c r="N11" s="85" t="str">
        <f t="shared" si="1"/>
        <v/>
      </c>
      <c r="O11" s="81" t="s">
        <v>295</v>
      </c>
      <c r="P11" s="83"/>
      <c r="Q11" s="83"/>
      <c r="R11" s="97"/>
      <c r="S11" s="90">
        <v>31.9</v>
      </c>
      <c r="T11" s="90">
        <v>31.8</v>
      </c>
      <c r="U11" s="90">
        <v>0</v>
      </c>
      <c r="V11" s="90" t="str">
        <f t="shared" si="2"/>
        <v/>
      </c>
      <c r="W11" s="85"/>
      <c r="X11" s="98"/>
      <c r="Y11" s="86">
        <v>7.6330000000000009</v>
      </c>
      <c r="Z11" s="86">
        <v>7.673</v>
      </c>
      <c r="AA11" s="86">
        <v>0</v>
      </c>
      <c r="AB11" s="86" t="str">
        <f t="shared" si="3"/>
        <v/>
      </c>
    </row>
    <row r="12" spans="1:28" ht="11.5">
      <c r="A12" s="81" t="s">
        <v>130</v>
      </c>
      <c r="B12" s="83"/>
      <c r="C12" s="83"/>
      <c r="D12" s="97">
        <v>3</v>
      </c>
      <c r="E12" s="90">
        <v>2176.3649999999998</v>
      </c>
      <c r="F12" s="90">
        <v>2249.1567049999999</v>
      </c>
      <c r="G12" s="90">
        <v>2236.4218999999998</v>
      </c>
      <c r="H12" s="90">
        <f t="shared" si="0"/>
        <v>99.43379645483617</v>
      </c>
      <c r="I12" s="85"/>
      <c r="J12" s="98"/>
      <c r="K12" s="86">
        <v>6362.7279999999992</v>
      </c>
      <c r="L12" s="86">
        <v>7943.3931975873866</v>
      </c>
      <c r="M12" s="86"/>
      <c r="N12" s="85" t="str">
        <f t="shared" si="1"/>
        <v/>
      </c>
      <c r="O12" s="81" t="s">
        <v>181</v>
      </c>
      <c r="P12" s="83"/>
      <c r="Q12" s="83"/>
      <c r="R12" s="97"/>
      <c r="S12" s="90">
        <v>2.2909999999999999</v>
      </c>
      <c r="T12" s="90">
        <v>2.2970000000000002</v>
      </c>
      <c r="U12" s="90">
        <v>2.1280000000000001</v>
      </c>
      <c r="V12" s="90">
        <f t="shared" si="2"/>
        <v>92.642577274706142</v>
      </c>
      <c r="W12" s="85"/>
      <c r="X12" s="98">
        <v>3</v>
      </c>
      <c r="Y12" s="86">
        <v>63.881999999999998</v>
      </c>
      <c r="Z12" s="86">
        <v>64.227999999999994</v>
      </c>
      <c r="AA12" s="86">
        <v>57.593499999999999</v>
      </c>
      <c r="AB12" s="86">
        <f t="shared" si="3"/>
        <v>89.670392975026473</v>
      </c>
    </row>
    <row r="13" spans="1:28" s="66" customFormat="1" ht="11.5">
      <c r="A13" s="81" t="s">
        <v>131</v>
      </c>
      <c r="B13" s="83"/>
      <c r="C13" s="83"/>
      <c r="D13" s="97">
        <v>3</v>
      </c>
      <c r="E13" s="90">
        <v>368.43400000000003</v>
      </c>
      <c r="F13" s="90">
        <v>304.46180409640374</v>
      </c>
      <c r="G13" s="90">
        <v>293.45082500000001</v>
      </c>
      <c r="H13" s="90">
        <f t="shared" si="0"/>
        <v>96.383461259095327</v>
      </c>
      <c r="I13" s="85"/>
      <c r="J13" s="98"/>
      <c r="K13" s="86">
        <v>809.3</v>
      </c>
      <c r="L13" s="86">
        <v>808.42030882652921</v>
      </c>
      <c r="M13" s="86"/>
      <c r="N13" s="85" t="str">
        <f t="shared" si="1"/>
        <v/>
      </c>
      <c r="O13" s="81" t="s">
        <v>182</v>
      </c>
      <c r="P13" s="83"/>
      <c r="Q13" s="83"/>
      <c r="R13" s="97"/>
      <c r="S13" s="90">
        <v>3.7170000000000001</v>
      </c>
      <c r="T13" s="90">
        <v>4.4429999999999996</v>
      </c>
      <c r="U13" s="90"/>
      <c r="V13" s="90" t="str">
        <f t="shared" si="2"/>
        <v/>
      </c>
      <c r="W13" s="85"/>
      <c r="X13" s="98"/>
      <c r="Y13" s="86">
        <v>66.989000000000004</v>
      </c>
      <c r="Z13" s="86">
        <v>82.031995800000004</v>
      </c>
      <c r="AA13" s="86">
        <v>0</v>
      </c>
      <c r="AB13" s="86" t="str">
        <f t="shared" si="3"/>
        <v/>
      </c>
    </row>
    <row r="14" spans="1:28" s="66" customFormat="1" ht="12.15" customHeight="1">
      <c r="A14" s="81" t="s">
        <v>132</v>
      </c>
      <c r="B14" s="83"/>
      <c r="C14" s="83"/>
      <c r="D14" s="97">
        <v>3</v>
      </c>
      <c r="E14" s="90">
        <v>2230.462</v>
      </c>
      <c r="F14" s="90">
        <v>2265.1878674035961</v>
      </c>
      <c r="G14" s="90">
        <v>2272.0212750000001</v>
      </c>
      <c r="H14" s="90">
        <f t="shared" si="0"/>
        <v>100.30167067794851</v>
      </c>
      <c r="I14" s="85"/>
      <c r="J14" s="98"/>
      <c r="K14" s="86">
        <v>5895.8060000000005</v>
      </c>
      <c r="L14" s="86">
        <v>8481.3363731484988</v>
      </c>
      <c r="M14" s="86"/>
      <c r="N14" s="85" t="str">
        <f t="shared" si="1"/>
        <v/>
      </c>
      <c r="O14" s="81" t="s">
        <v>296</v>
      </c>
      <c r="P14" s="83"/>
      <c r="Q14" s="83"/>
      <c r="R14" s="97">
        <v>2</v>
      </c>
      <c r="S14" s="90">
        <v>48.997999999999998</v>
      </c>
      <c r="T14" s="90">
        <v>45.838000000000001</v>
      </c>
      <c r="U14" s="90">
        <v>46.694000000000003</v>
      </c>
      <c r="V14" s="90">
        <f t="shared" si="2"/>
        <v>101.86744622365724</v>
      </c>
      <c r="W14" s="85"/>
      <c r="X14" s="98">
        <v>12</v>
      </c>
      <c r="Y14" s="86">
        <v>140.54</v>
      </c>
      <c r="Z14" s="86">
        <v>132.745</v>
      </c>
      <c r="AA14" s="86">
        <v>139.40400000000002</v>
      </c>
      <c r="AB14" s="86">
        <f t="shared" si="3"/>
        <v>105.01638479792085</v>
      </c>
    </row>
    <row r="15" spans="1:28" s="66" customFormat="1" ht="11.5">
      <c r="A15" s="81" t="s">
        <v>133</v>
      </c>
      <c r="B15" s="83"/>
      <c r="C15" s="83"/>
      <c r="D15" s="97">
        <v>3</v>
      </c>
      <c r="E15" s="90">
        <v>2598.8960000000002</v>
      </c>
      <c r="F15" s="90">
        <v>2569.6496715000003</v>
      </c>
      <c r="G15" s="90">
        <v>2565.4721</v>
      </c>
      <c r="H15" s="90">
        <f t="shared" si="0"/>
        <v>99.837426418615195</v>
      </c>
      <c r="I15" s="85"/>
      <c r="J15" s="98"/>
      <c r="K15" s="86">
        <v>6705.1059999999998</v>
      </c>
      <c r="L15" s="86">
        <v>9289.75668197503</v>
      </c>
      <c r="M15" s="86"/>
      <c r="N15" s="85" t="str">
        <f t="shared" si="1"/>
        <v/>
      </c>
      <c r="O15" s="81" t="s">
        <v>297</v>
      </c>
      <c r="P15" s="83"/>
      <c r="Q15" s="83"/>
      <c r="R15" s="97">
        <v>3</v>
      </c>
      <c r="S15" s="90">
        <v>9.1820000000000004</v>
      </c>
      <c r="T15" s="90">
        <v>9.43</v>
      </c>
      <c r="U15" s="90">
        <v>9.35</v>
      </c>
      <c r="V15" s="90">
        <f t="shared" si="2"/>
        <v>99.151643690349957</v>
      </c>
      <c r="W15" s="85"/>
      <c r="X15" s="98">
        <v>2</v>
      </c>
      <c r="Y15" s="86">
        <v>14.645</v>
      </c>
      <c r="Z15" s="86">
        <v>16.215</v>
      </c>
      <c r="AA15" s="86">
        <v>15.676</v>
      </c>
      <c r="AB15" s="86">
        <f t="shared" si="3"/>
        <v>96.675917360468702</v>
      </c>
    </row>
    <row r="16" spans="1:28" s="66" customFormat="1" ht="11.5">
      <c r="A16" s="81" t="s">
        <v>134</v>
      </c>
      <c r="B16" s="83"/>
      <c r="C16" s="83"/>
      <c r="D16" s="97">
        <v>3</v>
      </c>
      <c r="E16" s="90">
        <v>483.72699999999998</v>
      </c>
      <c r="F16" s="90">
        <v>500.93625549999996</v>
      </c>
      <c r="G16" s="90">
        <v>515.55574999999999</v>
      </c>
      <c r="H16" s="90">
        <f t="shared" si="0"/>
        <v>102.91843410004489</v>
      </c>
      <c r="I16" s="85"/>
      <c r="J16" s="98"/>
      <c r="K16" s="86">
        <v>781.04799999999989</v>
      </c>
      <c r="L16" s="86">
        <v>1115.700360129066</v>
      </c>
      <c r="M16" s="86"/>
      <c r="N16" s="85" t="str">
        <f t="shared" si="1"/>
        <v/>
      </c>
      <c r="O16" s="81" t="s">
        <v>183</v>
      </c>
      <c r="P16" s="83"/>
      <c r="Q16" s="83"/>
      <c r="R16" s="97"/>
      <c r="S16" s="90">
        <v>25.599</v>
      </c>
      <c r="T16" s="90">
        <v>27.373999999999999</v>
      </c>
      <c r="U16" s="90">
        <v>0</v>
      </c>
      <c r="V16" s="90" t="str">
        <f t="shared" si="2"/>
        <v/>
      </c>
      <c r="W16" s="85"/>
      <c r="X16" s="98"/>
      <c r="Y16" s="86">
        <v>452.17199999999991</v>
      </c>
      <c r="Z16" s="86">
        <v>476.8175</v>
      </c>
      <c r="AA16" s="86">
        <v>0</v>
      </c>
      <c r="AB16" s="86" t="str">
        <f t="shared" si="3"/>
        <v/>
      </c>
    </row>
    <row r="17" spans="1:28" s="66" customFormat="1" ht="12" customHeight="1">
      <c r="A17" s="81" t="s">
        <v>135</v>
      </c>
      <c r="B17" s="83"/>
      <c r="C17" s="83"/>
      <c r="D17" s="97">
        <v>3</v>
      </c>
      <c r="E17" s="90">
        <v>146.625</v>
      </c>
      <c r="F17" s="90">
        <v>156.2999585</v>
      </c>
      <c r="G17" s="90">
        <v>155.00585000000001</v>
      </c>
      <c r="H17" s="90">
        <f t="shared" si="0"/>
        <v>99.17203528880016</v>
      </c>
      <c r="I17" s="85"/>
      <c r="J17" s="98"/>
      <c r="K17" s="86">
        <v>281.36599999999999</v>
      </c>
      <c r="L17" s="86">
        <v>390.44063700011907</v>
      </c>
      <c r="M17" s="86"/>
      <c r="N17" s="85" t="str">
        <f t="shared" si="1"/>
        <v/>
      </c>
      <c r="O17" s="81" t="s">
        <v>184</v>
      </c>
      <c r="P17" s="83"/>
      <c r="Q17" s="83"/>
      <c r="R17" s="97">
        <v>3</v>
      </c>
      <c r="S17" s="90">
        <v>1.776</v>
      </c>
      <c r="T17" s="90">
        <v>1.841</v>
      </c>
      <c r="U17" s="90">
        <v>1.706</v>
      </c>
      <c r="V17" s="90">
        <f t="shared" si="2"/>
        <v>92.667028788701785</v>
      </c>
      <c r="W17" s="85"/>
      <c r="X17" s="98">
        <v>3</v>
      </c>
      <c r="Y17" s="86">
        <v>96.181000000000012</v>
      </c>
      <c r="Z17" s="86">
        <v>98.74</v>
      </c>
      <c r="AA17" s="86">
        <v>89.111799999999988</v>
      </c>
      <c r="AB17" s="86">
        <f t="shared" si="3"/>
        <v>90.24893660117479</v>
      </c>
    </row>
    <row r="18" spans="1:28" s="87" customFormat="1" ht="11.25" customHeight="1">
      <c r="A18" s="81" t="s">
        <v>136</v>
      </c>
      <c r="B18" s="83"/>
      <c r="C18" s="83"/>
      <c r="D18" s="97">
        <v>3</v>
      </c>
      <c r="E18" s="90">
        <v>215.62</v>
      </c>
      <c r="F18" s="90">
        <v>223.98809600000001</v>
      </c>
      <c r="G18" s="90">
        <v>215.7216</v>
      </c>
      <c r="H18" s="90">
        <f t="shared" si="0"/>
        <v>96.309403871177153</v>
      </c>
      <c r="I18" s="85"/>
      <c r="J18" s="98"/>
      <c r="K18" s="86">
        <v>449.983</v>
      </c>
      <c r="L18" s="86">
        <v>540.83424926674184</v>
      </c>
      <c r="M18" s="86"/>
      <c r="N18" s="85" t="str">
        <f t="shared" si="1"/>
        <v/>
      </c>
      <c r="O18" s="81" t="s">
        <v>185</v>
      </c>
      <c r="P18" s="83"/>
      <c r="Q18" s="83"/>
      <c r="R18" s="97">
        <v>3</v>
      </c>
      <c r="S18" s="90">
        <v>8.0950000000000006</v>
      </c>
      <c r="T18" s="90">
        <v>8.0660000000000007</v>
      </c>
      <c r="U18" s="90">
        <v>8.0500000000000007</v>
      </c>
      <c r="V18" s="90">
        <f t="shared" si="2"/>
        <v>99.801636498884207</v>
      </c>
      <c r="W18" s="85"/>
      <c r="X18" s="98">
        <v>3</v>
      </c>
      <c r="Y18" s="86">
        <v>705.22300000000007</v>
      </c>
      <c r="Z18" s="86">
        <v>720.46464480557165</v>
      </c>
      <c r="AA18" s="86">
        <v>630.28910280373839</v>
      </c>
      <c r="AB18" s="86">
        <f t="shared" si="3"/>
        <v>87.483696437849702</v>
      </c>
    </row>
    <row r="19" spans="1:28" s="87" customFormat="1" ht="11.25" customHeight="1">
      <c r="A19" s="81" t="s">
        <v>280</v>
      </c>
      <c r="B19" s="83"/>
      <c r="C19" s="83"/>
      <c r="D19" s="97"/>
      <c r="E19" s="90">
        <f>E12+E15+E16+E17+E18</f>
        <v>5621.2330000000002</v>
      </c>
      <c r="F19" s="90">
        <f>F12+F15+F16+F17+F18</f>
        <v>5700.0306865000002</v>
      </c>
      <c r="G19" s="90">
        <f>G12+G15+G16+G17+G18</f>
        <v>5688.1771999999992</v>
      </c>
      <c r="H19" s="90">
        <f t="shared" si="0"/>
        <v>99.792045216035859</v>
      </c>
      <c r="I19" s="85"/>
      <c r="J19" s="98"/>
      <c r="K19" s="90">
        <f>K12+K15+K16+K17+K18</f>
        <v>14580.231</v>
      </c>
      <c r="L19" s="90">
        <f>L12+L15+L16+L17+L18</f>
        <v>19280.125125958348</v>
      </c>
      <c r="M19" s="86"/>
      <c r="N19" s="85"/>
      <c r="O19" s="81" t="s">
        <v>298</v>
      </c>
      <c r="P19" s="83"/>
      <c r="Q19" s="83"/>
      <c r="R19" s="97"/>
      <c r="S19" s="90">
        <v>5.0999999999999996</v>
      </c>
      <c r="T19" s="90">
        <v>5.5</v>
      </c>
      <c r="U19" s="90"/>
      <c r="V19" s="90" t="str">
        <f t="shared" ref="V19:V26" si="4">IF(AND(T19&gt;0,U19&gt;0),U19*100/T19,"")</f>
        <v/>
      </c>
      <c r="W19" s="85"/>
      <c r="X19" s="98"/>
      <c r="Y19" s="86">
        <v>0.55300000000000005</v>
      </c>
      <c r="Z19" s="86">
        <v>0.60499999999999998</v>
      </c>
      <c r="AA19" s="86">
        <v>0</v>
      </c>
      <c r="AB19" s="86" t="str">
        <f t="shared" ref="AB19:AB26" si="5">IF(AND(Z19&gt;0,AA19&gt;0),AA19*100/Z19,"")</f>
        <v/>
      </c>
    </row>
    <row r="20" spans="1:28" s="87" customFormat="1" ht="11.25" customHeight="1">
      <c r="A20" s="81" t="s">
        <v>137</v>
      </c>
      <c r="B20" s="83"/>
      <c r="C20" s="83"/>
      <c r="D20" s="97"/>
      <c r="E20" s="90">
        <v>398.25700000000001</v>
      </c>
      <c r="F20" s="90">
        <v>353.24011849999999</v>
      </c>
      <c r="G20" s="90"/>
      <c r="H20" s="90" t="str">
        <f t="shared" si="0"/>
        <v/>
      </c>
      <c r="I20" s="85"/>
      <c r="J20" s="98"/>
      <c r="K20" s="86">
        <v>4565.1193699999994</v>
      </c>
      <c r="L20" s="86">
        <v>3919.5738694402498</v>
      </c>
      <c r="M20" s="86">
        <v>0</v>
      </c>
      <c r="N20" s="85" t="str">
        <f t="shared" si="1"/>
        <v/>
      </c>
      <c r="O20" s="81" t="s">
        <v>186</v>
      </c>
      <c r="P20" s="83"/>
      <c r="Q20" s="83"/>
      <c r="R20" s="97">
        <v>1</v>
      </c>
      <c r="S20" s="90">
        <v>3.8359999999999999</v>
      </c>
      <c r="T20" s="90">
        <v>3.923</v>
      </c>
      <c r="U20" s="90">
        <v>3.6739999999999999</v>
      </c>
      <c r="V20" s="90">
        <f t="shared" si="4"/>
        <v>93.6528167218965</v>
      </c>
      <c r="W20" s="85"/>
      <c r="X20" s="98">
        <v>3</v>
      </c>
      <c r="Y20" s="86">
        <v>244.54</v>
      </c>
      <c r="Z20" s="86">
        <v>236.60064</v>
      </c>
      <c r="AA20" s="86">
        <v>237.92672699999997</v>
      </c>
      <c r="AB20" s="86">
        <f t="shared" si="5"/>
        <v>100.56047481528365</v>
      </c>
    </row>
    <row r="21" spans="1:28" s="87" customFormat="1" ht="11.25" customHeight="1">
      <c r="A21" s="81" t="s">
        <v>138</v>
      </c>
      <c r="B21" s="83"/>
      <c r="C21" s="83"/>
      <c r="D21" s="97">
        <v>12</v>
      </c>
      <c r="E21" s="90">
        <v>8.375</v>
      </c>
      <c r="F21" s="90">
        <v>8.9606189999999994</v>
      </c>
      <c r="G21" s="90">
        <v>0</v>
      </c>
      <c r="H21" s="90" t="str">
        <f t="shared" si="0"/>
        <v/>
      </c>
      <c r="I21" s="85"/>
      <c r="J21" s="98"/>
      <c r="K21" s="86">
        <v>50.335000000000001</v>
      </c>
      <c r="L21" s="86">
        <v>52.360440729032256</v>
      </c>
      <c r="M21" s="86">
        <v>0</v>
      </c>
      <c r="N21" s="85" t="str">
        <f t="shared" si="1"/>
        <v/>
      </c>
      <c r="O21" s="81" t="s">
        <v>187</v>
      </c>
      <c r="P21" s="83"/>
      <c r="Q21" s="83"/>
      <c r="R21" s="97"/>
      <c r="S21" s="90">
        <v>2.8849999999999998</v>
      </c>
      <c r="T21" s="90">
        <v>3.0139999999999998</v>
      </c>
      <c r="U21" s="90">
        <v>0</v>
      </c>
      <c r="V21" s="90" t="str">
        <f t="shared" si="4"/>
        <v/>
      </c>
      <c r="W21" s="85"/>
      <c r="X21" s="98"/>
      <c r="Y21" s="86">
        <v>82.707999999999998</v>
      </c>
      <c r="Z21" s="86">
        <v>101.2923</v>
      </c>
      <c r="AA21" s="86">
        <v>0</v>
      </c>
      <c r="AB21" s="86" t="str">
        <f t="shared" si="5"/>
        <v/>
      </c>
    </row>
    <row r="22" spans="1:28" s="87" customFormat="1" ht="11.25" customHeight="1">
      <c r="A22" s="81" t="s">
        <v>281</v>
      </c>
      <c r="B22" s="83"/>
      <c r="C22" s="83"/>
      <c r="D22" s="97">
        <v>3</v>
      </c>
      <c r="E22" s="90">
        <v>109.29</v>
      </c>
      <c r="F22" s="90">
        <v>109.325</v>
      </c>
      <c r="G22" s="90">
        <v>110.30800000000001</v>
      </c>
      <c r="H22" s="90">
        <f t="shared" si="0"/>
        <v>100.89915389892523</v>
      </c>
      <c r="I22" s="85"/>
      <c r="J22" s="98"/>
      <c r="K22" s="86">
        <v>847.02600000000007</v>
      </c>
      <c r="L22" s="86">
        <v>821.46399999999994</v>
      </c>
      <c r="M22" s="86">
        <v>0</v>
      </c>
      <c r="N22" s="85" t="str">
        <f t="shared" si="1"/>
        <v/>
      </c>
      <c r="O22" s="81" t="s">
        <v>188</v>
      </c>
      <c r="P22" s="83"/>
      <c r="Q22" s="83"/>
      <c r="R22" s="97">
        <v>3</v>
      </c>
      <c r="S22" s="90">
        <v>10.717000000000001</v>
      </c>
      <c r="T22" s="90">
        <v>10.879</v>
      </c>
      <c r="U22" s="90">
        <v>10.846333333333334</v>
      </c>
      <c r="V22" s="90">
        <f t="shared" si="4"/>
        <v>99.699727303367354</v>
      </c>
      <c r="W22" s="85"/>
      <c r="X22" s="98">
        <v>2</v>
      </c>
      <c r="Y22" s="86">
        <v>543.19500000000005</v>
      </c>
      <c r="Z22" s="86">
        <v>574.23775000000001</v>
      </c>
      <c r="AA22" s="86">
        <v>569.57362499999999</v>
      </c>
      <c r="AB22" s="86">
        <f t="shared" si="5"/>
        <v>99.187771093070779</v>
      </c>
    </row>
    <row r="23" spans="1:28" s="87" customFormat="1" ht="11.25" customHeight="1">
      <c r="A23" s="81"/>
      <c r="B23" s="83"/>
      <c r="C23" s="83"/>
      <c r="D23" s="97"/>
      <c r="E23" s="90"/>
      <c r="F23" s="90"/>
      <c r="G23" s="90"/>
      <c r="H23" s="90"/>
      <c r="I23" s="85"/>
      <c r="J23" s="98"/>
      <c r="K23" s="86"/>
      <c r="L23" s="86"/>
      <c r="M23" s="86"/>
      <c r="N23" s="85"/>
      <c r="O23" s="81" t="s">
        <v>189</v>
      </c>
      <c r="P23" s="83"/>
      <c r="Q23" s="83"/>
      <c r="R23" s="97">
        <v>3</v>
      </c>
      <c r="S23" s="90">
        <v>6.6920000000000002</v>
      </c>
      <c r="T23" s="90">
        <v>6.665</v>
      </c>
      <c r="U23" s="90">
        <v>6.68</v>
      </c>
      <c r="V23" s="90">
        <f t="shared" si="4"/>
        <v>100.22505626406601</v>
      </c>
      <c r="W23" s="85"/>
      <c r="X23" s="98"/>
      <c r="Y23" s="86">
        <v>410.86500000000001</v>
      </c>
      <c r="Z23" s="86">
        <v>400.96899999999999</v>
      </c>
      <c r="AA23" s="86"/>
      <c r="AB23" s="86" t="str">
        <f t="shared" si="5"/>
        <v/>
      </c>
    </row>
    <row r="24" spans="1:28" s="87" customFormat="1" ht="11.25" customHeight="1">
      <c r="A24" s="81" t="s">
        <v>139</v>
      </c>
      <c r="B24" s="83"/>
      <c r="C24" s="83"/>
      <c r="D24" s="97"/>
      <c r="E24" s="90"/>
      <c r="F24" s="90"/>
      <c r="G24" s="90"/>
      <c r="H24" s="90"/>
      <c r="I24" s="85"/>
      <c r="J24" s="98"/>
      <c r="K24" s="86"/>
      <c r="L24" s="86"/>
      <c r="M24" s="86"/>
      <c r="N24" s="85"/>
      <c r="O24" s="81" t="s">
        <v>299</v>
      </c>
      <c r="P24" s="83"/>
      <c r="Q24" s="83"/>
      <c r="R24" s="97">
        <v>3</v>
      </c>
      <c r="S24" s="90">
        <v>6.9530000000000003</v>
      </c>
      <c r="T24" s="90">
        <v>7.0578544830827683</v>
      </c>
      <c r="U24" s="90">
        <v>6.2590000000000003</v>
      </c>
      <c r="V24" s="90">
        <f t="shared" si="4"/>
        <v>88.681340979789667</v>
      </c>
      <c r="W24" s="85"/>
      <c r="X24" s="98"/>
      <c r="Y24" s="86">
        <v>86.866000000000014</v>
      </c>
      <c r="Z24" s="86">
        <v>81.841700000000003</v>
      </c>
      <c r="AA24" s="86">
        <v>75.468000000000018</v>
      </c>
      <c r="AB24" s="86">
        <f t="shared" si="5"/>
        <v>92.212160793336423</v>
      </c>
    </row>
    <row r="25" spans="1:28" s="87" customFormat="1" ht="11.25" customHeight="1">
      <c r="A25" s="81" t="s">
        <v>140</v>
      </c>
      <c r="B25" s="83"/>
      <c r="C25" s="83"/>
      <c r="D25" s="97"/>
      <c r="E25" s="90">
        <v>8.8019999999999996</v>
      </c>
      <c r="F25" s="90">
        <v>9.447813</v>
      </c>
      <c r="G25" s="90">
        <v>0</v>
      </c>
      <c r="H25" s="90" t="str">
        <f t="shared" ref="H25:H32" si="6">IF(AND(F25&gt;0,G25&gt;0),G25*100/F25,"")</f>
        <v/>
      </c>
      <c r="I25" s="85"/>
      <c r="J25" s="98"/>
      <c r="K25" s="86">
        <v>17.125</v>
      </c>
      <c r="L25" s="86">
        <v>17.694803151479999</v>
      </c>
      <c r="M25" s="86">
        <v>0</v>
      </c>
      <c r="N25" s="85" t="str">
        <f t="shared" ref="N25:N32" si="7">IF(AND(L25&gt;0,M25&gt;0),M25*100/L25,"")</f>
        <v/>
      </c>
      <c r="O25" s="81" t="s">
        <v>300</v>
      </c>
      <c r="P25" s="83"/>
      <c r="Q25" s="83"/>
      <c r="R25" s="97">
        <v>3</v>
      </c>
      <c r="S25" s="90">
        <v>26.3</v>
      </c>
      <c r="T25" s="90">
        <v>27.7</v>
      </c>
      <c r="U25" s="90">
        <v>25.8</v>
      </c>
      <c r="V25" s="90">
        <f t="shared" si="4"/>
        <v>93.140794223826717</v>
      </c>
      <c r="W25" s="85"/>
      <c r="X25" s="98"/>
      <c r="Y25" s="86">
        <v>4.9570000000000007</v>
      </c>
      <c r="Z25" s="86">
        <v>4.8420000000000005</v>
      </c>
      <c r="AA25" s="86">
        <v>4.8166000000000002</v>
      </c>
      <c r="AB25" s="86">
        <f t="shared" si="5"/>
        <v>99.475423378769094</v>
      </c>
    </row>
    <row r="26" spans="1:28" s="87" customFormat="1" ht="11.25" customHeight="1">
      <c r="A26" s="81" t="s">
        <v>141</v>
      </c>
      <c r="B26" s="83"/>
      <c r="C26" s="83"/>
      <c r="D26" s="97">
        <v>2</v>
      </c>
      <c r="E26" s="90">
        <v>50.072000000000003</v>
      </c>
      <c r="F26" s="90">
        <v>46.192650999999998</v>
      </c>
      <c r="G26" s="90">
        <v>49.871000000000002</v>
      </c>
      <c r="H26" s="90">
        <f t="shared" si="6"/>
        <v>107.96306105055544</v>
      </c>
      <c r="I26" s="85"/>
      <c r="J26" s="98"/>
      <c r="K26" s="86">
        <v>65.531999999999996</v>
      </c>
      <c r="L26" s="86">
        <v>55.035400000000003</v>
      </c>
      <c r="M26" s="86">
        <v>0</v>
      </c>
      <c r="N26" s="85" t="str">
        <f t="shared" si="7"/>
        <v/>
      </c>
      <c r="O26" s="81" t="s">
        <v>190</v>
      </c>
      <c r="P26" s="83"/>
      <c r="Q26" s="83"/>
      <c r="R26" s="97"/>
      <c r="S26" s="90">
        <v>2.6840000000000002</v>
      </c>
      <c r="T26" s="90">
        <v>2.6930000000000001</v>
      </c>
      <c r="U26" s="90">
        <v>2.7850000000000001</v>
      </c>
      <c r="V26" s="90">
        <f t="shared" si="4"/>
        <v>103.41626438915708</v>
      </c>
      <c r="W26" s="85"/>
      <c r="X26" s="98">
        <v>3</v>
      </c>
      <c r="Y26" s="86">
        <v>89.553000000000026</v>
      </c>
      <c r="Z26" s="86">
        <v>80.373499999999993</v>
      </c>
      <c r="AA26" s="86">
        <v>81.408749999999998</v>
      </c>
      <c r="AB26" s="86">
        <f t="shared" si="5"/>
        <v>101.28804892159731</v>
      </c>
    </row>
    <row r="27" spans="1:28" s="87" customFormat="1" ht="11.25" customHeight="1">
      <c r="A27" s="81" t="s">
        <v>142</v>
      </c>
      <c r="B27" s="83"/>
      <c r="C27" s="83"/>
      <c r="D27" s="97">
        <v>2</v>
      </c>
      <c r="E27" s="90">
        <v>29.72</v>
      </c>
      <c r="F27" s="90">
        <v>26.627419999999997</v>
      </c>
      <c r="G27" s="90">
        <v>28.902999999999999</v>
      </c>
      <c r="H27" s="90">
        <f t="shared" si="6"/>
        <v>108.54600257929609</v>
      </c>
      <c r="I27" s="85"/>
      <c r="J27" s="98"/>
      <c r="K27" s="86">
        <v>23.193000000000001</v>
      </c>
      <c r="L27" s="86">
        <v>29.343999999999998</v>
      </c>
      <c r="M27" s="86">
        <v>0</v>
      </c>
      <c r="N27" s="85" t="str">
        <f t="shared" si="7"/>
        <v/>
      </c>
    </row>
    <row r="28" spans="1:28" s="87" customFormat="1" ht="11.25" customHeight="1">
      <c r="A28" s="81" t="s">
        <v>143</v>
      </c>
      <c r="B28" s="83"/>
      <c r="C28" s="83"/>
      <c r="D28" s="97">
        <v>2</v>
      </c>
      <c r="E28" s="90">
        <v>37.869</v>
      </c>
      <c r="F28" s="90">
        <v>33.472491000000005</v>
      </c>
      <c r="G28" s="90">
        <v>33.642000000000003</v>
      </c>
      <c r="H28" s="90">
        <f t="shared" si="6"/>
        <v>100.50641286302832</v>
      </c>
      <c r="I28" s="85"/>
      <c r="J28" s="98"/>
      <c r="K28" s="86">
        <v>27.347999999999995</v>
      </c>
      <c r="L28" s="86">
        <v>38.931500000000007</v>
      </c>
      <c r="M28" s="86">
        <v>0</v>
      </c>
      <c r="N28" s="85" t="str">
        <f t="shared" si="7"/>
        <v/>
      </c>
      <c r="O28" s="81" t="s">
        <v>191</v>
      </c>
      <c r="P28" s="83"/>
      <c r="Q28" s="83"/>
      <c r="R28" s="97"/>
      <c r="S28" s="90"/>
      <c r="T28" s="90"/>
      <c r="U28" s="90"/>
      <c r="V28" s="90"/>
      <c r="W28" s="85"/>
      <c r="X28" s="98"/>
      <c r="Y28" s="86"/>
      <c r="Z28" s="86"/>
      <c r="AA28" s="86"/>
      <c r="AB28" s="86"/>
    </row>
    <row r="29" spans="1:28" s="87" customFormat="1" ht="12" customHeight="1">
      <c r="A29" s="81" t="s">
        <v>144</v>
      </c>
      <c r="B29" s="83"/>
      <c r="C29" s="83"/>
      <c r="D29" s="97">
        <v>3</v>
      </c>
      <c r="E29" s="90">
        <v>161.74600000000001</v>
      </c>
      <c r="F29" s="90">
        <v>160.73531750000001</v>
      </c>
      <c r="G29" s="90">
        <v>155.75</v>
      </c>
      <c r="H29" s="90">
        <f t="shared" si="6"/>
        <v>96.898430551829406</v>
      </c>
      <c r="I29" s="85"/>
      <c r="J29" s="98"/>
      <c r="K29" s="86">
        <v>193.38899999999998</v>
      </c>
      <c r="L29" s="86">
        <v>297.11599999999999</v>
      </c>
      <c r="M29" s="86">
        <v>0</v>
      </c>
      <c r="N29" s="85" t="str">
        <f t="shared" si="7"/>
        <v/>
      </c>
      <c r="O29" s="81" t="s">
        <v>192</v>
      </c>
      <c r="P29" s="83"/>
      <c r="Q29" s="83"/>
      <c r="R29" s="97">
        <v>0</v>
      </c>
      <c r="S29" s="90">
        <v>0</v>
      </c>
      <c r="T29" s="90">
        <v>0</v>
      </c>
      <c r="U29" s="90">
        <v>0</v>
      </c>
      <c r="V29" s="90" t="str">
        <f t="shared" ref="V29:V34" si="8">IF(AND(T29&gt;0,U29&gt;0),U29*100/T29,"")</f>
        <v/>
      </c>
      <c r="W29" s="85"/>
      <c r="X29" s="98">
        <v>2</v>
      </c>
      <c r="Y29" s="86">
        <v>3086.7780000000002</v>
      </c>
      <c r="Z29" s="86">
        <v>3586.9547480000001</v>
      </c>
      <c r="AA29" s="86">
        <v>0</v>
      </c>
      <c r="AB29" s="86" t="str">
        <f t="shared" ref="AB29:AB34" si="9">IF(AND(Z29&gt;0,AA29&gt;0),AA29*100/Z29,"")</f>
        <v/>
      </c>
    </row>
    <row r="30" spans="1:28" s="87" customFormat="1" ht="11.25" customHeight="1">
      <c r="A30" s="81" t="s">
        <v>145</v>
      </c>
      <c r="B30" s="83"/>
      <c r="C30" s="83"/>
      <c r="D30" s="97">
        <v>2</v>
      </c>
      <c r="E30" s="90">
        <v>106.127</v>
      </c>
      <c r="F30" s="90">
        <v>91.410997999999992</v>
      </c>
      <c r="G30" s="90">
        <v>88.662399999999991</v>
      </c>
      <c r="H30" s="90">
        <f t="shared" si="6"/>
        <v>96.993142991393668</v>
      </c>
      <c r="I30" s="85"/>
      <c r="J30" s="98"/>
      <c r="K30" s="86">
        <v>86.998999999999995</v>
      </c>
      <c r="L30" s="86">
        <v>111.44660000000002</v>
      </c>
      <c r="M30" s="86">
        <v>0</v>
      </c>
      <c r="N30" s="85" t="str">
        <f t="shared" si="7"/>
        <v/>
      </c>
      <c r="O30" s="81" t="s">
        <v>193</v>
      </c>
      <c r="P30" s="83"/>
      <c r="Q30" s="83"/>
      <c r="R30" s="97">
        <v>0</v>
      </c>
      <c r="S30" s="90">
        <v>0</v>
      </c>
      <c r="T30" s="90">
        <v>0</v>
      </c>
      <c r="U30" s="90">
        <v>0</v>
      </c>
      <c r="V30" s="90" t="str">
        <f t="shared" si="8"/>
        <v/>
      </c>
      <c r="W30" s="85"/>
      <c r="X30" s="98">
        <v>2</v>
      </c>
      <c r="Y30" s="86">
        <v>775.75199999999995</v>
      </c>
      <c r="Z30" s="86">
        <v>933.11941000000013</v>
      </c>
      <c r="AA30" s="86">
        <v>0</v>
      </c>
      <c r="AB30" s="86" t="str">
        <f t="shared" si="9"/>
        <v/>
      </c>
    </row>
    <row r="31" spans="1:28" s="87" customFormat="1" ht="11.25" customHeight="1">
      <c r="A31" s="81" t="s">
        <v>146</v>
      </c>
      <c r="B31" s="83"/>
      <c r="C31" s="83"/>
      <c r="D31" s="97"/>
      <c r="E31" s="90">
        <v>3.8759999999999999</v>
      </c>
      <c r="F31" s="90">
        <v>3.2440000000000002</v>
      </c>
      <c r="G31" s="129"/>
      <c r="H31" s="90" t="str">
        <f t="shared" si="6"/>
        <v/>
      </c>
      <c r="I31" s="85"/>
      <c r="J31" s="98"/>
      <c r="K31" s="86">
        <v>2.8470000000000004</v>
      </c>
      <c r="L31" s="86">
        <v>3.1889999999999996</v>
      </c>
      <c r="M31" s="86">
        <v>0</v>
      </c>
      <c r="N31" s="85" t="str">
        <f t="shared" si="7"/>
        <v/>
      </c>
      <c r="O31" s="81" t="s">
        <v>194</v>
      </c>
      <c r="P31" s="83"/>
      <c r="Q31" s="83"/>
      <c r="R31" s="97">
        <v>0</v>
      </c>
      <c r="S31" s="90">
        <v>0</v>
      </c>
      <c r="T31" s="90">
        <v>0</v>
      </c>
      <c r="U31" s="90">
        <v>0</v>
      </c>
      <c r="V31" s="90" t="str">
        <f t="shared" si="8"/>
        <v/>
      </c>
      <c r="W31" s="85"/>
      <c r="X31" s="98">
        <v>2</v>
      </c>
      <c r="Y31" s="86">
        <v>68.411999999999992</v>
      </c>
      <c r="Z31" s="86">
        <v>67.784000000000006</v>
      </c>
      <c r="AA31" s="86">
        <v>0</v>
      </c>
      <c r="AB31" s="86" t="str">
        <f t="shared" si="9"/>
        <v/>
      </c>
    </row>
    <row r="32" spans="1:28" s="87" customFormat="1" ht="11.25" customHeight="1">
      <c r="A32" s="81" t="s">
        <v>147</v>
      </c>
      <c r="B32" s="83"/>
      <c r="C32" s="83"/>
      <c r="D32" s="97">
        <v>2</v>
      </c>
      <c r="E32" s="90">
        <v>74.361999999999995</v>
      </c>
      <c r="F32" s="90">
        <v>71.709964999999997</v>
      </c>
      <c r="G32" s="90">
        <v>62.461599999999997</v>
      </c>
      <c r="H32" s="90">
        <f t="shared" si="6"/>
        <v>87.103096480384565</v>
      </c>
      <c r="I32" s="85"/>
      <c r="J32" s="98"/>
      <c r="K32" s="86">
        <v>71.220999999999989</v>
      </c>
      <c r="L32" s="86">
        <v>84.65300000000002</v>
      </c>
      <c r="M32" s="86">
        <v>0</v>
      </c>
      <c r="N32" s="85" t="str">
        <f t="shared" si="7"/>
        <v/>
      </c>
      <c r="O32" s="81" t="s">
        <v>195</v>
      </c>
      <c r="P32" s="83"/>
      <c r="Q32" s="83"/>
      <c r="R32" s="97">
        <v>0</v>
      </c>
      <c r="S32" s="90">
        <v>0</v>
      </c>
      <c r="T32" s="90">
        <v>0</v>
      </c>
      <c r="U32" s="90">
        <v>0</v>
      </c>
      <c r="V32" s="90" t="str">
        <f t="shared" si="8"/>
        <v/>
      </c>
      <c r="W32" s="85"/>
      <c r="X32" s="98">
        <v>12</v>
      </c>
      <c r="Y32" s="86">
        <v>117.486</v>
      </c>
      <c r="Z32" s="86">
        <v>202.017</v>
      </c>
      <c r="AA32" s="86">
        <v>0</v>
      </c>
      <c r="AB32" s="86" t="str">
        <f t="shared" si="9"/>
        <v/>
      </c>
    </row>
    <row r="33" spans="1:28" s="87" customFormat="1" ht="11.25" customHeight="1">
      <c r="A33" s="81"/>
      <c r="B33" s="83"/>
      <c r="C33" s="83"/>
      <c r="D33" s="97"/>
      <c r="E33" s="90"/>
      <c r="F33" s="90"/>
      <c r="G33" s="90"/>
      <c r="H33" s="90"/>
      <c r="I33" s="85"/>
      <c r="J33" s="98"/>
      <c r="K33" s="86"/>
      <c r="L33" s="86"/>
      <c r="M33" s="86"/>
      <c r="N33" s="85"/>
      <c r="O33" s="81" t="s">
        <v>196</v>
      </c>
      <c r="P33" s="83"/>
      <c r="Q33" s="83"/>
      <c r="R33" s="97">
        <v>0</v>
      </c>
      <c r="S33" s="90">
        <v>0</v>
      </c>
      <c r="T33" s="90">
        <v>0</v>
      </c>
      <c r="U33" s="90">
        <v>0</v>
      </c>
      <c r="V33" s="90" t="str">
        <f t="shared" si="8"/>
        <v/>
      </c>
      <c r="W33" s="85"/>
      <c r="X33" s="98">
        <v>1</v>
      </c>
      <c r="Y33" s="86">
        <v>1353.3779000000002</v>
      </c>
      <c r="Z33" s="86">
        <v>1590.6489999999999</v>
      </c>
      <c r="AA33" s="86">
        <v>0</v>
      </c>
      <c r="AB33" s="86" t="str">
        <f t="shared" si="9"/>
        <v/>
      </c>
    </row>
    <row r="34" spans="1:28" s="87" customFormat="1" ht="11.25" customHeight="1">
      <c r="A34" s="81" t="s">
        <v>148</v>
      </c>
      <c r="B34" s="83"/>
      <c r="C34" s="83"/>
      <c r="D34" s="97"/>
      <c r="E34" s="90"/>
      <c r="F34" s="90"/>
      <c r="G34" s="131"/>
      <c r="H34" s="90"/>
      <c r="I34" s="90"/>
      <c r="J34" s="90"/>
      <c r="K34" s="90"/>
      <c r="L34" s="90"/>
      <c r="M34" s="86"/>
      <c r="N34" s="85"/>
      <c r="O34" s="81" t="s">
        <v>197</v>
      </c>
      <c r="P34" s="83"/>
      <c r="Q34" s="83"/>
      <c r="R34" s="97">
        <v>0</v>
      </c>
      <c r="S34" s="90">
        <v>0</v>
      </c>
      <c r="T34" s="90">
        <v>0</v>
      </c>
      <c r="U34" s="90">
        <v>0</v>
      </c>
      <c r="V34" s="90" t="str">
        <f t="shared" si="8"/>
        <v/>
      </c>
      <c r="W34" s="85"/>
      <c r="X34" s="98">
        <v>3</v>
      </c>
      <c r="Y34" s="86">
        <v>523.43589999999983</v>
      </c>
      <c r="Z34" s="86">
        <v>581.94044500000007</v>
      </c>
      <c r="AA34" s="86">
        <v>0</v>
      </c>
      <c r="AB34" s="86" t="str">
        <f t="shared" si="9"/>
        <v/>
      </c>
    </row>
    <row r="35" spans="1:28" s="87" customFormat="1" ht="11.25" customHeight="1">
      <c r="A35" s="81" t="s">
        <v>149</v>
      </c>
      <c r="B35" s="83"/>
      <c r="C35" s="83"/>
      <c r="D35" s="97">
        <v>3</v>
      </c>
      <c r="E35" s="90">
        <v>4.4649999999999999</v>
      </c>
      <c r="F35" s="90">
        <v>4.3079999999999998</v>
      </c>
      <c r="G35" s="90">
        <v>3.972</v>
      </c>
      <c r="H35" s="90">
        <f>IF(AND(F35&gt;0,G35&gt;0),G35*100/F35,"")</f>
        <v>92.200557103064071</v>
      </c>
      <c r="I35" s="85"/>
      <c r="J35" s="98">
        <v>3</v>
      </c>
      <c r="K35" s="86">
        <v>100.12</v>
      </c>
      <c r="L35" s="86">
        <v>105.5155</v>
      </c>
      <c r="M35" s="86">
        <v>99.350999999999999</v>
      </c>
      <c r="N35" s="85">
        <f>IF(AND(L35&gt;0,M35&gt;0),M35*100/L35,"")</f>
        <v>94.157730380844527</v>
      </c>
      <c r="O35" s="81" t="s">
        <v>293</v>
      </c>
      <c r="P35" s="83"/>
      <c r="Q35" s="83"/>
      <c r="R35" s="97"/>
      <c r="S35" s="90"/>
      <c r="T35" s="90"/>
      <c r="U35" s="90"/>
      <c r="V35" s="90"/>
      <c r="W35" s="85"/>
      <c r="X35" s="98"/>
      <c r="Y35" s="132">
        <f>Y32+Y33+Y34</f>
        <v>1994.2998000000002</v>
      </c>
      <c r="Z35" s="132">
        <f>Z32+Z33+Z34</f>
        <v>2374.6064449999999</v>
      </c>
      <c r="AA35" s="86"/>
      <c r="AB35" s="86"/>
    </row>
    <row r="36" spans="1:28" s="87" customFormat="1" ht="11.25" customHeight="1">
      <c r="A36" s="81" t="s">
        <v>150</v>
      </c>
      <c r="B36" s="83"/>
      <c r="C36" s="83"/>
      <c r="D36" s="97">
        <v>3</v>
      </c>
      <c r="E36" s="90">
        <v>14.085000000000001</v>
      </c>
      <c r="F36" s="90">
        <v>14.23</v>
      </c>
      <c r="G36" s="90">
        <v>14.71</v>
      </c>
      <c r="H36" s="90">
        <f>IF(AND(F36&gt;0,G36&gt;0),G36*100/F36,"")</f>
        <v>103.37315530569219</v>
      </c>
      <c r="I36" s="85"/>
      <c r="J36" s="98"/>
      <c r="K36" s="86">
        <v>407.09800000000001</v>
      </c>
      <c r="L36" s="86">
        <v>408.04500000000002</v>
      </c>
      <c r="M36" s="86"/>
      <c r="N36" s="85" t="str">
        <f>IF(AND(L36&gt;0,M36&gt;0),M36*100/L36,"")</f>
        <v/>
      </c>
    </row>
    <row r="37" spans="1:28" s="87" customFormat="1" ht="11.25" customHeight="1">
      <c r="A37" s="81" t="s">
        <v>151</v>
      </c>
      <c r="B37" s="83"/>
      <c r="C37" s="83"/>
      <c r="D37" s="97">
        <v>3</v>
      </c>
      <c r="E37" s="90">
        <v>33.109000000000002</v>
      </c>
      <c r="F37" s="90">
        <v>33.091000000000001</v>
      </c>
      <c r="G37" s="90">
        <v>34.283000000000001</v>
      </c>
      <c r="H37" s="90">
        <f>IF(AND(F37&gt;0,G37&gt;0),G37*100/F37,"")</f>
        <v>103.60218790607718</v>
      </c>
      <c r="I37" s="85"/>
      <c r="J37" s="98"/>
      <c r="K37" s="86">
        <v>1032.991</v>
      </c>
      <c r="L37" s="86">
        <v>940.81215000000009</v>
      </c>
      <c r="M37" s="86">
        <v>0</v>
      </c>
      <c r="N37" s="85" t="str">
        <f>IF(AND(L37&gt;0,M37&gt;0),M37*100/L37,"")</f>
        <v/>
      </c>
      <c r="O37" s="81" t="s">
        <v>198</v>
      </c>
      <c r="P37" s="83"/>
      <c r="Q37" s="83"/>
      <c r="R37" s="97"/>
      <c r="S37" s="90"/>
      <c r="T37" s="90"/>
      <c r="U37" s="90"/>
      <c r="V37" s="90"/>
      <c r="W37" s="85"/>
      <c r="X37" s="98"/>
      <c r="Y37" s="86"/>
      <c r="Z37" s="86"/>
      <c r="AA37" s="86"/>
      <c r="AB37" s="86"/>
    </row>
    <row r="38" spans="1:28" s="87" customFormat="1" ht="11.25" customHeight="1">
      <c r="A38" s="81" t="s">
        <v>152</v>
      </c>
      <c r="B38" s="83"/>
      <c r="C38" s="83"/>
      <c r="D38" s="97"/>
      <c r="E38" s="90">
        <v>20.016999999999999</v>
      </c>
      <c r="F38" s="90">
        <v>21.567</v>
      </c>
      <c r="G38" s="90">
        <v>0</v>
      </c>
      <c r="H38" s="90" t="str">
        <f>IF(AND(F38&gt;0,G38&gt;0),G38*100/F38,"")</f>
        <v/>
      </c>
      <c r="I38" s="85"/>
      <c r="J38" s="98"/>
      <c r="K38" s="86">
        <v>743.86399999999981</v>
      </c>
      <c r="L38" s="86">
        <v>789.96190000000013</v>
      </c>
      <c r="M38" s="86">
        <v>0</v>
      </c>
      <c r="N38" s="85" t="str">
        <f>IF(AND(L38&gt;0,M38&gt;0),M38*100/L38,"")</f>
        <v/>
      </c>
      <c r="O38" s="81" t="s">
        <v>199</v>
      </c>
      <c r="P38" s="83"/>
      <c r="Q38" s="83"/>
      <c r="R38" s="97">
        <v>0</v>
      </c>
      <c r="S38" s="90">
        <v>0</v>
      </c>
      <c r="T38" s="90">
        <v>0</v>
      </c>
      <c r="U38" s="90">
        <v>0</v>
      </c>
      <c r="V38" s="90" t="str">
        <f t="shared" ref="V38:V55" si="10">IF(AND(T38&gt;0,U38&gt;0),U38*100/T38,"")</f>
        <v/>
      </c>
      <c r="W38" s="85"/>
      <c r="X38" s="98">
        <v>11</v>
      </c>
      <c r="Y38" s="86">
        <v>84.483000000000004</v>
      </c>
      <c r="Z38" s="86">
        <v>84.159000000000006</v>
      </c>
      <c r="AA38" s="86">
        <v>0</v>
      </c>
      <c r="AB38" s="86" t="str">
        <f t="shared" ref="AB38:AB55" si="11">IF(AND(Z38&gt;0,AA38&gt;0),AA38*100/Z38,"")</f>
        <v/>
      </c>
    </row>
    <row r="39" spans="1:28" s="87" customFormat="1" ht="11.25" customHeight="1">
      <c r="A39" s="81" t="s">
        <v>153</v>
      </c>
      <c r="B39" s="83"/>
      <c r="C39" s="83"/>
      <c r="D39" s="97"/>
      <c r="E39" s="90">
        <v>71.676000000000002</v>
      </c>
      <c r="F39" s="90">
        <v>73.195999999999998</v>
      </c>
      <c r="G39" s="90">
        <v>0</v>
      </c>
      <c r="H39" s="90" t="str">
        <f>IF(AND(F39&gt;0,G39&gt;0),G39*100/F39,"")</f>
        <v/>
      </c>
      <c r="I39" s="85"/>
      <c r="J39" s="98"/>
      <c r="K39" s="86">
        <v>2284.0729999999999</v>
      </c>
      <c r="L39" s="86">
        <v>2244.3345499999996</v>
      </c>
      <c r="M39" s="86">
        <v>0</v>
      </c>
      <c r="N39" s="85" t="str">
        <f>IF(AND(L39&gt;0,M39&gt;0),M39*100/L39,"")</f>
        <v/>
      </c>
      <c r="O39" s="81" t="s">
        <v>200</v>
      </c>
      <c r="P39" s="83"/>
      <c r="Q39" s="83"/>
      <c r="R39" s="97">
        <v>0</v>
      </c>
      <c r="S39" s="90">
        <v>0</v>
      </c>
      <c r="T39" s="90">
        <v>0</v>
      </c>
      <c r="U39" s="90">
        <v>0</v>
      </c>
      <c r="V39" s="90" t="str">
        <f t="shared" si="10"/>
        <v/>
      </c>
      <c r="W39" s="85"/>
      <c r="X39" s="98">
        <v>11</v>
      </c>
      <c r="Y39" s="86">
        <v>513.72399999999993</v>
      </c>
      <c r="Z39" s="86">
        <v>538.84171600000002</v>
      </c>
      <c r="AA39" s="86">
        <v>0</v>
      </c>
      <c r="AB39" s="86" t="str">
        <f t="shared" si="11"/>
        <v/>
      </c>
    </row>
    <row r="40" spans="1:28" s="87" customFormat="1" ht="11.25" customHeight="1">
      <c r="A40" s="81"/>
      <c r="B40" s="83"/>
      <c r="C40" s="83"/>
      <c r="D40" s="97"/>
      <c r="E40" s="90"/>
      <c r="F40" s="90"/>
      <c r="G40" s="90"/>
      <c r="H40" s="90"/>
      <c r="I40" s="85"/>
      <c r="J40" s="98"/>
      <c r="K40" s="86"/>
      <c r="L40" s="86"/>
      <c r="M40" s="86"/>
      <c r="N40" s="85"/>
      <c r="O40" s="87" t="s">
        <v>292</v>
      </c>
      <c r="Y40" s="86">
        <f>SUM(Y38:Y39)</f>
        <v>598.20699999999988</v>
      </c>
      <c r="Z40" s="86">
        <f>SUM(Z38:Z39)</f>
        <v>623.00071600000001</v>
      </c>
    </row>
    <row r="41" spans="1:28" s="87" customFormat="1" ht="11.25" customHeight="1">
      <c r="A41" s="81" t="s">
        <v>154</v>
      </c>
      <c r="B41" s="83"/>
      <c r="C41" s="83"/>
      <c r="D41" s="97"/>
      <c r="E41" s="90"/>
      <c r="F41" s="90"/>
      <c r="G41" s="90"/>
      <c r="H41" s="90"/>
      <c r="I41" s="85"/>
      <c r="J41" s="98"/>
      <c r="K41" s="86"/>
      <c r="L41" s="86"/>
      <c r="M41" s="86"/>
      <c r="N41" s="85"/>
      <c r="O41" s="81" t="s">
        <v>201</v>
      </c>
      <c r="P41" s="83"/>
      <c r="Q41" s="83"/>
      <c r="R41" s="97">
        <v>0</v>
      </c>
      <c r="S41" s="90">
        <v>0</v>
      </c>
      <c r="T41" s="90">
        <v>0</v>
      </c>
      <c r="U41" s="90">
        <v>0</v>
      </c>
      <c r="V41" s="90" t="str">
        <f>IF(AND(T41&gt;0,U41&gt;0),U41*100/T41,"")</f>
        <v/>
      </c>
      <c r="W41" s="85"/>
      <c r="X41" s="98">
        <v>11</v>
      </c>
      <c r="Y41" s="86">
        <v>355.41</v>
      </c>
      <c r="Z41" s="86">
        <v>339.25494199999997</v>
      </c>
      <c r="AA41" s="86">
        <v>0</v>
      </c>
      <c r="AB41" s="86" t="str">
        <f>IF(AND(Z41&gt;0,AA41&gt;0),AA41*100/Z41,"")</f>
        <v/>
      </c>
    </row>
    <row r="42" spans="1:28" s="87" customFormat="1" ht="11.25" customHeight="1">
      <c r="A42" s="81" t="s">
        <v>155</v>
      </c>
      <c r="B42" s="83"/>
      <c r="C42" s="83"/>
      <c r="D42" s="97">
        <v>3</v>
      </c>
      <c r="E42" s="90">
        <v>8.7240000000000002</v>
      </c>
      <c r="F42" s="90">
        <v>7.2290000000000001</v>
      </c>
      <c r="G42" s="90">
        <v>7.1509999999999998</v>
      </c>
      <c r="H42" s="90">
        <f t="shared" ref="H42:H49" si="12">IF(AND(F42&gt;0,G42&gt;0),G42*100/F42,"")</f>
        <v>98.921012588186471</v>
      </c>
      <c r="I42" s="85"/>
      <c r="J42" s="98">
        <v>3</v>
      </c>
      <c r="K42" s="86">
        <v>776.6629999999999</v>
      </c>
      <c r="L42" s="86">
        <v>644.57799999999997</v>
      </c>
      <c r="M42" s="86">
        <v>644.96199999999999</v>
      </c>
      <c r="N42" s="85">
        <f t="shared" ref="N42:N49" si="13">IF(AND(L42&gt;0,M42&gt;0),M42*100/L42,"")</f>
        <v>100.05957386072748</v>
      </c>
      <c r="O42" s="81" t="s">
        <v>202</v>
      </c>
      <c r="P42" s="83"/>
      <c r="Q42" s="83"/>
      <c r="R42" s="97">
        <v>0</v>
      </c>
      <c r="S42" s="90">
        <v>0</v>
      </c>
      <c r="T42" s="90">
        <v>0</v>
      </c>
      <c r="U42" s="90">
        <v>0</v>
      </c>
      <c r="V42" s="90" t="str">
        <f>IF(AND(T42&gt;0,U42&gt;0),U42*100/T42,"")</f>
        <v/>
      </c>
      <c r="W42" s="85"/>
      <c r="X42" s="98">
        <v>3</v>
      </c>
      <c r="Y42" s="86">
        <v>153.667</v>
      </c>
      <c r="Z42" s="86">
        <v>156.331795</v>
      </c>
      <c r="AA42" s="86">
        <v>183.87900000000002</v>
      </c>
      <c r="AB42" s="86">
        <f>IF(AND(Z42&gt;0,AA42&gt;0),AA42*100/Z42,"")</f>
        <v>117.62098682484904</v>
      </c>
    </row>
    <row r="43" spans="1:28" s="87" customFormat="1" ht="11.25" customHeight="1">
      <c r="A43" s="81" t="s">
        <v>156</v>
      </c>
      <c r="B43" s="83"/>
      <c r="C43" s="83"/>
      <c r="D43" s="97">
        <v>12</v>
      </c>
      <c r="E43" s="90">
        <v>28.879000000000001</v>
      </c>
      <c r="F43" s="90">
        <v>25.675000000000001</v>
      </c>
      <c r="G43" s="90">
        <v>0</v>
      </c>
      <c r="H43" s="90" t="str">
        <f t="shared" si="12"/>
        <v/>
      </c>
      <c r="I43" s="85"/>
      <c r="J43" s="98">
        <v>3</v>
      </c>
      <c r="K43" s="86">
        <v>2564.6089999999999</v>
      </c>
      <c r="L43" s="86">
        <v>2317.4299999999998</v>
      </c>
      <c r="M43" s="86">
        <v>0</v>
      </c>
      <c r="N43" s="85" t="str">
        <f t="shared" si="13"/>
        <v/>
      </c>
      <c r="O43" s="81" t="s">
        <v>203</v>
      </c>
      <c r="P43" s="83"/>
      <c r="Q43" s="83"/>
      <c r="R43" s="97">
        <v>0</v>
      </c>
      <c r="S43" s="90">
        <v>0</v>
      </c>
      <c r="T43" s="90">
        <v>0</v>
      </c>
      <c r="U43" s="90">
        <v>0</v>
      </c>
      <c r="V43" s="90" t="str">
        <f>IF(AND(T43&gt;0,U43&gt;0),U43*100/T43,"")</f>
        <v/>
      </c>
      <c r="W43" s="85"/>
      <c r="X43" s="98">
        <v>3</v>
      </c>
      <c r="Y43" s="86">
        <v>94.143000000000001</v>
      </c>
      <c r="Z43" s="86">
        <v>86.670329999999993</v>
      </c>
      <c r="AA43" s="86">
        <v>90.229081000000022</v>
      </c>
      <c r="AB43" s="86">
        <f>IF(AND(Z43&gt;0,AA43&gt;0),AA43*100/Z43,"")</f>
        <v>104.10607759310486</v>
      </c>
    </row>
    <row r="44" spans="1:28" s="87" customFormat="1" ht="11.25" customHeight="1">
      <c r="A44" s="81" t="s">
        <v>282</v>
      </c>
      <c r="B44" s="83"/>
      <c r="C44" s="83"/>
      <c r="D44" s="97"/>
      <c r="E44" s="90">
        <f>SUM(E42:E43)</f>
        <v>37.603000000000002</v>
      </c>
      <c r="F44" s="90">
        <f>SUM(F42:F43)</f>
        <v>32.904000000000003</v>
      </c>
      <c r="G44" s="90"/>
      <c r="H44" s="90"/>
      <c r="I44" s="85"/>
      <c r="J44" s="98"/>
      <c r="K44" s="90">
        <f>SUM(K42:K43)</f>
        <v>3341.2719999999999</v>
      </c>
      <c r="L44" s="90">
        <f>SUM(L42:L43)</f>
        <v>2962.0079999999998</v>
      </c>
      <c r="M44" s="86"/>
      <c r="N44" s="85"/>
      <c r="O44" s="81" t="s">
        <v>301</v>
      </c>
      <c r="P44" s="83"/>
      <c r="Q44" s="83"/>
      <c r="R44" s="97">
        <v>0</v>
      </c>
      <c r="S44" s="90">
        <v>0</v>
      </c>
      <c r="T44" s="90">
        <v>0</v>
      </c>
      <c r="U44" s="90">
        <v>0</v>
      </c>
      <c r="V44" s="90" t="str">
        <f>IF(AND(T44&gt;0,U44&gt;0),U44*100/T44,"")</f>
        <v/>
      </c>
      <c r="W44" s="85"/>
      <c r="X44" s="98">
        <v>3</v>
      </c>
      <c r="Y44" s="86">
        <v>964.11399999999981</v>
      </c>
      <c r="Z44" s="86">
        <v>939.65777200000002</v>
      </c>
      <c r="AA44" s="86">
        <v>952.11441200000013</v>
      </c>
      <c r="AB44" s="86">
        <f>IF(AND(Z44&gt;0,AA44&gt;0),AA44*100/Z44,"")</f>
        <v>101.32565710316928</v>
      </c>
    </row>
    <row r="45" spans="1:28" s="87" customFormat="1" ht="11.25" customHeight="1">
      <c r="A45" s="81" t="s">
        <v>283</v>
      </c>
      <c r="B45" s="83"/>
      <c r="C45" s="83"/>
      <c r="D45" s="97"/>
      <c r="E45" s="90">
        <v>63.284999999999997</v>
      </c>
      <c r="F45" s="90">
        <v>60.701000000000001</v>
      </c>
      <c r="G45" s="90">
        <v>0</v>
      </c>
      <c r="H45" s="90" t="str">
        <f t="shared" si="12"/>
        <v/>
      </c>
      <c r="I45" s="85"/>
      <c r="J45" s="98"/>
      <c r="K45" s="86">
        <v>160.08599999999998</v>
      </c>
      <c r="L45" s="86">
        <v>152.26200000000003</v>
      </c>
      <c r="M45" s="86">
        <v>0</v>
      </c>
      <c r="N45" s="85" t="str">
        <f t="shared" si="13"/>
        <v/>
      </c>
      <c r="O45" s="81" t="s">
        <v>204</v>
      </c>
      <c r="P45" s="83"/>
      <c r="Q45" s="83"/>
      <c r="R45" s="97">
        <v>0</v>
      </c>
      <c r="S45" s="90">
        <v>0</v>
      </c>
      <c r="T45" s="90">
        <v>0</v>
      </c>
      <c r="U45" s="90">
        <v>0</v>
      </c>
      <c r="V45" s="90" t="str">
        <f t="shared" si="10"/>
        <v/>
      </c>
      <c r="W45" s="85"/>
      <c r="X45" s="98">
        <v>3</v>
      </c>
      <c r="Y45" s="86">
        <v>217.291</v>
      </c>
      <c r="Z45" s="86">
        <v>186.94929999999999</v>
      </c>
      <c r="AA45" s="86">
        <v>194.55575000000002</v>
      </c>
      <c r="AB45" s="86">
        <f t="shared" si="11"/>
        <v>104.06872344534054</v>
      </c>
    </row>
    <row r="46" spans="1:28" s="87" customFormat="1" ht="11.25" customHeight="1">
      <c r="A46" s="81" t="s">
        <v>157</v>
      </c>
      <c r="B46" s="83"/>
      <c r="C46" s="83"/>
      <c r="D46" s="97"/>
      <c r="E46" s="90">
        <v>738.851</v>
      </c>
      <c r="F46" s="90">
        <v>719.07090349999999</v>
      </c>
      <c r="G46" s="90"/>
      <c r="H46" s="90" t="str">
        <f t="shared" si="12"/>
        <v/>
      </c>
      <c r="I46" s="85"/>
      <c r="J46" s="98">
        <v>11</v>
      </c>
      <c r="K46" s="86">
        <v>769.19500000000005</v>
      </c>
      <c r="L46" s="86">
        <v>713.3106326413581</v>
      </c>
      <c r="M46" s="86">
        <v>0</v>
      </c>
      <c r="N46" s="85" t="str">
        <f t="shared" si="13"/>
        <v/>
      </c>
      <c r="O46" s="81" t="s">
        <v>205</v>
      </c>
      <c r="P46" s="83"/>
      <c r="Q46" s="83"/>
      <c r="R46" s="97">
        <v>0</v>
      </c>
      <c r="S46" s="90">
        <v>0</v>
      </c>
      <c r="T46" s="90">
        <v>0</v>
      </c>
      <c r="U46" s="90">
        <v>0</v>
      </c>
      <c r="V46" s="90" t="str">
        <f t="shared" si="10"/>
        <v/>
      </c>
      <c r="W46" s="85"/>
      <c r="X46" s="98">
        <v>2</v>
      </c>
      <c r="Y46" s="86">
        <v>381.983</v>
      </c>
      <c r="Z46" s="86">
        <v>421.67500000000001</v>
      </c>
      <c r="AA46" s="86">
        <v>421.91500000000002</v>
      </c>
      <c r="AB46" s="86">
        <f t="shared" si="11"/>
        <v>100.05691587122784</v>
      </c>
    </row>
    <row r="47" spans="1:28" s="87" customFormat="1" ht="11.25" customHeight="1">
      <c r="A47" s="81" t="s">
        <v>158</v>
      </c>
      <c r="B47" s="83"/>
      <c r="C47" s="83"/>
      <c r="D47" s="97">
        <v>11</v>
      </c>
      <c r="E47" s="90">
        <v>1.3169999999999999</v>
      </c>
      <c r="F47" s="90">
        <v>1.042008</v>
      </c>
      <c r="G47" s="90">
        <v>0</v>
      </c>
      <c r="H47" s="90" t="str">
        <f t="shared" si="12"/>
        <v/>
      </c>
      <c r="I47" s="85"/>
      <c r="J47" s="98">
        <v>11</v>
      </c>
      <c r="K47" s="86">
        <v>4.1209999999999996</v>
      </c>
      <c r="L47" s="86">
        <v>3.0249999999999999</v>
      </c>
      <c r="M47" s="86">
        <v>0</v>
      </c>
      <c r="N47" s="85" t="str">
        <f t="shared" si="13"/>
        <v/>
      </c>
      <c r="O47" s="81" t="s">
        <v>206</v>
      </c>
      <c r="P47" s="83"/>
      <c r="Q47" s="83"/>
      <c r="R47" s="97">
        <v>0</v>
      </c>
      <c r="S47" s="90">
        <v>0</v>
      </c>
      <c r="T47" s="90">
        <v>0</v>
      </c>
      <c r="U47" s="90">
        <v>0</v>
      </c>
      <c r="V47" s="90" t="str">
        <f t="shared" si="10"/>
        <v/>
      </c>
      <c r="W47" s="85"/>
      <c r="X47" s="98"/>
      <c r="Y47" s="86">
        <v>26.496000000000002</v>
      </c>
      <c r="Z47" s="86">
        <v>28.422904999999997</v>
      </c>
      <c r="AA47" s="86">
        <v>0</v>
      </c>
      <c r="AB47" s="86" t="str">
        <f t="shared" si="11"/>
        <v/>
      </c>
    </row>
    <row r="48" spans="1:28" s="87" customFormat="1" ht="11.25" customHeight="1">
      <c r="A48" s="81" t="s">
        <v>159</v>
      </c>
      <c r="B48" s="83"/>
      <c r="C48" s="83"/>
      <c r="D48" s="97">
        <v>2</v>
      </c>
      <c r="E48" s="90">
        <v>71.040000000000006</v>
      </c>
      <c r="F48" s="90">
        <v>89.79</v>
      </c>
      <c r="G48" s="90">
        <v>83.483000000000004</v>
      </c>
      <c r="H48" s="90">
        <f t="shared" si="12"/>
        <v>92.97583249805102</v>
      </c>
      <c r="I48" s="85"/>
      <c r="J48" s="98"/>
      <c r="K48" s="86">
        <v>149.38930000000002</v>
      </c>
      <c r="L48" s="86">
        <v>231.56399999999999</v>
      </c>
      <c r="M48" s="86">
        <v>0</v>
      </c>
      <c r="N48" s="85" t="str">
        <f t="shared" si="13"/>
        <v/>
      </c>
      <c r="O48" s="81" t="s">
        <v>207</v>
      </c>
      <c r="P48" s="83"/>
      <c r="Q48" s="83"/>
      <c r="R48" s="97">
        <v>0</v>
      </c>
      <c r="S48" s="90">
        <v>0</v>
      </c>
      <c r="T48" s="90">
        <v>0</v>
      </c>
      <c r="U48" s="90">
        <v>0</v>
      </c>
      <c r="V48" s="90" t="str">
        <f t="shared" si="10"/>
        <v/>
      </c>
      <c r="W48" s="85"/>
      <c r="X48" s="98">
        <v>12</v>
      </c>
      <c r="Y48" s="86">
        <v>21.271999999999995</v>
      </c>
      <c r="Z48" s="86">
        <v>26.878000000000004</v>
      </c>
      <c r="AA48" s="86">
        <v>0</v>
      </c>
      <c r="AB48" s="86" t="str">
        <f t="shared" si="11"/>
        <v/>
      </c>
    </row>
    <row r="49" spans="1:28" s="87" customFormat="1" ht="11.25" customHeight="1">
      <c r="A49" s="81" t="s">
        <v>284</v>
      </c>
      <c r="B49" s="83"/>
      <c r="C49" s="83"/>
      <c r="D49" s="97">
        <v>10</v>
      </c>
      <c r="E49" s="90">
        <v>9.0220000000000002</v>
      </c>
      <c r="F49" s="90">
        <v>8.9566800000000004</v>
      </c>
      <c r="G49" s="90">
        <v>0</v>
      </c>
      <c r="H49" s="90" t="str">
        <f t="shared" si="12"/>
        <v/>
      </c>
      <c r="I49" s="85"/>
      <c r="J49" s="98">
        <v>11</v>
      </c>
      <c r="K49" s="86">
        <v>29.534000000000002</v>
      </c>
      <c r="L49" s="86">
        <v>28.983000000000001</v>
      </c>
      <c r="M49" s="86">
        <v>0</v>
      </c>
      <c r="N49" s="85" t="str">
        <f t="shared" si="13"/>
        <v/>
      </c>
      <c r="O49" s="81" t="s">
        <v>208</v>
      </c>
      <c r="P49" s="83"/>
      <c r="Q49" s="83"/>
      <c r="R49" s="97">
        <v>0</v>
      </c>
      <c r="S49" s="90">
        <v>0</v>
      </c>
      <c r="T49" s="90">
        <v>0</v>
      </c>
      <c r="U49" s="90">
        <v>0</v>
      </c>
      <c r="V49" s="90" t="str">
        <f t="shared" si="10"/>
        <v/>
      </c>
      <c r="W49" s="85"/>
      <c r="X49" s="98"/>
      <c r="Y49" s="86">
        <v>83.705499999999986</v>
      </c>
      <c r="Z49" s="86">
        <v>90.9375</v>
      </c>
      <c r="AA49" s="86">
        <v>0</v>
      </c>
      <c r="AB49" s="86" t="str">
        <f t="shared" si="11"/>
        <v/>
      </c>
    </row>
    <row r="50" spans="1:28" s="87" customFormat="1" ht="11.25" customHeight="1">
      <c r="A50" s="81"/>
      <c r="B50" s="83"/>
      <c r="C50" s="83"/>
      <c r="D50" s="97"/>
      <c r="E50" s="90"/>
      <c r="F50" s="90"/>
      <c r="G50" s="90"/>
      <c r="H50" s="90"/>
      <c r="I50" s="85"/>
      <c r="J50" s="98"/>
      <c r="K50" s="86"/>
      <c r="L50" s="86"/>
      <c r="M50" s="86"/>
      <c r="N50" s="85"/>
      <c r="O50" s="81" t="s">
        <v>209</v>
      </c>
      <c r="P50" s="83"/>
      <c r="Q50" s="83"/>
      <c r="R50" s="97">
        <v>0</v>
      </c>
      <c r="S50" s="90">
        <v>0</v>
      </c>
      <c r="T50" s="90">
        <v>0</v>
      </c>
      <c r="U50" s="90">
        <v>0</v>
      </c>
      <c r="V50" s="90" t="str">
        <f t="shared" si="10"/>
        <v/>
      </c>
      <c r="W50" s="85"/>
      <c r="X50" s="98"/>
      <c r="Y50" s="86">
        <v>617.78499999999997</v>
      </c>
      <c r="Z50" s="86">
        <v>536.14876000000004</v>
      </c>
      <c r="AA50" s="86">
        <v>0</v>
      </c>
      <c r="AB50" s="86" t="str">
        <f t="shared" si="11"/>
        <v/>
      </c>
    </row>
    <row r="51" spans="1:28" s="87" customFormat="1" ht="11.25" customHeight="1">
      <c r="A51" s="81" t="s">
        <v>160</v>
      </c>
      <c r="B51" s="83"/>
      <c r="C51" s="83"/>
      <c r="D51" s="97"/>
      <c r="E51" s="90"/>
      <c r="F51" s="90"/>
      <c r="G51" s="90"/>
      <c r="H51" s="90"/>
      <c r="I51" s="85"/>
      <c r="J51" s="98"/>
      <c r="K51" s="86"/>
      <c r="L51" s="86"/>
      <c r="M51" s="86"/>
      <c r="N51" s="85"/>
      <c r="O51" s="81" t="s">
        <v>302</v>
      </c>
      <c r="P51" s="83"/>
      <c r="Q51" s="83"/>
      <c r="R51" s="97">
        <v>0</v>
      </c>
      <c r="S51" s="90">
        <v>0</v>
      </c>
      <c r="T51" s="90">
        <v>0</v>
      </c>
      <c r="U51" s="90">
        <v>0</v>
      </c>
      <c r="V51" s="90" t="str">
        <f t="shared" si="10"/>
        <v/>
      </c>
      <c r="W51" s="85"/>
      <c r="X51" s="98"/>
      <c r="Y51" s="86">
        <v>15.331999999999999</v>
      </c>
      <c r="Z51" s="86">
        <v>13.662990000000001</v>
      </c>
      <c r="AA51" s="86">
        <v>0</v>
      </c>
      <c r="AB51" s="86" t="str">
        <f t="shared" si="11"/>
        <v/>
      </c>
    </row>
    <row r="52" spans="1:28" s="87" customFormat="1" ht="11.25" customHeight="1">
      <c r="A52" s="81" t="s">
        <v>285</v>
      </c>
      <c r="B52" s="83"/>
      <c r="C52" s="83"/>
      <c r="D52" s="97">
        <v>11</v>
      </c>
      <c r="E52" s="90">
        <v>107.917</v>
      </c>
      <c r="F52" s="90">
        <v>108.03204000000001</v>
      </c>
      <c r="G52" s="90">
        <v>0</v>
      </c>
      <c r="H52" s="90" t="str">
        <f>IF(AND(F52&gt;0,G52&gt;0),G52*100/F52,"")</f>
        <v/>
      </c>
      <c r="I52" s="85"/>
      <c r="J52" s="98">
        <v>11</v>
      </c>
      <c r="K52" s="86">
        <v>4473.5889999999999</v>
      </c>
      <c r="L52" s="86">
        <v>4411.0662599999996</v>
      </c>
      <c r="M52" s="86">
        <v>0</v>
      </c>
      <c r="N52" s="85" t="str">
        <f>IF(AND(L52&gt;0,M52&gt;0),M52*100/L52,"")</f>
        <v/>
      </c>
      <c r="O52" s="81" t="s">
        <v>210</v>
      </c>
      <c r="P52" s="83"/>
      <c r="Q52" s="83"/>
      <c r="R52" s="97">
        <v>0</v>
      </c>
      <c r="S52" s="90">
        <v>0</v>
      </c>
      <c r="T52" s="90">
        <v>0</v>
      </c>
      <c r="U52" s="90">
        <v>0</v>
      </c>
      <c r="V52" s="90" t="str">
        <f t="shared" si="10"/>
        <v/>
      </c>
      <c r="W52" s="85"/>
      <c r="X52" s="98"/>
      <c r="Y52" s="86">
        <v>164.14199999999997</v>
      </c>
      <c r="Z52" s="86">
        <v>166.40530000000001</v>
      </c>
      <c r="AA52" s="86">
        <v>0</v>
      </c>
      <c r="AB52" s="86" t="str">
        <f t="shared" si="11"/>
        <v/>
      </c>
    </row>
    <row r="53" spans="1:28" s="87" customFormat="1" ht="11.25" customHeight="1">
      <c r="A53" s="81" t="s">
        <v>286</v>
      </c>
      <c r="B53" s="83"/>
      <c r="C53" s="83"/>
      <c r="D53" s="97">
        <v>3</v>
      </c>
      <c r="E53" s="90">
        <v>256.952</v>
      </c>
      <c r="F53" s="90">
        <v>267.39104349999997</v>
      </c>
      <c r="G53" s="90">
        <v>268.892</v>
      </c>
      <c r="H53" s="90">
        <f>IF(AND(F53&gt;0,G53&gt;0),G53*100/F53,"")</f>
        <v>100.56133387280043</v>
      </c>
      <c r="I53" s="85"/>
      <c r="J53" s="98">
        <v>11</v>
      </c>
      <c r="K53" s="86">
        <v>9664.7279999999992</v>
      </c>
      <c r="L53" s="86">
        <v>11150.979101239891</v>
      </c>
      <c r="M53" s="86">
        <v>0</v>
      </c>
      <c r="N53" s="85" t="str">
        <f>IF(AND(L53&gt;0,M53&gt;0),M53*100/L53,"")</f>
        <v/>
      </c>
      <c r="O53" s="81" t="s">
        <v>211</v>
      </c>
      <c r="P53" s="83"/>
      <c r="Q53" s="83"/>
      <c r="R53" s="97">
        <v>0</v>
      </c>
      <c r="S53" s="90">
        <v>0</v>
      </c>
      <c r="T53" s="90">
        <v>0</v>
      </c>
      <c r="U53" s="90">
        <v>0</v>
      </c>
      <c r="V53" s="90" t="str">
        <f t="shared" si="10"/>
        <v/>
      </c>
      <c r="W53" s="85"/>
      <c r="X53" s="98">
        <v>2</v>
      </c>
      <c r="Y53" s="86">
        <v>16.727999999999998</v>
      </c>
      <c r="Z53" s="86">
        <v>21.884</v>
      </c>
      <c r="AA53" s="86">
        <v>22.861999999999998</v>
      </c>
      <c r="AB53" s="86">
        <f t="shared" si="11"/>
        <v>104.46901846097605</v>
      </c>
    </row>
    <row r="54" spans="1:28" s="87" customFormat="1" ht="11.25" customHeight="1">
      <c r="A54" s="81" t="s">
        <v>287</v>
      </c>
      <c r="B54" s="83"/>
      <c r="C54" s="83"/>
      <c r="D54" s="97">
        <v>2</v>
      </c>
      <c r="E54" s="90">
        <v>127.64100000000001</v>
      </c>
      <c r="F54" s="90">
        <v>124.4</v>
      </c>
      <c r="G54" s="90">
        <v>115.342</v>
      </c>
      <c r="H54" s="90">
        <f>IF(AND(F54&gt;0,G54&gt;0),G54*100/F54,"")</f>
        <v>92.718649517684895</v>
      </c>
      <c r="I54" s="85"/>
      <c r="J54" s="98">
        <v>11</v>
      </c>
      <c r="K54" s="86">
        <v>1467.2010000000002</v>
      </c>
      <c r="L54" s="86">
        <v>1782.93535</v>
      </c>
      <c r="M54" s="86">
        <v>0</v>
      </c>
      <c r="N54" s="85" t="str">
        <f>IF(AND(L54&gt;0,M54&gt;0),M54*100/L54,"")</f>
        <v/>
      </c>
      <c r="O54" s="81" t="s">
        <v>303</v>
      </c>
      <c r="P54" s="83"/>
      <c r="Q54" s="83"/>
      <c r="R54" s="97">
        <v>0</v>
      </c>
      <c r="S54" s="90">
        <v>0</v>
      </c>
      <c r="T54" s="90">
        <v>0</v>
      </c>
      <c r="U54" s="90">
        <v>0</v>
      </c>
      <c r="V54" s="90" t="str">
        <f t="shared" si="10"/>
        <v/>
      </c>
      <c r="W54" s="85"/>
      <c r="X54" s="98"/>
      <c r="Y54" s="86">
        <v>211.08500000000001</v>
      </c>
      <c r="Z54" s="86">
        <v>193.53530058377618</v>
      </c>
      <c r="AA54" s="86"/>
      <c r="AB54" s="86" t="str">
        <f t="shared" si="11"/>
        <v/>
      </c>
    </row>
    <row r="55" spans="1:28" s="87" customFormat="1" ht="11.25" customHeight="1">
      <c r="A55" s="81"/>
      <c r="B55" s="83"/>
      <c r="C55" s="83"/>
      <c r="D55" s="97"/>
      <c r="E55" s="90"/>
      <c r="F55" s="90"/>
      <c r="G55" s="90"/>
      <c r="H55" s="90"/>
      <c r="I55" s="85"/>
      <c r="J55" s="98"/>
      <c r="K55" s="86"/>
      <c r="L55" s="86"/>
      <c r="M55" s="86"/>
      <c r="N55" s="85"/>
      <c r="O55" s="81" t="s">
        <v>304</v>
      </c>
      <c r="P55" s="83"/>
      <c r="Q55" s="83"/>
      <c r="R55" s="97">
        <v>0</v>
      </c>
      <c r="S55" s="90">
        <v>0</v>
      </c>
      <c r="T55" s="90">
        <v>0</v>
      </c>
      <c r="U55" s="90">
        <v>0</v>
      </c>
      <c r="V55" s="90" t="str">
        <f t="shared" si="10"/>
        <v/>
      </c>
      <c r="W55" s="85"/>
      <c r="X55" s="98"/>
      <c r="Y55" s="86">
        <v>11.425000000000001</v>
      </c>
      <c r="Z55" s="86">
        <v>12.121</v>
      </c>
      <c r="AA55" s="86">
        <v>0</v>
      </c>
      <c r="AB55" s="86" t="str">
        <f t="shared" si="11"/>
        <v/>
      </c>
    </row>
    <row r="56" spans="1:28" s="87" customFormat="1" ht="11.25" customHeight="1">
      <c r="A56" s="81" t="s">
        <v>161</v>
      </c>
      <c r="B56" s="83"/>
      <c r="C56" s="83"/>
      <c r="D56" s="97"/>
      <c r="E56" s="90"/>
      <c r="F56" s="90"/>
      <c r="G56" s="90"/>
      <c r="H56" s="90"/>
      <c r="I56" s="85"/>
      <c r="J56" s="98"/>
      <c r="K56" s="86"/>
      <c r="L56" s="86"/>
      <c r="M56" s="86"/>
      <c r="N56" s="85"/>
      <c r="O56" s="81"/>
      <c r="P56" s="83"/>
      <c r="Q56" s="83"/>
      <c r="R56" s="97"/>
      <c r="S56" s="90"/>
      <c r="T56" s="90"/>
      <c r="U56" s="90"/>
      <c r="V56" s="90"/>
      <c r="W56" s="85"/>
      <c r="X56" s="98"/>
      <c r="Y56" s="86"/>
      <c r="Z56" s="86"/>
      <c r="AA56" s="86"/>
      <c r="AB56" s="86"/>
    </row>
    <row r="57" spans="1:28" s="87" customFormat="1" ht="11.25" customHeight="1">
      <c r="A57" s="81" t="s">
        <v>162</v>
      </c>
      <c r="B57" s="83"/>
      <c r="C57" s="83"/>
      <c r="D57" s="97">
        <v>11</v>
      </c>
      <c r="E57" s="90">
        <v>4.9950000000000001</v>
      </c>
      <c r="F57" s="90">
        <v>5.6849999999999996</v>
      </c>
      <c r="G57" s="90">
        <v>0</v>
      </c>
      <c r="H57" s="90" t="str">
        <f t="shared" ref="H57:H78" si="14">IF(AND(F57&gt;0,G57&gt;0),G57*100/F57,"")</f>
        <v/>
      </c>
      <c r="I57" s="85"/>
      <c r="J57" s="98">
        <v>11</v>
      </c>
      <c r="K57" s="86">
        <v>165.77100000000002</v>
      </c>
      <c r="L57" s="86">
        <v>190.62623999999997</v>
      </c>
      <c r="M57" s="86">
        <v>0</v>
      </c>
      <c r="N57" s="85" t="str">
        <f t="shared" ref="N57:N78" si="15">IF(AND(L57&gt;0,M57&gt;0),M57*100/L57,"")</f>
        <v/>
      </c>
      <c r="O57" s="81" t="s">
        <v>212</v>
      </c>
      <c r="P57" s="83"/>
      <c r="Q57" s="83"/>
      <c r="R57" s="97"/>
      <c r="S57" s="90"/>
      <c r="T57" s="90"/>
      <c r="U57" s="90"/>
      <c r="V57" s="90"/>
      <c r="W57" s="85"/>
      <c r="X57" s="98"/>
      <c r="Y57" s="86"/>
      <c r="Z57" s="86"/>
      <c r="AA57" s="86"/>
      <c r="AB57" s="86"/>
    </row>
    <row r="58" spans="1:28" s="87" customFormat="1" ht="11.25" customHeight="1">
      <c r="A58" s="81" t="s">
        <v>163</v>
      </c>
      <c r="B58" s="83"/>
      <c r="C58" s="83"/>
      <c r="D58" s="97"/>
      <c r="E58" s="90">
        <v>11.250999999999999</v>
      </c>
      <c r="F58" s="90">
        <v>11.632</v>
      </c>
      <c r="G58" s="90">
        <v>0</v>
      </c>
      <c r="H58" s="90" t="str">
        <f t="shared" si="14"/>
        <v/>
      </c>
      <c r="I58" s="85"/>
      <c r="J58" s="98">
        <v>3</v>
      </c>
      <c r="K58" s="86">
        <v>58.771000000000001</v>
      </c>
      <c r="L58" s="86">
        <v>51.698900500000008</v>
      </c>
      <c r="M58" s="86">
        <v>60.670865000000006</v>
      </c>
      <c r="N58" s="85">
        <f t="shared" si="15"/>
        <v>117.35426559023242</v>
      </c>
      <c r="O58" s="81" t="s">
        <v>213</v>
      </c>
      <c r="P58" s="83"/>
      <c r="Q58" s="83"/>
      <c r="R58" s="97">
        <v>0</v>
      </c>
      <c r="S58" s="90">
        <v>0</v>
      </c>
      <c r="T58" s="90">
        <v>0</v>
      </c>
      <c r="U58" s="90">
        <v>0</v>
      </c>
      <c r="V58" s="90" t="str">
        <f>IF(AND(T58&gt;0,U58&gt;0),U58*100/T58,"")</f>
        <v/>
      </c>
      <c r="W58" s="85"/>
      <c r="X58" s="98">
        <v>11</v>
      </c>
      <c r="Y58" s="86">
        <v>251.78621000000001</v>
      </c>
      <c r="Z58" s="86">
        <v>271.60152000000005</v>
      </c>
      <c r="AA58" s="86">
        <v>0</v>
      </c>
      <c r="AB58" s="86" t="str">
        <f>IF(AND(Z58&gt;0,AA58&gt;0),AA58*100/Z58,"")</f>
        <v/>
      </c>
    </row>
    <row r="59" spans="1:28" s="87" customFormat="1" ht="11.25" customHeight="1">
      <c r="A59" s="81" t="s">
        <v>164</v>
      </c>
      <c r="B59" s="83"/>
      <c r="C59" s="83"/>
      <c r="D59" s="97">
        <v>2</v>
      </c>
      <c r="E59" s="90">
        <v>34.314</v>
      </c>
      <c r="F59" s="90">
        <v>35.371000000000002</v>
      </c>
      <c r="G59" s="90">
        <v>35.502000000000002</v>
      </c>
      <c r="H59" s="90">
        <f t="shared" si="14"/>
        <v>100.37035989935258</v>
      </c>
      <c r="I59" s="85"/>
      <c r="J59" s="98"/>
      <c r="K59" s="86">
        <v>927.19799999999998</v>
      </c>
      <c r="L59" s="86">
        <v>924.64862700000003</v>
      </c>
      <c r="M59" s="86">
        <v>0</v>
      </c>
      <c r="N59" s="85" t="str">
        <f t="shared" si="15"/>
        <v/>
      </c>
      <c r="O59" s="81" t="s">
        <v>323</v>
      </c>
      <c r="P59" s="83"/>
      <c r="Q59" s="83"/>
      <c r="R59" s="97">
        <v>0</v>
      </c>
      <c r="S59" s="90">
        <v>0</v>
      </c>
      <c r="T59" s="90">
        <v>0</v>
      </c>
      <c r="U59" s="90">
        <v>0</v>
      </c>
      <c r="V59" s="90" t="str">
        <f>IF(AND(T59&gt;0,U59&gt;0),U59*100/T59,"")</f>
        <v/>
      </c>
      <c r="W59" s="85"/>
      <c r="X59" s="98">
        <v>3</v>
      </c>
      <c r="Y59" s="86">
        <v>5725.7904842961725</v>
      </c>
      <c r="Z59" s="86">
        <v>5979.5130390000004</v>
      </c>
      <c r="AA59" s="86">
        <v>0</v>
      </c>
      <c r="AB59" s="86" t="str">
        <f>IF(AND(Z59&gt;0,AA59&gt;0),AA59*100/Z59,"")</f>
        <v/>
      </c>
    </row>
    <row r="60" spans="1:28" s="87" customFormat="1" ht="11.25" customHeight="1">
      <c r="A60" s="81" t="s">
        <v>165</v>
      </c>
      <c r="B60" s="83"/>
      <c r="C60" s="83"/>
      <c r="D60" s="97">
        <v>11</v>
      </c>
      <c r="E60" s="90">
        <v>19.146999999999998</v>
      </c>
      <c r="F60" s="90">
        <v>19.675999999999998</v>
      </c>
      <c r="G60" s="90">
        <v>0</v>
      </c>
      <c r="H60" s="90" t="str">
        <f t="shared" si="14"/>
        <v/>
      </c>
      <c r="I60" s="85"/>
      <c r="J60" s="98">
        <v>11</v>
      </c>
      <c r="K60" s="86">
        <v>1039.6980000000001</v>
      </c>
      <c r="L60" s="86">
        <v>1075.0455999999999</v>
      </c>
      <c r="M60" s="86">
        <v>0</v>
      </c>
      <c r="N60" s="85" t="str">
        <f t="shared" si="15"/>
        <v/>
      </c>
      <c r="O60" s="81" t="s">
        <v>305</v>
      </c>
      <c r="P60" s="83"/>
      <c r="Q60" s="83"/>
      <c r="R60" s="97">
        <v>0</v>
      </c>
      <c r="S60" s="90">
        <v>0</v>
      </c>
      <c r="T60" s="90">
        <v>0</v>
      </c>
      <c r="U60" s="90">
        <v>0</v>
      </c>
      <c r="V60" s="90" t="str">
        <f>IF(AND(T60&gt;0,U60&gt;0),U60*100/T60,"")</f>
        <v/>
      </c>
      <c r="W60" s="85"/>
      <c r="X60" s="98">
        <v>3</v>
      </c>
      <c r="Y60" s="86">
        <v>43259.148295959851</v>
      </c>
      <c r="Z60" s="86">
        <v>43475.425999999999</v>
      </c>
      <c r="AA60" s="86">
        <v>0</v>
      </c>
      <c r="AB60" s="86" t="str">
        <f>IF(AND(Z60&gt;0,AA60&gt;0),AA60*100/Z60,"")</f>
        <v/>
      </c>
    </row>
    <row r="61" spans="1:28" s="87" customFormat="1" ht="11.25" customHeight="1">
      <c r="A61" s="81" t="s">
        <v>166</v>
      </c>
      <c r="B61" s="83"/>
      <c r="C61" s="83"/>
      <c r="D61" s="97">
        <v>11</v>
      </c>
      <c r="E61" s="90">
        <v>22.143999999999998</v>
      </c>
      <c r="F61" s="90">
        <v>21.503</v>
      </c>
      <c r="G61" s="90">
        <v>0</v>
      </c>
      <c r="H61" s="90" t="str">
        <f t="shared" si="14"/>
        <v/>
      </c>
      <c r="I61" s="85"/>
      <c r="J61" s="98">
        <v>11</v>
      </c>
      <c r="K61" s="86">
        <v>692.05600000000004</v>
      </c>
      <c r="L61" s="86">
        <v>685.22549700000002</v>
      </c>
      <c r="M61" s="86">
        <v>0</v>
      </c>
      <c r="N61" s="85" t="str">
        <f t="shared" si="15"/>
        <v/>
      </c>
      <c r="O61" s="81" t="s">
        <v>306</v>
      </c>
      <c r="P61" s="83"/>
      <c r="Q61" s="83"/>
      <c r="R61" s="97">
        <v>0</v>
      </c>
      <c r="S61" s="90">
        <v>0</v>
      </c>
      <c r="T61" s="90">
        <v>0</v>
      </c>
      <c r="U61" s="90">
        <v>0</v>
      </c>
      <c r="V61" s="90" t="str">
        <f>IF(AND(T61&gt;0,U61&gt;0),U61*100/T61,"")</f>
        <v/>
      </c>
      <c r="W61" s="85"/>
      <c r="X61" s="98">
        <v>11</v>
      </c>
      <c r="Y61" s="86">
        <v>1.2979999999999998</v>
      </c>
      <c r="Z61" s="86">
        <v>1.2109999999999999</v>
      </c>
      <c r="AA61" s="86">
        <v>0</v>
      </c>
      <c r="AB61" s="86" t="str">
        <f>IF(AND(Z61&gt;0,AA61&gt;0),AA61*100/Z61,"")</f>
        <v/>
      </c>
    </row>
    <row r="62" spans="1:28" s="87" customFormat="1" ht="11.25" customHeight="1">
      <c r="A62" s="81" t="s">
        <v>167</v>
      </c>
      <c r="B62" s="83"/>
      <c r="C62" s="83"/>
      <c r="D62" s="97">
        <v>2</v>
      </c>
      <c r="E62" s="90">
        <v>10.824999999999999</v>
      </c>
      <c r="F62" s="90">
        <v>11.297000000000001</v>
      </c>
      <c r="G62" s="90">
        <v>11.374000000000001</v>
      </c>
      <c r="H62" s="90">
        <f t="shared" si="14"/>
        <v>100.68159688412854</v>
      </c>
      <c r="I62" s="85"/>
      <c r="J62" s="98">
        <v>3</v>
      </c>
      <c r="K62" s="86">
        <v>1017.8859999999999</v>
      </c>
      <c r="L62" s="86">
        <v>1084.571958</v>
      </c>
      <c r="M62" s="86">
        <v>1044.370216</v>
      </c>
      <c r="N62" s="85">
        <f t="shared" si="15"/>
        <v>96.293308000131802</v>
      </c>
      <c r="O62" s="81"/>
      <c r="P62" s="83"/>
      <c r="Q62" s="83"/>
      <c r="R62" s="97"/>
      <c r="S62" s="90"/>
      <c r="T62" s="90"/>
      <c r="U62" s="90"/>
      <c r="V62" s="90"/>
      <c r="W62" s="85"/>
      <c r="X62" s="98"/>
      <c r="Y62" s="86"/>
      <c r="Z62" s="86"/>
      <c r="AA62" s="86"/>
      <c r="AB62" s="86"/>
    </row>
    <row r="63" spans="1:28" s="87" customFormat="1" ht="11.25" customHeight="1">
      <c r="A63" s="81" t="s">
        <v>168</v>
      </c>
      <c r="B63" s="83"/>
      <c r="C63" s="83"/>
      <c r="D63" s="97"/>
      <c r="E63" s="90">
        <v>41.911000000000001</v>
      </c>
      <c r="F63" s="90">
        <v>45.927999999999997</v>
      </c>
      <c r="G63" s="90">
        <v>0</v>
      </c>
      <c r="H63" s="90" t="str">
        <f t="shared" si="14"/>
        <v/>
      </c>
      <c r="I63" s="85"/>
      <c r="J63" s="98"/>
      <c r="K63" s="86">
        <v>3319.76</v>
      </c>
      <c r="L63" s="86">
        <v>3549.7113589999999</v>
      </c>
      <c r="M63" s="86">
        <v>0</v>
      </c>
      <c r="N63" s="85" t="str">
        <f t="shared" si="15"/>
        <v/>
      </c>
      <c r="O63" s="81" t="s">
        <v>214</v>
      </c>
      <c r="P63" s="83"/>
      <c r="Q63" s="83"/>
      <c r="R63" s="97"/>
      <c r="S63" s="90"/>
      <c r="T63" s="90"/>
      <c r="U63" s="90"/>
      <c r="V63" s="90"/>
      <c r="W63" s="85"/>
      <c r="X63" s="98"/>
      <c r="Y63" s="86"/>
      <c r="Z63" s="86"/>
      <c r="AA63" s="86"/>
      <c r="AB63" s="86"/>
    </row>
    <row r="64" spans="1:28" s="87" customFormat="1" ht="11.25" customHeight="1">
      <c r="A64" s="81" t="s">
        <v>169</v>
      </c>
      <c r="B64" s="83"/>
      <c r="C64" s="83"/>
      <c r="D64" s="97"/>
      <c r="E64" s="90">
        <v>5.39</v>
      </c>
      <c r="F64" s="90">
        <v>5.867</v>
      </c>
      <c r="G64" s="90">
        <v>0</v>
      </c>
      <c r="H64" s="90" t="str">
        <f t="shared" si="14"/>
        <v/>
      </c>
      <c r="I64" s="85"/>
      <c r="J64" s="98"/>
      <c r="K64" s="86">
        <v>495.05400000000003</v>
      </c>
      <c r="L64" s="86">
        <v>523.83193499999993</v>
      </c>
      <c r="M64" s="86">
        <v>0</v>
      </c>
      <c r="N64" s="85" t="str">
        <f t="shared" si="15"/>
        <v/>
      </c>
      <c r="O64" s="81" t="s">
        <v>215</v>
      </c>
      <c r="P64" s="83"/>
      <c r="Q64" s="83"/>
      <c r="R64" s="97">
        <v>0</v>
      </c>
      <c r="S64" s="90">
        <v>0</v>
      </c>
      <c r="T64" s="90">
        <v>0</v>
      </c>
      <c r="U64" s="90">
        <v>0</v>
      </c>
      <c r="V64" s="90" t="str">
        <f>IF(AND(T64&gt;0,U64&gt;0),U64*100/T64,"")</f>
        <v/>
      </c>
      <c r="W64" s="85"/>
      <c r="X64" s="98">
        <v>11</v>
      </c>
      <c r="Y64" s="86">
        <v>601.80439999999999</v>
      </c>
      <c r="Z64" s="86">
        <v>595.08730000000003</v>
      </c>
      <c r="AA64" s="86">
        <v>0</v>
      </c>
      <c r="AB64" s="86" t="str">
        <f>IF(AND(Z64&gt;0,AA64&gt;0),AA64*100/Z64,"")</f>
        <v/>
      </c>
    </row>
    <row r="65" spans="1:28" s="87" customFormat="1" ht="11.25" customHeight="1">
      <c r="A65" s="81" t="s">
        <v>170</v>
      </c>
      <c r="B65" s="83"/>
      <c r="C65" s="83"/>
      <c r="D65" s="97"/>
      <c r="E65" s="90">
        <v>58.125999999999998</v>
      </c>
      <c r="F65" s="90">
        <v>63.091999999999999</v>
      </c>
      <c r="G65" s="90">
        <v>0</v>
      </c>
      <c r="H65" s="90" t="str">
        <f t="shared" si="14"/>
        <v/>
      </c>
      <c r="I65" s="85"/>
      <c r="J65" s="98"/>
      <c r="K65" s="86">
        <v>4832.7</v>
      </c>
      <c r="L65" s="86">
        <v>5158.1152519999996</v>
      </c>
      <c r="M65" s="86">
        <v>0</v>
      </c>
      <c r="N65" s="85" t="str">
        <f t="shared" si="15"/>
        <v/>
      </c>
      <c r="O65" s="81" t="s">
        <v>216</v>
      </c>
      <c r="P65" s="83"/>
      <c r="Q65" s="83"/>
      <c r="R65" s="97">
        <v>0</v>
      </c>
      <c r="S65" s="90">
        <v>0</v>
      </c>
      <c r="T65" s="90">
        <v>0</v>
      </c>
      <c r="U65" s="90">
        <v>0</v>
      </c>
      <c r="V65" s="90" t="str">
        <f>IF(AND(T65&gt;0,U65&gt;0),U65*100/T65,"")</f>
        <v/>
      </c>
      <c r="W65" s="85"/>
      <c r="X65" s="98">
        <v>3</v>
      </c>
      <c r="Y65" s="86">
        <v>6759.1793980738366</v>
      </c>
      <c r="Z65" s="86">
        <v>6375.440750865052</v>
      </c>
      <c r="AA65" s="86">
        <v>0</v>
      </c>
      <c r="AB65" s="86" t="str">
        <f>IF(AND(Z65&gt;0,AA65&gt;0),AA65*100/Z65,"")</f>
        <v/>
      </c>
    </row>
    <row r="66" spans="1:28" s="87" customFormat="1" ht="11.25" customHeight="1">
      <c r="A66" s="81" t="s">
        <v>288</v>
      </c>
      <c r="B66" s="83"/>
      <c r="C66" s="83"/>
      <c r="D66" s="97">
        <v>3</v>
      </c>
      <c r="E66" s="90">
        <v>32.488</v>
      </c>
      <c r="F66" s="90">
        <v>35.951999999999998</v>
      </c>
      <c r="G66" s="90">
        <v>36.646000000000001</v>
      </c>
      <c r="H66" s="90">
        <f t="shared" si="14"/>
        <v>101.93035157988429</v>
      </c>
      <c r="I66" s="85"/>
      <c r="J66" s="98"/>
      <c r="K66" s="86">
        <v>2707.8140000000003</v>
      </c>
      <c r="L66" s="86">
        <v>2805.4409999999998</v>
      </c>
      <c r="M66" s="86">
        <v>0</v>
      </c>
      <c r="N66" s="85" t="str">
        <f t="shared" si="15"/>
        <v/>
      </c>
      <c r="O66" s="81" t="s">
        <v>217</v>
      </c>
      <c r="P66" s="83"/>
      <c r="Q66" s="83"/>
      <c r="R66" s="97">
        <v>0</v>
      </c>
      <c r="S66" s="90">
        <v>0</v>
      </c>
      <c r="T66" s="90">
        <v>0</v>
      </c>
      <c r="U66" s="90">
        <v>0</v>
      </c>
      <c r="V66" s="90" t="str">
        <f>IF(AND(T66&gt;0,U66&gt;0),U66*100/T66,"")</f>
        <v/>
      </c>
      <c r="W66" s="85"/>
      <c r="X66" s="98">
        <v>3</v>
      </c>
      <c r="Y66" s="86">
        <v>1395.075523434992</v>
      </c>
      <c r="Z66" s="86">
        <v>1279.9861699999999</v>
      </c>
      <c r="AA66" s="86">
        <v>0</v>
      </c>
      <c r="AB66" s="86" t="str">
        <f>IF(AND(Z66&gt;0,AA66&gt;0),AA66*100/Z66,"")</f>
        <v/>
      </c>
    </row>
    <row r="67" spans="1:28" s="87" customFormat="1" ht="11.25" customHeight="1">
      <c r="A67" s="81" t="s">
        <v>289</v>
      </c>
      <c r="B67" s="83"/>
      <c r="C67" s="83"/>
      <c r="D67" s="97"/>
      <c r="E67" s="90">
        <v>18.379000000000001</v>
      </c>
      <c r="F67" s="90">
        <v>20.344999999999999</v>
      </c>
      <c r="G67" s="90">
        <v>0</v>
      </c>
      <c r="H67" s="90" t="str">
        <f t="shared" si="14"/>
        <v/>
      </c>
      <c r="I67" s="85"/>
      <c r="J67" s="98"/>
      <c r="K67" s="86">
        <v>1102.5220000000004</v>
      </c>
      <c r="L67" s="86">
        <v>1187.6143500000001</v>
      </c>
      <c r="M67" s="86">
        <v>0</v>
      </c>
      <c r="N67" s="85" t="str">
        <f t="shared" si="15"/>
        <v/>
      </c>
      <c r="O67" s="81"/>
      <c r="P67" s="83"/>
      <c r="Q67" s="83"/>
      <c r="R67" s="97"/>
      <c r="S67" s="90"/>
      <c r="T67" s="90"/>
      <c r="U67" s="90"/>
      <c r="V67" s="90"/>
      <c r="W67" s="85"/>
      <c r="X67" s="98"/>
      <c r="Y67" s="86"/>
      <c r="Z67" s="86"/>
      <c r="AA67" s="86"/>
      <c r="AB67" s="86"/>
    </row>
    <row r="68" spans="1:28" s="87" customFormat="1" ht="11.25" customHeight="1">
      <c r="A68" s="81" t="s">
        <v>171</v>
      </c>
      <c r="B68" s="83"/>
      <c r="C68" s="83"/>
      <c r="D68" s="97">
        <v>3</v>
      </c>
      <c r="E68" s="90">
        <v>1.784</v>
      </c>
      <c r="F68" s="90">
        <v>2.5670000000000002</v>
      </c>
      <c r="G68" s="90">
        <v>2.7629999999999999</v>
      </c>
      <c r="H68" s="90">
        <f t="shared" si="14"/>
        <v>107.63537202960654</v>
      </c>
      <c r="I68" s="85"/>
      <c r="J68" s="98"/>
      <c r="K68" s="86">
        <v>61.644000000000005</v>
      </c>
      <c r="L68" s="86">
        <v>98.317999999999998</v>
      </c>
      <c r="M68" s="86">
        <v>0</v>
      </c>
      <c r="N68" s="85" t="str">
        <f t="shared" si="15"/>
        <v/>
      </c>
      <c r="O68" s="64" t="s">
        <v>119</v>
      </c>
      <c r="P68" s="65"/>
      <c r="Q68" s="65"/>
      <c r="R68" s="65"/>
      <c r="S68" s="65"/>
      <c r="T68" s="65"/>
      <c r="U68" s="65"/>
      <c r="V68" s="65"/>
      <c r="W68" s="66"/>
      <c r="X68" s="66" t="s">
        <v>120</v>
      </c>
      <c r="Y68" s="66"/>
      <c r="Z68" s="66"/>
      <c r="AA68" s="66" t="s">
        <v>126</v>
      </c>
      <c r="AB68" s="66"/>
    </row>
    <row r="69" spans="1:28" s="87" customFormat="1" ht="11.25" customHeight="1" thickBot="1">
      <c r="A69" s="81" t="s">
        <v>172</v>
      </c>
      <c r="B69" s="83"/>
      <c r="C69" s="83"/>
      <c r="D69" s="97">
        <v>11</v>
      </c>
      <c r="E69" s="90">
        <v>7.2670000000000003</v>
      </c>
      <c r="F69" s="90">
        <v>6.835</v>
      </c>
      <c r="G69" s="90">
        <v>6.44</v>
      </c>
      <c r="H69" s="90">
        <f t="shared" si="14"/>
        <v>94.220921726408193</v>
      </c>
      <c r="I69" s="85"/>
      <c r="J69" s="98">
        <v>2</v>
      </c>
      <c r="K69" s="86">
        <v>399.21699999999998</v>
      </c>
      <c r="L69" s="86">
        <v>376.95259999999996</v>
      </c>
      <c r="M69" s="86">
        <v>319.87326666666661</v>
      </c>
      <c r="N69" s="85">
        <f t="shared" si="15"/>
        <v>84.85768944601169</v>
      </c>
      <c r="O69" s="65"/>
      <c r="P69" s="65"/>
      <c r="Q69" s="65"/>
      <c r="R69" s="65"/>
      <c r="S69" s="65"/>
      <c r="T69" s="65"/>
      <c r="U69" s="65"/>
      <c r="V69" s="65"/>
      <c r="W69" s="66"/>
      <c r="X69" s="66"/>
      <c r="Y69" s="66"/>
      <c r="Z69" s="66"/>
      <c r="AA69" s="66"/>
      <c r="AB69" s="66"/>
    </row>
    <row r="70" spans="1:28" s="87" customFormat="1" ht="11.25" customHeight="1" thickBot="1">
      <c r="A70" s="81" t="s">
        <v>173</v>
      </c>
      <c r="B70" s="83"/>
      <c r="C70" s="83"/>
      <c r="D70" s="97"/>
      <c r="E70" s="90">
        <v>15.826000000000001</v>
      </c>
      <c r="F70" s="90">
        <v>15.89</v>
      </c>
      <c r="G70" s="90">
        <v>0</v>
      </c>
      <c r="H70" s="90" t="str">
        <f t="shared" si="14"/>
        <v/>
      </c>
      <c r="I70" s="85"/>
      <c r="J70" s="98"/>
      <c r="K70" s="86">
        <v>214.29</v>
      </c>
      <c r="L70" s="86">
        <v>218.58150900000001</v>
      </c>
      <c r="M70" s="86">
        <v>0</v>
      </c>
      <c r="N70" s="85" t="str">
        <f t="shared" si="15"/>
        <v/>
      </c>
      <c r="O70" s="67"/>
      <c r="P70" s="68"/>
      <c r="Q70" s="69"/>
      <c r="R70" s="187" t="s">
        <v>121</v>
      </c>
      <c r="S70" s="188"/>
      <c r="T70" s="188"/>
      <c r="U70" s="188"/>
      <c r="V70" s="189"/>
      <c r="W70" s="66"/>
      <c r="X70" s="187" t="s">
        <v>122</v>
      </c>
      <c r="Y70" s="188"/>
      <c r="Z70" s="188"/>
      <c r="AA70" s="188"/>
      <c r="AB70" s="189"/>
    </row>
    <row r="71" spans="1:28" s="87" customFormat="1" ht="11.25" customHeight="1">
      <c r="A71" s="81" t="s">
        <v>174</v>
      </c>
      <c r="B71" s="83"/>
      <c r="C71" s="83"/>
      <c r="D71" s="97"/>
      <c r="E71" s="90">
        <v>6.7193999999999994</v>
      </c>
      <c r="F71" s="90">
        <v>6.2793999999999999</v>
      </c>
      <c r="G71" s="90">
        <v>0</v>
      </c>
      <c r="H71" s="90" t="str">
        <f t="shared" si="14"/>
        <v/>
      </c>
      <c r="I71" s="85"/>
      <c r="J71" s="98"/>
      <c r="K71" s="86">
        <v>155.28960000000001</v>
      </c>
      <c r="L71" s="86">
        <v>146.28408615384615</v>
      </c>
      <c r="M71" s="86">
        <v>0</v>
      </c>
      <c r="N71" s="85" t="str">
        <f t="shared" si="15"/>
        <v/>
      </c>
      <c r="O71" s="70" t="s">
        <v>123</v>
      </c>
      <c r="P71" s="71"/>
      <c r="Q71" s="69"/>
      <c r="R71" s="67"/>
      <c r="S71" s="72" t="s">
        <v>278</v>
      </c>
      <c r="T71" s="72" t="s">
        <v>278</v>
      </c>
      <c r="U71" s="72" t="s">
        <v>125</v>
      </c>
      <c r="V71" s="73">
        <f>U72</f>
        <v>2016</v>
      </c>
      <c r="W71" s="66"/>
      <c r="X71" s="67"/>
      <c r="Y71" s="72" t="s">
        <v>278</v>
      </c>
      <c r="Z71" s="72" t="s">
        <v>278</v>
      </c>
      <c r="AA71" s="72" t="s">
        <v>125</v>
      </c>
      <c r="AB71" s="73">
        <f>AA72</f>
        <v>2016</v>
      </c>
    </row>
    <row r="72" spans="1:28" s="87" customFormat="1" ht="11.25" customHeight="1" thickBot="1">
      <c r="A72" s="81" t="s">
        <v>175</v>
      </c>
      <c r="B72" s="83"/>
      <c r="C72" s="83"/>
      <c r="D72" s="97">
        <v>1</v>
      </c>
      <c r="E72" s="90">
        <v>19.995999999999999</v>
      </c>
      <c r="F72" s="90">
        <v>21.018000000000001</v>
      </c>
      <c r="G72" s="90">
        <v>23.283999999999999</v>
      </c>
      <c r="H72" s="90">
        <f t="shared" si="14"/>
        <v>110.7812351317918</v>
      </c>
      <c r="I72" s="85"/>
      <c r="J72" s="98"/>
      <c r="K72" s="86">
        <v>178.416</v>
      </c>
      <c r="L72" s="86">
        <v>203.30840000000001</v>
      </c>
      <c r="M72" s="86">
        <v>0</v>
      </c>
      <c r="N72" s="85" t="str">
        <f t="shared" si="15"/>
        <v/>
      </c>
      <c r="O72" s="74"/>
      <c r="P72" s="75"/>
      <c r="Q72" s="76"/>
      <c r="R72" s="77" t="s">
        <v>291</v>
      </c>
      <c r="S72" s="78">
        <f>U72-2</f>
        <v>2014</v>
      </c>
      <c r="T72" s="78">
        <f>U72-1</f>
        <v>2015</v>
      </c>
      <c r="U72" s="78">
        <v>2016</v>
      </c>
      <c r="V72" s="79" t="str">
        <f>CONCATENATE(T72,"=100")</f>
        <v>2015=100</v>
      </c>
      <c r="W72" s="80"/>
      <c r="X72" s="77" t="s">
        <v>291</v>
      </c>
      <c r="Y72" s="78">
        <f>AA72-2</f>
        <v>2014</v>
      </c>
      <c r="Z72" s="78">
        <f>AA72-1</f>
        <v>2015</v>
      </c>
      <c r="AA72" s="78">
        <v>2016</v>
      </c>
      <c r="AB72" s="79" t="str">
        <f>CONCATENATE(Z72,"=100")</f>
        <v>2015=100</v>
      </c>
    </row>
    <row r="73" spans="1:28" s="87" customFormat="1" ht="11.25" customHeight="1">
      <c r="A73" s="81" t="s">
        <v>176</v>
      </c>
      <c r="B73" s="83"/>
      <c r="C73" s="83"/>
      <c r="D73" s="97">
        <v>3</v>
      </c>
      <c r="E73" s="90">
        <v>4.04</v>
      </c>
      <c r="F73" s="90">
        <v>4</v>
      </c>
      <c r="G73" s="90">
        <v>4.4610000000000003</v>
      </c>
      <c r="H73" s="90">
        <f t="shared" si="14"/>
        <v>111.52500000000001</v>
      </c>
      <c r="I73" s="85"/>
      <c r="J73" s="98"/>
      <c r="K73" s="86">
        <v>200.238</v>
      </c>
      <c r="L73" s="86">
        <v>211.04749408447941</v>
      </c>
      <c r="M73" s="86"/>
      <c r="N73" s="85" t="str">
        <f t="shared" si="15"/>
        <v/>
      </c>
      <c r="O73" s="81"/>
      <c r="P73" s="81"/>
      <c r="Q73" s="81"/>
      <c r="R73" s="82"/>
      <c r="S73" s="83"/>
      <c r="T73" s="83"/>
      <c r="U73" s="83"/>
      <c r="V73" s="83" t="str">
        <f>IF(AND(T73&gt;0,U73&gt;0),U73*100/T73,"")</f>
        <v/>
      </c>
      <c r="W73" s="84"/>
      <c r="X73" s="84"/>
      <c r="Y73" s="85"/>
      <c r="Z73" s="85"/>
      <c r="AA73" s="85"/>
      <c r="AB73" s="86" t="str">
        <f>IF(AND(Z73&gt;0,AA73&gt;0),AA73*100/Z73,"")</f>
        <v/>
      </c>
    </row>
    <row r="74" spans="1:28" s="87" customFormat="1" ht="11.25" customHeight="1">
      <c r="A74" s="81" t="s">
        <v>177</v>
      </c>
      <c r="B74" s="83"/>
      <c r="C74" s="83"/>
      <c r="D74" s="97"/>
      <c r="E74" s="90">
        <v>12.204000000000001</v>
      </c>
      <c r="F74" s="90">
        <v>12.782999999999999</v>
      </c>
      <c r="G74" s="90"/>
      <c r="H74" s="90" t="str">
        <f t="shared" si="14"/>
        <v/>
      </c>
      <c r="I74" s="85"/>
      <c r="J74" s="98"/>
      <c r="K74" s="86">
        <v>716.65899999999999</v>
      </c>
      <c r="L74" s="86">
        <v>792.74977000000001</v>
      </c>
      <c r="M74" s="86">
        <v>0</v>
      </c>
      <c r="N74" s="85" t="str">
        <f t="shared" si="15"/>
        <v/>
      </c>
      <c r="O74" s="81" t="s">
        <v>154</v>
      </c>
      <c r="P74" s="81"/>
      <c r="Q74" s="81"/>
      <c r="R74" s="97"/>
      <c r="S74" s="83"/>
      <c r="T74" s="83"/>
      <c r="U74" s="83"/>
      <c r="V74" s="83" t="str">
        <f>IF(AND(T74&gt;0,U74&gt;0),U74*100/T74,"")</f>
        <v/>
      </c>
      <c r="W74" s="84"/>
      <c r="X74" s="98"/>
      <c r="Y74" s="85"/>
      <c r="Z74" s="85"/>
      <c r="AA74" s="85"/>
      <c r="AB74" s="86" t="str">
        <f>IF(AND(Z74&gt;0,AA74&gt;0),AA74*100/Z74,"")</f>
        <v/>
      </c>
    </row>
    <row r="75" spans="1:28" s="87" customFormat="1" ht="11.25" customHeight="1">
      <c r="A75" s="81" t="s">
        <v>178</v>
      </c>
      <c r="B75" s="83"/>
      <c r="C75" s="83"/>
      <c r="D75" s="97"/>
      <c r="E75" s="90">
        <v>7.2480000000000002</v>
      </c>
      <c r="F75" s="90">
        <v>7.468</v>
      </c>
      <c r="G75" s="90">
        <v>0</v>
      </c>
      <c r="H75" s="90" t="str">
        <f t="shared" si="14"/>
        <v/>
      </c>
      <c r="I75" s="85"/>
      <c r="J75" s="98"/>
      <c r="K75" s="86">
        <v>324.16200000000003</v>
      </c>
      <c r="L75" s="86">
        <v>339.858001</v>
      </c>
      <c r="M75" s="86">
        <v>0</v>
      </c>
      <c r="N75" s="85" t="str">
        <f t="shared" si="15"/>
        <v/>
      </c>
      <c r="O75" s="81" t="s">
        <v>156</v>
      </c>
      <c r="P75" s="83"/>
      <c r="Q75" s="83"/>
      <c r="R75" s="97">
        <v>12</v>
      </c>
      <c r="S75" s="90">
        <v>29.777999999999999</v>
      </c>
      <c r="T75" s="90">
        <v>28.879000000000001</v>
      </c>
      <c r="U75" s="90">
        <v>25.675000000000001</v>
      </c>
      <c r="V75" s="90">
        <f>IF(AND(T75&gt;0,U75&gt;0),U75*100/T75,"")</f>
        <v>88.905433013608501</v>
      </c>
      <c r="W75" s="85"/>
      <c r="X75" s="98"/>
      <c r="Y75" s="86">
        <v>2970.5260000000003</v>
      </c>
      <c r="Z75" s="86">
        <v>2564.6089999999999</v>
      </c>
      <c r="AA75" s="86">
        <v>2317.4299999999998</v>
      </c>
      <c r="AB75" s="86">
        <f>IF(AND(Z75&gt;0,AA75&gt;0),AA75*100/Z75,"")</f>
        <v>90.361922616663975</v>
      </c>
    </row>
    <row r="76" spans="1:28" s="87" customFormat="1" ht="11.25" customHeight="1">
      <c r="A76" s="81" t="s">
        <v>179</v>
      </c>
      <c r="B76" s="83"/>
      <c r="C76" s="83"/>
      <c r="D76" s="97"/>
      <c r="E76" s="90">
        <v>23.492000000000001</v>
      </c>
      <c r="F76" s="90">
        <v>24.251000000000001</v>
      </c>
      <c r="G76" s="90">
        <v>0</v>
      </c>
      <c r="H76" s="90" t="str">
        <f t="shared" si="14"/>
        <v/>
      </c>
      <c r="I76" s="85"/>
      <c r="J76" s="98"/>
      <c r="K76" s="86">
        <v>1241.0590000000002</v>
      </c>
      <c r="L76" s="86">
        <v>1343.6552650844792</v>
      </c>
      <c r="M76" s="86">
        <v>0</v>
      </c>
      <c r="N76" s="85" t="str">
        <f t="shared" si="15"/>
        <v/>
      </c>
      <c r="O76" s="81"/>
      <c r="P76" s="83"/>
      <c r="Q76" s="83"/>
      <c r="R76" s="97"/>
      <c r="S76" s="90"/>
      <c r="T76" s="90"/>
      <c r="U76" s="90"/>
      <c r="V76" s="90"/>
      <c r="W76" s="85"/>
      <c r="X76" s="98"/>
      <c r="Y76" s="86"/>
      <c r="Z76" s="86"/>
      <c r="AA76" s="86"/>
      <c r="AB76" s="86"/>
    </row>
    <row r="77" spans="1:28" s="87" customFormat="1" ht="11.25" customHeight="1">
      <c r="A77" s="81" t="s">
        <v>180</v>
      </c>
      <c r="B77" s="83"/>
      <c r="C77" s="83"/>
      <c r="D77" s="97"/>
      <c r="E77" s="90">
        <v>9.4450000000000003</v>
      </c>
      <c r="F77" s="90">
        <v>9.2897599999999994</v>
      </c>
      <c r="G77" s="90">
        <v>0</v>
      </c>
      <c r="H77" s="90" t="str">
        <f t="shared" si="14"/>
        <v/>
      </c>
      <c r="I77" s="85"/>
      <c r="J77" s="98"/>
      <c r="K77" s="86">
        <v>179.947</v>
      </c>
      <c r="L77" s="86">
        <v>171.76374000000001</v>
      </c>
      <c r="M77" s="86">
        <v>0</v>
      </c>
      <c r="N77" s="85" t="str">
        <f t="shared" si="15"/>
        <v/>
      </c>
      <c r="O77" s="81" t="s">
        <v>161</v>
      </c>
      <c r="P77" s="83"/>
      <c r="Q77" s="83"/>
      <c r="R77" s="97"/>
      <c r="S77" s="90"/>
      <c r="T77" s="90"/>
      <c r="U77" s="90"/>
      <c r="V77" s="90"/>
      <c r="W77" s="85"/>
      <c r="X77" s="98"/>
      <c r="Y77" s="86"/>
      <c r="Z77" s="86"/>
      <c r="AA77" s="86"/>
      <c r="AB77" s="86"/>
    </row>
    <row r="78" spans="1:28" s="87" customFormat="1" ht="11.25" customHeight="1">
      <c r="A78" s="81" t="s">
        <v>290</v>
      </c>
      <c r="B78" s="83"/>
      <c r="C78" s="83"/>
      <c r="D78" s="97">
        <v>3</v>
      </c>
      <c r="E78" s="90">
        <v>14</v>
      </c>
      <c r="F78" s="90">
        <v>13.369</v>
      </c>
      <c r="G78" s="90">
        <v>15.364000000000001</v>
      </c>
      <c r="H78" s="90">
        <f t="shared" si="14"/>
        <v>114.92258209290149</v>
      </c>
      <c r="I78" s="85"/>
      <c r="J78" s="98">
        <v>3</v>
      </c>
      <c r="K78" s="86">
        <v>86.433000000000007</v>
      </c>
      <c r="L78" s="86">
        <v>87.722779999999986</v>
      </c>
      <c r="M78" s="86">
        <v>115.5283</v>
      </c>
      <c r="N78" s="85">
        <f t="shared" si="15"/>
        <v>131.69703468129944</v>
      </c>
      <c r="O78" s="81" t="s">
        <v>173</v>
      </c>
      <c r="P78" s="83"/>
      <c r="Q78" s="83"/>
      <c r="R78" s="97">
        <v>1</v>
      </c>
      <c r="S78" s="90">
        <v>16.777999999999999</v>
      </c>
      <c r="T78" s="90">
        <v>15.826000000000001</v>
      </c>
      <c r="U78" s="90">
        <v>15.89</v>
      </c>
      <c r="V78" s="90">
        <f>IF(AND(T78&gt;0,U78&gt;0),U78*100/T78,"")</f>
        <v>100.40439782636167</v>
      </c>
      <c r="W78" s="85"/>
      <c r="X78" s="98"/>
      <c r="Y78" s="86">
        <v>222.25385</v>
      </c>
      <c r="Z78" s="86">
        <v>214.29</v>
      </c>
      <c r="AA78" s="86">
        <v>218.58150900000001</v>
      </c>
      <c r="AB78" s="86">
        <f>IF(AND(Z78&gt;0,AA78&gt;0),AA78*100/Z78,"")</f>
        <v>102.00266414671707</v>
      </c>
    </row>
    <row r="79" spans="1:28" s="87" customFormat="1" ht="11.25" customHeight="1">
      <c r="A79" s="81"/>
      <c r="B79" s="83"/>
      <c r="C79" s="83"/>
      <c r="D79" s="97"/>
      <c r="E79" s="90"/>
      <c r="F79" s="90"/>
      <c r="G79" s="90"/>
      <c r="H79" s="90"/>
      <c r="I79" s="85"/>
      <c r="J79" s="98"/>
      <c r="K79" s="86"/>
      <c r="L79" s="86"/>
      <c r="M79" s="86"/>
      <c r="N79" s="85"/>
      <c r="O79" s="81" t="s">
        <v>183</v>
      </c>
      <c r="P79" s="83"/>
      <c r="Q79" s="83"/>
      <c r="R79" s="97">
        <v>2</v>
      </c>
      <c r="S79" s="90">
        <v>26.611999999999998</v>
      </c>
      <c r="T79" s="90">
        <v>25.599</v>
      </c>
      <c r="U79" s="90">
        <v>27.373999999999999</v>
      </c>
      <c r="V79" s="90">
        <f>IF(AND(T79&gt;0,U79&gt;0),U79*100/T79,"")</f>
        <v>106.9338646040861</v>
      </c>
      <c r="W79" s="85"/>
      <c r="X79" s="98"/>
      <c r="Y79" s="86">
        <v>445.88400000000001</v>
      </c>
      <c r="Z79" s="86">
        <v>452.17199999999991</v>
      </c>
      <c r="AA79" s="86">
        <v>476.8175</v>
      </c>
      <c r="AB79" s="86">
        <f>IF(AND(Z79&gt;0,AA79&gt;0),AA79*100/Z79,"")</f>
        <v>105.45047017506614</v>
      </c>
    </row>
    <row r="80" spans="1:28" s="87" customFormat="1" ht="11.25" customHeight="1">
      <c r="A80" s="91"/>
      <c r="B80" s="83"/>
      <c r="C80" s="83"/>
      <c r="D80" s="95"/>
      <c r="E80" s="90"/>
      <c r="F80" s="90"/>
      <c r="G80" s="90"/>
      <c r="H80" s="90"/>
      <c r="I80" s="85"/>
      <c r="J80" s="96"/>
      <c r="K80" s="90"/>
      <c r="L80" s="90"/>
      <c r="M80" s="86"/>
      <c r="N80" s="86"/>
      <c r="O80" s="81"/>
      <c r="P80" s="83"/>
      <c r="Q80" s="83"/>
      <c r="R80" s="97"/>
      <c r="S80" s="90"/>
      <c r="T80" s="90"/>
      <c r="U80" s="90"/>
      <c r="V80" s="90"/>
      <c r="W80" s="85"/>
      <c r="X80" s="98"/>
      <c r="Y80" s="86"/>
      <c r="Z80" s="86"/>
      <c r="AA80" s="86"/>
      <c r="AB80" s="86"/>
    </row>
    <row r="81" spans="1:28" s="87" customFormat="1" ht="11.25" customHeight="1">
      <c r="A81" s="81"/>
      <c r="B81" s="81"/>
      <c r="C81" s="81"/>
      <c r="D81" s="88"/>
      <c r="E81" s="90"/>
      <c r="F81" s="90"/>
      <c r="G81" s="90"/>
      <c r="H81" s="90"/>
      <c r="I81" s="84"/>
      <c r="J81" s="89"/>
      <c r="K81" s="86"/>
      <c r="L81" s="86"/>
      <c r="M81" s="86"/>
      <c r="N81" s="86"/>
      <c r="O81" s="81" t="s">
        <v>191</v>
      </c>
      <c r="P81" s="83"/>
      <c r="Q81" s="83"/>
      <c r="R81" s="97"/>
      <c r="S81" s="90"/>
      <c r="T81" s="90"/>
      <c r="U81" s="90"/>
      <c r="V81" s="90"/>
      <c r="W81" s="85"/>
      <c r="X81" s="98"/>
      <c r="Y81" s="86"/>
      <c r="Z81" s="86"/>
      <c r="AA81" s="86"/>
      <c r="AB81" s="86"/>
    </row>
    <row r="82" spans="1:28" s="87" customFormat="1" ht="11.25" customHeight="1" thickBot="1">
      <c r="A82" s="134"/>
      <c r="B82" s="134"/>
      <c r="C82" s="134"/>
      <c r="D82" s="135"/>
      <c r="E82" s="136"/>
      <c r="F82" s="136"/>
      <c r="G82" s="136"/>
      <c r="H82" s="136"/>
      <c r="I82" s="84"/>
      <c r="J82" s="89"/>
      <c r="K82" s="86"/>
      <c r="L82"/>
      <c r="M82" s="86"/>
      <c r="N82" s="86"/>
      <c r="O82" s="81" t="s">
        <v>197</v>
      </c>
      <c r="P82" s="83"/>
      <c r="Q82" s="83"/>
      <c r="R82" s="97">
        <v>0</v>
      </c>
      <c r="S82" s="90">
        <v>0</v>
      </c>
      <c r="T82" s="90">
        <v>0</v>
      </c>
      <c r="U82" s="90">
        <v>0</v>
      </c>
      <c r="V82" s="90" t="str">
        <f>IF(AND(T82&gt;0,U82&gt;0),U82*100/T82,"")</f>
        <v/>
      </c>
      <c r="W82" s="85"/>
      <c r="X82" s="98"/>
      <c r="Y82" s="86">
        <v>559.58399999999995</v>
      </c>
      <c r="Z82" s="86">
        <v>523.43589999999983</v>
      </c>
      <c r="AA82" s="86">
        <v>581.94044500000007</v>
      </c>
      <c r="AB82" s="86">
        <f>IF(AND(Z82&gt;0,AA82&gt;0),AA82*100/Z82,"")</f>
        <v>111.17702186647882</v>
      </c>
    </row>
    <row r="83" spans="1:28" s="87" customFormat="1" ht="11.25" customHeight="1">
      <c r="A83" s="133" t="s">
        <v>307</v>
      </c>
      <c r="O83" s="81"/>
      <c r="P83" s="83"/>
      <c r="Q83" s="83"/>
      <c r="R83" s="97"/>
      <c r="S83" s="90"/>
      <c r="T83" s="90"/>
      <c r="U83" s="90"/>
      <c r="V83" s="90"/>
      <c r="W83" s="85"/>
      <c r="X83" s="98"/>
      <c r="Y83" s="86"/>
      <c r="Z83" s="86"/>
      <c r="AA83" s="86"/>
      <c r="AB83" s="86"/>
    </row>
    <row r="84" spans="1:28" s="87" customFormat="1" ht="11.25" customHeight="1">
      <c r="A84" s="133" t="s">
        <v>308</v>
      </c>
      <c r="O84" s="81" t="s">
        <v>198</v>
      </c>
      <c r="P84" s="83"/>
      <c r="Q84" s="83"/>
      <c r="R84" s="97"/>
      <c r="S84" s="90"/>
      <c r="T84" s="90"/>
      <c r="U84" s="90"/>
      <c r="V84" s="90"/>
      <c r="W84" s="85"/>
      <c r="X84" s="98"/>
      <c r="Y84" s="86"/>
      <c r="Z84" s="86"/>
      <c r="AA84" s="86"/>
      <c r="AB84" s="86"/>
    </row>
    <row r="85" spans="1:28" s="87" customFormat="1" ht="11.25" customHeight="1">
      <c r="A85" s="133" t="s">
        <v>309</v>
      </c>
      <c r="O85" s="81" t="s">
        <v>208</v>
      </c>
      <c r="P85" s="83"/>
      <c r="Q85" s="83"/>
      <c r="R85" s="97">
        <v>0</v>
      </c>
      <c r="S85" s="90">
        <v>0</v>
      </c>
      <c r="T85" s="90">
        <v>0</v>
      </c>
      <c r="U85" s="90">
        <v>0</v>
      </c>
      <c r="V85" s="90" t="str">
        <f>IF(AND(T85&gt;0,U85&gt;0),U85*100/T85,"")</f>
        <v/>
      </c>
      <c r="W85" s="85"/>
      <c r="X85" s="98"/>
      <c r="Y85" s="86">
        <v>79.885999999999996</v>
      </c>
      <c r="Z85" s="86">
        <v>83.705499999999986</v>
      </c>
      <c r="AA85" s="86">
        <v>90.9375</v>
      </c>
      <c r="AB85" s="86">
        <f>IF(AND(Z85&gt;0,AA85&gt;0),AA85*100/Z85,"")</f>
        <v>108.63981458804979</v>
      </c>
    </row>
    <row r="86" spans="1:28" s="87" customFormat="1" ht="11.25" customHeight="1">
      <c r="A86" s="133" t="s">
        <v>310</v>
      </c>
      <c r="O86" s="81"/>
      <c r="P86" s="83"/>
      <c r="Q86" s="83"/>
      <c r="R86" s="97"/>
      <c r="S86" s="90"/>
      <c r="T86" s="90"/>
      <c r="U86" s="90"/>
      <c r="V86" s="90"/>
      <c r="W86" s="85"/>
      <c r="X86" s="98"/>
      <c r="Y86" s="86"/>
      <c r="Z86" s="86"/>
      <c r="AA86" s="86"/>
      <c r="AB86" s="86"/>
    </row>
    <row r="87" spans="1:28" s="87" customFormat="1" ht="11.25" customHeight="1">
      <c r="A87" s="133" t="s">
        <v>311</v>
      </c>
      <c r="O87" s="81" t="s">
        <v>212</v>
      </c>
      <c r="P87" s="83"/>
      <c r="Q87" s="83"/>
      <c r="R87" s="97"/>
      <c r="S87" s="90"/>
      <c r="T87" s="90"/>
      <c r="U87" s="90"/>
      <c r="V87" s="90"/>
      <c r="W87" s="85"/>
      <c r="X87" s="98"/>
      <c r="Y87" s="86"/>
      <c r="Z87" s="86"/>
      <c r="AA87" s="86"/>
      <c r="AB87" s="86"/>
    </row>
    <row r="88" spans="1:28" s="87" customFormat="1" ht="11.25" customHeight="1">
      <c r="A88" s="191" t="s">
        <v>312</v>
      </c>
      <c r="B88" s="191"/>
      <c r="C88" s="191"/>
      <c r="D88" s="191"/>
      <c r="E88" s="191"/>
      <c r="F88" s="191"/>
      <c r="G88" s="191"/>
      <c r="O88" s="81" t="s">
        <v>323</v>
      </c>
      <c r="P88" s="83"/>
      <c r="Q88" s="83"/>
      <c r="R88" s="97">
        <v>0</v>
      </c>
      <c r="S88" s="90">
        <v>0</v>
      </c>
      <c r="T88" s="90">
        <v>0</v>
      </c>
      <c r="U88" s="90">
        <v>0</v>
      </c>
      <c r="V88" s="90" t="str">
        <f>IF(AND(T88&gt;0,U88&gt;0),U88*100/T88,"")</f>
        <v/>
      </c>
      <c r="W88" s="85"/>
      <c r="X88" s="98"/>
      <c r="Y88" s="86">
        <v>5906.1796405372388</v>
      </c>
      <c r="Z88" s="86">
        <v>5725.7904842961725</v>
      </c>
      <c r="AA88" s="86">
        <v>5979.5130390000004</v>
      </c>
      <c r="AB88" s="86">
        <f>IF(AND(Z88&gt;0,AA88&gt;0),AA88*100/Z88,"")</f>
        <v>104.43122317171226</v>
      </c>
    </row>
    <row r="89" spans="1:28" s="87" customFormat="1" ht="11.25" customHeight="1">
      <c r="A89" s="191" t="s">
        <v>313</v>
      </c>
      <c r="B89" s="191"/>
      <c r="C89" s="191"/>
      <c r="D89" s="191"/>
      <c r="E89" s="191"/>
      <c r="F89" s="191"/>
      <c r="O89" s="81" t="s">
        <v>305</v>
      </c>
      <c r="P89" s="83"/>
      <c r="Q89" s="83"/>
      <c r="R89" s="97">
        <v>0</v>
      </c>
      <c r="S89" s="90">
        <v>0</v>
      </c>
      <c r="T89" s="90">
        <v>0</v>
      </c>
      <c r="U89" s="90">
        <v>0</v>
      </c>
      <c r="V89" s="90" t="str">
        <f>IF(AND(T89&gt;0,U89&gt;0),U89*100/T89,"")</f>
        <v/>
      </c>
      <c r="W89" s="85"/>
      <c r="X89" s="98"/>
      <c r="Y89" s="86">
        <v>44415.16185122008</v>
      </c>
      <c r="Z89" s="86">
        <v>43259.148295959851</v>
      </c>
      <c r="AA89" s="86">
        <v>43475.425999999999</v>
      </c>
      <c r="AB89" s="86">
        <f>IF(AND(Z89&gt;0,AA89&gt;0),AA89*100/Z89,"")</f>
        <v>100.49995830375686</v>
      </c>
    </row>
    <row r="90" spans="1:28" s="87" customFormat="1" ht="11.25" customHeight="1">
      <c r="A90" s="133" t="s">
        <v>314</v>
      </c>
      <c r="O90" s="81"/>
      <c r="P90" s="83"/>
      <c r="Q90" s="83"/>
      <c r="R90" s="97"/>
      <c r="S90" s="90"/>
      <c r="T90" s="90"/>
      <c r="U90" s="90"/>
      <c r="V90" s="90"/>
      <c r="W90" s="85"/>
      <c r="X90" s="98"/>
      <c r="Y90" s="86"/>
      <c r="Z90" s="86"/>
      <c r="AA90" s="86"/>
      <c r="AB90" s="86"/>
    </row>
    <row r="91" spans="1:28" s="87" customFormat="1" ht="11.25" customHeight="1">
      <c r="A91" s="192" t="s">
        <v>315</v>
      </c>
      <c r="B91" s="192"/>
      <c r="C91" s="192"/>
      <c r="D91" s="192"/>
      <c r="E91" s="192"/>
      <c r="F91" s="192"/>
      <c r="G91" s="192"/>
      <c r="O91" s="81" t="s">
        <v>214</v>
      </c>
      <c r="P91" s="83"/>
      <c r="Q91" s="83"/>
      <c r="R91" s="97"/>
      <c r="S91" s="90"/>
      <c r="T91" s="90"/>
      <c r="U91" s="90"/>
      <c r="V91" s="90"/>
      <c r="W91" s="85"/>
      <c r="X91" s="98"/>
      <c r="Y91" s="86"/>
      <c r="Z91" s="86"/>
      <c r="AA91" s="86"/>
      <c r="AB91" s="86"/>
    </row>
    <row r="92" spans="1:28" s="87" customFormat="1" ht="12" customHeight="1">
      <c r="A92" s="191" t="s">
        <v>316</v>
      </c>
      <c r="B92" s="193"/>
      <c r="C92" s="193"/>
      <c r="D92" s="193"/>
      <c r="E92" s="193"/>
      <c r="O92" s="81" t="s">
        <v>216</v>
      </c>
      <c r="P92" s="83"/>
      <c r="Q92" s="83"/>
      <c r="R92" s="97">
        <v>0</v>
      </c>
      <c r="S92" s="90">
        <v>0</v>
      </c>
      <c r="T92" s="90">
        <v>0</v>
      </c>
      <c r="U92" s="90">
        <v>0</v>
      </c>
      <c r="V92" s="90" t="str">
        <f>IF(AND(T92&gt;0,U92&gt;0),U92*100/T92,"")</f>
        <v/>
      </c>
      <c r="W92" s="85"/>
      <c r="X92" s="98"/>
      <c r="Y92" s="86">
        <v>4060.0530000000003</v>
      </c>
      <c r="Z92" s="86">
        <v>6759.1793980738366</v>
      </c>
      <c r="AA92" s="86">
        <v>6375.440750865052</v>
      </c>
      <c r="AB92" s="86">
        <f>IF(AND(Z92&gt;0,AA92&gt;0),AA92*100/Z92,"")</f>
        <v>94.322703621120951</v>
      </c>
    </row>
    <row r="93" spans="1:28" s="66" customFormat="1" ht="12.5">
      <c r="A93" s="191" t="s">
        <v>317</v>
      </c>
      <c r="B93" s="193"/>
      <c r="C93" s="193"/>
      <c r="D93" s="193"/>
      <c r="E93" s="193"/>
      <c r="F93" s="87"/>
      <c r="G93" s="87"/>
      <c r="H93" s="87"/>
      <c r="I93" s="87"/>
      <c r="J93" s="87"/>
      <c r="K93" s="87"/>
      <c r="L93" s="87"/>
      <c r="M93" s="87"/>
      <c r="N93" s="87"/>
      <c r="O93" s="81" t="s">
        <v>217</v>
      </c>
      <c r="P93" s="83"/>
      <c r="Q93" s="83"/>
      <c r="R93" s="97">
        <v>0</v>
      </c>
      <c r="S93" s="90">
        <v>0</v>
      </c>
      <c r="T93" s="90">
        <v>0</v>
      </c>
      <c r="U93" s="90">
        <v>0</v>
      </c>
      <c r="V93" s="90" t="str">
        <f>IF(AND(T93&gt;0,U93&gt;0),U93*100/T93,"")</f>
        <v/>
      </c>
      <c r="W93" s="85"/>
      <c r="X93" s="98"/>
      <c r="Y93" s="86">
        <v>841.98959000000002</v>
      </c>
      <c r="Z93" s="86">
        <v>1395.075523434992</v>
      </c>
      <c r="AA93" s="86">
        <v>1279.9861699999999</v>
      </c>
      <c r="AB93" s="86">
        <f>IF(AND(Z93&gt;0,AA93&gt;0),AA93*100/Z93,"")</f>
        <v>91.750313764260156</v>
      </c>
    </row>
    <row r="94" spans="1:28" s="94" customFormat="1" ht="11.25" customHeight="1">
      <c r="A94" s="192" t="s">
        <v>318</v>
      </c>
      <c r="B94" s="192"/>
      <c r="C94" s="192"/>
      <c r="D94" s="192"/>
      <c r="E94" s="192"/>
      <c r="F94" s="192"/>
      <c r="G94" s="192"/>
      <c r="H94" s="87"/>
      <c r="I94" s="87"/>
      <c r="J94" s="87"/>
      <c r="K94" s="87"/>
      <c r="L94" s="87"/>
      <c r="M94" s="87"/>
      <c r="N94" s="87"/>
    </row>
    <row r="95" spans="1:28" s="94" customFormat="1" ht="12.5">
      <c r="A95" s="191" t="s">
        <v>319</v>
      </c>
      <c r="B95" s="191"/>
      <c r="C95" s="191"/>
      <c r="D95" s="191"/>
      <c r="E95" s="191"/>
      <c r="F95" s="191"/>
      <c r="G95" s="191"/>
      <c r="H95" s="193"/>
      <c r="I95" s="193"/>
      <c r="J95" s="193"/>
      <c r="K95" s="193"/>
      <c r="L95" s="193"/>
      <c r="M95" s="87"/>
      <c r="N95" s="87"/>
      <c r="O95"/>
      <c r="P95"/>
      <c r="Q95"/>
      <c r="R95"/>
      <c r="S95"/>
      <c r="T95"/>
      <c r="U95"/>
      <c r="V95"/>
      <c r="W95"/>
      <c r="X95"/>
      <c r="Y95"/>
    </row>
    <row r="96" spans="1:28" s="94" customFormat="1" ht="10.5" customHeight="1" thickBot="1">
      <c r="A96" s="192" t="s">
        <v>320</v>
      </c>
      <c r="B96" s="192"/>
      <c r="C96" s="192"/>
      <c r="D96" s="192"/>
      <c r="E96" s="192"/>
      <c r="F96" s="192"/>
      <c r="G96" s="192"/>
      <c r="H96" s="192"/>
      <c r="I96" s="192"/>
      <c r="J96" s="192"/>
      <c r="K96" s="193"/>
      <c r="L96" s="193"/>
      <c r="M96" s="193"/>
      <c r="N96" s="193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</row>
    <row r="97" spans="1:28" s="94" customFormat="1" ht="10.5" customHeight="1">
      <c r="A97" s="191" t="s">
        <v>321</v>
      </c>
      <c r="B97" s="191"/>
      <c r="C97" s="191"/>
      <c r="D97" s="191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190" t="s">
        <v>322</v>
      </c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</row>
    <row r="98" spans="1:28" s="94" customFormat="1" ht="11.25" customHeight="1">
      <c r="A98" s="191" t="s">
        <v>326</v>
      </c>
      <c r="B98" s="191"/>
      <c r="C98" s="191"/>
      <c r="D98" s="191"/>
      <c r="E98" s="191"/>
      <c r="F98" s="191"/>
      <c r="G98" s="191"/>
      <c r="H98" s="186"/>
      <c r="I98" s="186"/>
      <c r="J98" s="186"/>
      <c r="K98"/>
      <c r="L98"/>
      <c r="M98"/>
      <c r="N98"/>
      <c r="O98" s="190" t="s">
        <v>325</v>
      </c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</row>
    <row r="99" spans="1:28" s="94" customFormat="1" ht="11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 s="81"/>
      <c r="P99" s="83"/>
      <c r="Q99" s="83"/>
      <c r="R99" s="97"/>
      <c r="S99" s="90"/>
      <c r="T99" s="90"/>
      <c r="U99" s="90"/>
      <c r="V99" s="90"/>
      <c r="W99" s="85"/>
      <c r="X99" s="98"/>
      <c r="Y99" s="86"/>
      <c r="Z99" s="86"/>
      <c r="AA99" s="86"/>
      <c r="AB99" s="86"/>
    </row>
    <row r="100" spans="1:28" s="94" customFormat="1" ht="11.2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ht="11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ht="11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 ht="11.2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ht="11.2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ht="11.2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ht="11.2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ht="11.2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ht="11.2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ht="11.2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ht="11.2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ht="11.2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 ht="11.2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</row>
    <row r="113" spans="1:28" ht="11.2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</row>
    <row r="114" spans="1:28" ht="11.2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</row>
    <row r="115" spans="1:28" ht="11.2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</row>
    <row r="116" spans="1:28" ht="11.2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</row>
    <row r="117" spans="1:28" ht="11.2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</row>
    <row r="118" spans="1:28" ht="11.2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</row>
    <row r="119" spans="1:28" ht="11.2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</row>
    <row r="120" spans="1:28" ht="11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</row>
    <row r="121" spans="1:28" ht="11.2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</row>
    <row r="122" spans="1:28" ht="11.2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</row>
    <row r="123" spans="1:28" ht="11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</row>
    <row r="124" spans="1:28" ht="11.2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</row>
    <row r="125" spans="1:28" ht="11.2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</row>
    <row r="126" spans="1:28" ht="11.2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</row>
    <row r="127" spans="1:28" ht="11.2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</row>
    <row r="128" spans="1:28" ht="11.2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</row>
    <row r="129" spans="1:28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</row>
    <row r="130" spans="1:28" ht="11.2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</row>
    <row r="131" spans="1:28" ht="11.2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</row>
    <row r="132" spans="1:28" ht="11.2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</row>
    <row r="133" spans="1:28" ht="12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</row>
    <row r="134" spans="1:28" ht="12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</row>
    <row r="135" spans="1:28" ht="12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</row>
    <row r="136" spans="1:28" ht="12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</row>
    <row r="137" spans="1:28" ht="12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</row>
    <row r="138" spans="1:28" ht="12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</row>
    <row r="139" spans="1:28" ht="11.5">
      <c r="A139" s="87"/>
      <c r="B139" s="87"/>
      <c r="C139" s="87"/>
      <c r="D139" s="84"/>
      <c r="E139" s="85"/>
      <c r="F139" s="85"/>
      <c r="G139" s="85"/>
      <c r="H139" s="85"/>
      <c r="I139" s="84"/>
      <c r="J139" s="84"/>
      <c r="K139" s="84"/>
      <c r="L139" s="84"/>
      <c r="M139" s="84"/>
      <c r="N139" s="84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</row>
    <row r="140" spans="1:28" ht="11.5">
      <c r="A140" s="91"/>
      <c r="B140" s="87"/>
      <c r="C140" s="87"/>
      <c r="D140" s="84"/>
      <c r="E140" s="85"/>
      <c r="F140" s="85"/>
      <c r="G140" s="85"/>
      <c r="H140" s="85"/>
      <c r="I140" s="84"/>
      <c r="J140" s="84"/>
      <c r="K140" s="84"/>
      <c r="L140" s="84"/>
      <c r="M140" s="84"/>
      <c r="N140" s="84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</row>
    <row r="141" spans="1:28" ht="11.5">
      <c r="A141" s="91"/>
      <c r="B141" s="87"/>
      <c r="C141" s="87"/>
      <c r="D141" s="84"/>
      <c r="E141" s="85"/>
      <c r="F141" s="85"/>
      <c r="G141" s="85"/>
      <c r="H141" s="85"/>
      <c r="I141" s="84"/>
      <c r="J141" s="84"/>
      <c r="K141" s="84"/>
      <c r="L141" s="84"/>
      <c r="M141" s="84"/>
      <c r="N141" s="84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</row>
    <row r="142" spans="1:28" ht="11.5">
      <c r="A142" s="91"/>
      <c r="B142" s="87"/>
      <c r="C142" s="87"/>
      <c r="D142" s="84"/>
      <c r="E142" s="85"/>
      <c r="F142" s="85"/>
      <c r="G142" s="85"/>
      <c r="H142" s="85"/>
      <c r="I142" s="84"/>
      <c r="J142" s="84"/>
      <c r="K142" s="84"/>
      <c r="L142" s="84"/>
      <c r="M142" s="84"/>
      <c r="N142" s="84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</row>
    <row r="143" spans="1:28" ht="11.5">
      <c r="A143" s="91"/>
      <c r="B143" s="87"/>
      <c r="C143" s="87"/>
      <c r="D143" s="84"/>
      <c r="E143" s="85"/>
      <c r="F143" s="85"/>
      <c r="G143" s="85"/>
      <c r="H143" s="85"/>
      <c r="I143" s="84"/>
      <c r="J143" s="84"/>
      <c r="K143" s="84"/>
      <c r="L143" s="84"/>
      <c r="M143" s="84"/>
      <c r="N143" s="84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</row>
    <row r="144" spans="1:28" ht="11.5">
      <c r="N144" s="84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</row>
    <row r="145" spans="1:28" ht="10.5">
      <c r="N145" s="66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</row>
    <row r="146" spans="1:28" ht="11.5">
      <c r="N146" s="92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</row>
    <row r="147" spans="1:28" ht="11.5">
      <c r="N147" s="92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</row>
    <row r="148" spans="1:28" ht="11.5">
      <c r="N148" s="92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</row>
    <row r="149" spans="1:28" ht="11.5">
      <c r="N149" s="92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</row>
    <row r="150" spans="1:28" ht="11.5">
      <c r="N150" s="92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</row>
    <row r="151" spans="1:28" ht="11.5">
      <c r="N151" s="92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</row>
    <row r="152" spans="1:28" ht="11.5">
      <c r="N152" s="92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</row>
    <row r="153" spans="1:28" ht="11.5">
      <c r="N153" s="92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</row>
    <row r="154" spans="1:28" ht="11.5">
      <c r="N154" s="92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</row>
    <row r="155" spans="1:28" ht="11.5">
      <c r="N155" s="92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</row>
    <row r="156" spans="1:28" ht="11.5">
      <c r="N156" s="92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</row>
    <row r="157" spans="1:28" ht="11.5">
      <c r="N157" s="92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</row>
    <row r="158" spans="1:28" ht="11.5">
      <c r="N158" s="92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</row>
    <row r="159" spans="1:28" ht="11.5">
      <c r="N159" s="92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</row>
    <row r="160" spans="1:28" ht="12.5">
      <c r="A160"/>
      <c r="B160"/>
      <c r="C160"/>
      <c r="D160"/>
      <c r="N160" s="92"/>
      <c r="O160" s="93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</row>
    <row r="161" spans="1:28" ht="12.5">
      <c r="A161"/>
      <c r="B161"/>
      <c r="C161"/>
      <c r="D161"/>
      <c r="N161" s="92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</row>
    <row r="162" spans="1:28" ht="12.5">
      <c r="A162"/>
      <c r="B162"/>
      <c r="C162"/>
      <c r="D162"/>
      <c r="N162" s="92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</row>
    <row r="163" spans="1:28" ht="12.5">
      <c r="A163"/>
      <c r="B163"/>
      <c r="C163"/>
      <c r="D163"/>
      <c r="N163" s="92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</row>
    <row r="164" spans="1:28" ht="12.5">
      <c r="A164"/>
      <c r="B164"/>
      <c r="C164"/>
      <c r="D164"/>
      <c r="N164" s="92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</row>
    <row r="165" spans="1:28" ht="12.5">
      <c r="A165"/>
      <c r="B165"/>
      <c r="C165"/>
      <c r="D165"/>
      <c r="N165" s="92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</row>
    <row r="166" spans="1:28" ht="12.5">
      <c r="A166"/>
      <c r="B166"/>
      <c r="C166"/>
      <c r="D166"/>
      <c r="N166" s="92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</row>
    <row r="167" spans="1:28" ht="12.5">
      <c r="A167"/>
      <c r="B167"/>
      <c r="C167"/>
      <c r="D167"/>
      <c r="N167" s="92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</row>
    <row r="168" spans="1:28" ht="12.5">
      <c r="A168"/>
      <c r="B168"/>
      <c r="C168"/>
      <c r="D168"/>
      <c r="N168" s="92"/>
    </row>
    <row r="169" spans="1:28" ht="12.5">
      <c r="A169"/>
      <c r="B169"/>
      <c r="C169"/>
      <c r="D169"/>
      <c r="N169" s="92"/>
    </row>
    <row r="170" spans="1:28" ht="12.5">
      <c r="A170"/>
      <c r="B170"/>
      <c r="C170"/>
      <c r="D170"/>
      <c r="N170" s="92"/>
    </row>
    <row r="171" spans="1:28" ht="12.5">
      <c r="A171"/>
      <c r="B171"/>
      <c r="C171"/>
      <c r="D171"/>
      <c r="N171" s="92"/>
    </row>
    <row r="172" spans="1:28" ht="12.5">
      <c r="A172"/>
      <c r="B172"/>
      <c r="C172"/>
      <c r="D172"/>
      <c r="N172" s="92"/>
    </row>
    <row r="173" spans="1:28" ht="12.5">
      <c r="A173"/>
      <c r="B173"/>
      <c r="C173"/>
      <c r="D173"/>
      <c r="N173" s="92"/>
    </row>
    <row r="174" spans="1:28" ht="12.5">
      <c r="A174"/>
      <c r="B174"/>
      <c r="C174"/>
      <c r="D174"/>
      <c r="N174" s="92"/>
    </row>
    <row r="175" spans="1:28" ht="12.5">
      <c r="A175"/>
      <c r="B175"/>
      <c r="C175"/>
      <c r="D175"/>
      <c r="N175" s="92"/>
    </row>
    <row r="176" spans="1:28" ht="12.5">
      <c r="A176"/>
      <c r="B176"/>
      <c r="C176"/>
      <c r="D176"/>
      <c r="N176" s="92"/>
    </row>
    <row r="177" spans="1:14" ht="12.5">
      <c r="A177"/>
      <c r="B177"/>
      <c r="C177"/>
      <c r="D177"/>
      <c r="N177" s="92"/>
    </row>
    <row r="178" spans="1:14" ht="11.5">
      <c r="N178" s="92"/>
    </row>
    <row r="179" spans="1:14" ht="11.5">
      <c r="N179" s="92"/>
    </row>
    <row r="180" spans="1:14" ht="11.5">
      <c r="N180" s="92"/>
    </row>
    <row r="181" spans="1:14" ht="11.5">
      <c r="N181" s="92"/>
    </row>
    <row r="182" spans="1:14" ht="11.5">
      <c r="N182" s="92"/>
    </row>
    <row r="183" spans="1:14" ht="11.5">
      <c r="N183" s="92"/>
    </row>
  </sheetData>
  <mergeCells count="18">
    <mergeCell ref="O97:AB97"/>
    <mergeCell ref="A98:J98"/>
    <mergeCell ref="A91:G91"/>
    <mergeCell ref="A92:E92"/>
    <mergeCell ref="A93:E93"/>
    <mergeCell ref="A94:G94"/>
    <mergeCell ref="A95:L95"/>
    <mergeCell ref="A96:N96"/>
    <mergeCell ref="D4:H4"/>
    <mergeCell ref="J4:N4"/>
    <mergeCell ref="R4:V4"/>
    <mergeCell ref="X4:AB4"/>
    <mergeCell ref="O98:AB98"/>
    <mergeCell ref="R70:V70"/>
    <mergeCell ref="X70:AB70"/>
    <mergeCell ref="A88:G88"/>
    <mergeCell ref="A89:F89"/>
    <mergeCell ref="A97:D97"/>
  </mergeCells>
  <phoneticPr fontId="1" type="noConversion"/>
  <printOptions horizontalCentered="1"/>
  <pageMargins left="0.31496062992125984" right="0.23622047244094491" top="0.23622047244094491" bottom="0.19685039370078741" header="0.19685039370078741" footer="0.19685039370078741"/>
  <pageSetup paperSize="9" scale="73" firstPageNumber="7" pageOrder="overThenDown" orientation="portrait" useFirstPageNumber="1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O625"/>
  <sheetViews>
    <sheetView zoomScale="70" zoomScaleNormal="70" workbookViewId="0">
      <selection activeCell="J7" sqref="J7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279</v>
      </c>
      <c r="D7" s="21" t="s">
        <v>7</v>
      </c>
      <c r="E7" s="21">
        <v>3</v>
      </c>
      <c r="F7" s="22" t="str">
        <f>CONCATENATE(D6,"=100")</f>
        <v>2016=100</v>
      </c>
      <c r="G7" s="23"/>
      <c r="H7" s="20" t="s">
        <v>279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9"/>
      <c r="I9" s="119"/>
      <c r="J9" s="11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9"/>
      <c r="I10" s="119"/>
      <c r="J10" s="11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9"/>
      <c r="I11" s="119"/>
      <c r="J11" s="11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9"/>
      <c r="I12" s="119"/>
      <c r="J12" s="119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0"/>
      <c r="I13" s="121"/>
      <c r="J13" s="12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0"/>
      <c r="I15" s="121"/>
      <c r="J15" s="12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0"/>
      <c r="I17" s="121"/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19"/>
      <c r="I19" s="119"/>
      <c r="J19" s="119"/>
      <c r="K19" s="32"/>
    </row>
    <row r="20" spans="1:11" s="33" customFormat="1" ht="11.25" customHeight="1">
      <c r="A20" s="35" t="s">
        <v>16</v>
      </c>
      <c r="B20" s="29"/>
      <c r="C20" s="30">
        <v>20</v>
      </c>
      <c r="D20" s="30">
        <v>20</v>
      </c>
      <c r="E20" s="30">
        <v>20</v>
      </c>
      <c r="F20" s="31"/>
      <c r="G20" s="31"/>
      <c r="H20" s="119">
        <v>0.371</v>
      </c>
      <c r="I20" s="119">
        <v>0.371</v>
      </c>
      <c r="J20" s="11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9"/>
      <c r="I21" s="119"/>
      <c r="J21" s="119"/>
      <c r="K21" s="32"/>
    </row>
    <row r="22" spans="1:11" s="42" customFormat="1" ht="11.25" customHeight="1">
      <c r="A22" s="36" t="s">
        <v>18</v>
      </c>
      <c r="B22" s="37"/>
      <c r="C22" s="38">
        <v>20</v>
      </c>
      <c r="D22" s="38">
        <v>20</v>
      </c>
      <c r="E22" s="38">
        <v>20</v>
      </c>
      <c r="F22" s="39">
        <f>IF(D22&gt;0,100*E22/D22,0)</f>
        <v>100</v>
      </c>
      <c r="G22" s="40"/>
      <c r="H22" s="120">
        <v>0.371</v>
      </c>
      <c r="I22" s="121">
        <v>0.371</v>
      </c>
      <c r="J22" s="12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>
        <v>283</v>
      </c>
      <c r="D24" s="38">
        <v>284</v>
      </c>
      <c r="E24" s="38">
        <v>284</v>
      </c>
      <c r="F24" s="39">
        <f>IF(D24&gt;0,100*E24/D24,0)</f>
        <v>100</v>
      </c>
      <c r="G24" s="40"/>
      <c r="H24" s="120">
        <v>17.122</v>
      </c>
      <c r="I24" s="121">
        <v>17.181999999999999</v>
      </c>
      <c r="J24" s="12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>
        <v>24</v>
      </c>
      <c r="D26" s="38">
        <v>26</v>
      </c>
      <c r="E26" s="38">
        <v>20</v>
      </c>
      <c r="F26" s="39">
        <f>IF(D26&gt;0,100*E26/D26,0)</f>
        <v>76.92307692307692</v>
      </c>
      <c r="G26" s="40"/>
      <c r="H26" s="120">
        <v>1.27</v>
      </c>
      <c r="I26" s="121">
        <v>1.4</v>
      </c>
      <c r="J26" s="12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>
        <v>301</v>
      </c>
      <c r="D28" s="30">
        <v>323</v>
      </c>
      <c r="E28" s="30">
        <v>323</v>
      </c>
      <c r="F28" s="31"/>
      <c r="G28" s="31"/>
      <c r="H28" s="119">
        <v>7.5250000000000004</v>
      </c>
      <c r="I28" s="119">
        <v>19.285</v>
      </c>
      <c r="J28" s="119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9"/>
      <c r="I29" s="119"/>
      <c r="J29" s="119"/>
      <c r="K29" s="32"/>
    </row>
    <row r="30" spans="1:11" s="33" customFormat="1" ht="11.25" customHeight="1">
      <c r="A30" s="35" t="s">
        <v>23</v>
      </c>
      <c r="B30" s="29"/>
      <c r="C30" s="30">
        <v>574</v>
      </c>
      <c r="D30" s="30">
        <v>574</v>
      </c>
      <c r="E30" s="30">
        <v>600</v>
      </c>
      <c r="F30" s="31"/>
      <c r="G30" s="31"/>
      <c r="H30" s="119">
        <v>22.72</v>
      </c>
      <c r="I30" s="119">
        <v>22.72</v>
      </c>
      <c r="J30" s="119"/>
      <c r="K30" s="32"/>
    </row>
    <row r="31" spans="1:11" s="42" customFormat="1" ht="11.25" customHeight="1">
      <c r="A31" s="43" t="s">
        <v>24</v>
      </c>
      <c r="B31" s="37"/>
      <c r="C31" s="38">
        <v>875</v>
      </c>
      <c r="D31" s="38">
        <v>897</v>
      </c>
      <c r="E31" s="38">
        <v>923</v>
      </c>
      <c r="F31" s="39">
        <f>IF(D31&gt;0,100*E31/D31,0)</f>
        <v>102.89855072463769</v>
      </c>
      <c r="G31" s="40"/>
      <c r="H31" s="120">
        <v>30.245000000000001</v>
      </c>
      <c r="I31" s="121">
        <v>42.005000000000003</v>
      </c>
      <c r="J31" s="12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>
        <v>30</v>
      </c>
      <c r="D33" s="30">
        <v>30</v>
      </c>
      <c r="E33" s="30">
        <v>30</v>
      </c>
      <c r="F33" s="31"/>
      <c r="G33" s="31"/>
      <c r="H33" s="119">
        <v>0.9</v>
      </c>
      <c r="I33" s="119">
        <v>0.9</v>
      </c>
      <c r="J33" s="119"/>
      <c r="K33" s="32"/>
    </row>
    <row r="34" spans="1:11" s="33" customFormat="1" ht="11.25" customHeight="1">
      <c r="A34" s="35" t="s">
        <v>26</v>
      </c>
      <c r="B34" s="29"/>
      <c r="C34" s="30">
        <v>101</v>
      </c>
      <c r="D34" s="30">
        <v>100</v>
      </c>
      <c r="E34" s="30">
        <v>100</v>
      </c>
      <c r="F34" s="31"/>
      <c r="G34" s="31"/>
      <c r="H34" s="119">
        <v>3.8319999999999999</v>
      </c>
      <c r="I34" s="119">
        <v>3.8</v>
      </c>
      <c r="J34" s="119"/>
      <c r="K34" s="32"/>
    </row>
    <row r="35" spans="1:11" s="33" customFormat="1" ht="11.25" customHeight="1">
      <c r="A35" s="35" t="s">
        <v>27</v>
      </c>
      <c r="B35" s="29"/>
      <c r="C35" s="30">
        <v>57</v>
      </c>
      <c r="D35" s="30">
        <v>50</v>
      </c>
      <c r="E35" s="30">
        <v>60</v>
      </c>
      <c r="F35" s="31"/>
      <c r="G35" s="31"/>
      <c r="H35" s="119">
        <v>2.5419999999999998</v>
      </c>
      <c r="I35" s="119">
        <v>2.35</v>
      </c>
      <c r="J35" s="119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19"/>
      <c r="I36" s="119"/>
      <c r="J36" s="119"/>
      <c r="K36" s="32"/>
    </row>
    <row r="37" spans="1:11" s="42" customFormat="1" ht="11.25" customHeight="1">
      <c r="A37" s="36" t="s">
        <v>29</v>
      </c>
      <c r="B37" s="37"/>
      <c r="C37" s="38">
        <v>188</v>
      </c>
      <c r="D37" s="38">
        <v>180</v>
      </c>
      <c r="E37" s="38">
        <v>190</v>
      </c>
      <c r="F37" s="39">
        <f>IF(D37&gt;0,100*E37/D37,0)</f>
        <v>105.55555555555556</v>
      </c>
      <c r="G37" s="40"/>
      <c r="H37" s="120">
        <v>7.274</v>
      </c>
      <c r="I37" s="121">
        <v>7.05</v>
      </c>
      <c r="J37" s="12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>
        <v>63</v>
      </c>
      <c r="D39" s="38">
        <v>63</v>
      </c>
      <c r="E39" s="38">
        <v>60</v>
      </c>
      <c r="F39" s="39">
        <f>IF(D39&gt;0,100*E39/D39,0)</f>
        <v>95.238095238095241</v>
      </c>
      <c r="G39" s="40"/>
      <c r="H39" s="120">
        <v>2.0739999999999998</v>
      </c>
      <c r="I39" s="121">
        <v>2.0699999999999998</v>
      </c>
      <c r="J39" s="12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>
        <v>100</v>
      </c>
      <c r="D41" s="30">
        <v>80</v>
      </c>
      <c r="E41" s="30"/>
      <c r="F41" s="31"/>
      <c r="G41" s="31"/>
      <c r="H41" s="119">
        <v>6.5</v>
      </c>
      <c r="I41" s="119">
        <v>4.16</v>
      </c>
      <c r="J41" s="119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9"/>
      <c r="I42" s="119"/>
      <c r="J42" s="119"/>
      <c r="K42" s="32"/>
    </row>
    <row r="43" spans="1:11" s="33" customFormat="1" ht="11.25" customHeight="1">
      <c r="A43" s="35" t="s">
        <v>33</v>
      </c>
      <c r="B43" s="29"/>
      <c r="C43" s="30">
        <v>7</v>
      </c>
      <c r="D43" s="30">
        <v>6</v>
      </c>
      <c r="E43" s="30"/>
      <c r="F43" s="31"/>
      <c r="G43" s="31"/>
      <c r="H43" s="119">
        <v>0.154</v>
      </c>
      <c r="I43" s="119">
        <v>0.12</v>
      </c>
      <c r="J43" s="119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9"/>
      <c r="I44" s="119"/>
      <c r="J44" s="119"/>
      <c r="K44" s="32"/>
    </row>
    <row r="45" spans="1:11" s="33" customFormat="1" ht="11.25" customHeight="1">
      <c r="A45" s="35" t="s">
        <v>35</v>
      </c>
      <c r="B45" s="29"/>
      <c r="C45" s="30">
        <v>12</v>
      </c>
      <c r="D45" s="30">
        <v>12</v>
      </c>
      <c r="E45" s="30"/>
      <c r="F45" s="31"/>
      <c r="G45" s="31"/>
      <c r="H45" s="119">
        <v>0.312</v>
      </c>
      <c r="I45" s="119">
        <v>0.33600000000000002</v>
      </c>
      <c r="J45" s="119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19"/>
      <c r="I46" s="119"/>
      <c r="J46" s="119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19"/>
      <c r="I47" s="119"/>
      <c r="J47" s="119"/>
      <c r="K47" s="32"/>
    </row>
    <row r="48" spans="1:11" s="33" customFormat="1" ht="11.25" customHeight="1">
      <c r="A48" s="35" t="s">
        <v>38</v>
      </c>
      <c r="B48" s="29"/>
      <c r="C48" s="30">
        <v>685</v>
      </c>
      <c r="D48" s="30">
        <v>706</v>
      </c>
      <c r="E48" s="30"/>
      <c r="F48" s="31"/>
      <c r="G48" s="31"/>
      <c r="H48" s="119">
        <v>23.975000000000001</v>
      </c>
      <c r="I48" s="119">
        <v>24.71</v>
      </c>
      <c r="J48" s="119"/>
      <c r="K48" s="32"/>
    </row>
    <row r="49" spans="1:11" s="33" customFormat="1" ht="11.25" customHeight="1">
      <c r="A49" s="35" t="s">
        <v>39</v>
      </c>
      <c r="B49" s="29"/>
      <c r="C49" s="30">
        <v>12</v>
      </c>
      <c r="D49" s="30">
        <v>29</v>
      </c>
      <c r="E49" s="30"/>
      <c r="F49" s="31"/>
      <c r="G49" s="31"/>
      <c r="H49" s="119">
        <v>0.46800000000000003</v>
      </c>
      <c r="I49" s="119">
        <v>1.131</v>
      </c>
      <c r="J49" s="119"/>
      <c r="K49" s="32"/>
    </row>
    <row r="50" spans="1:11" s="42" customFormat="1" ht="11.25" customHeight="1">
      <c r="A50" s="43" t="s">
        <v>40</v>
      </c>
      <c r="B50" s="37"/>
      <c r="C50" s="38">
        <v>816</v>
      </c>
      <c r="D50" s="38">
        <v>833</v>
      </c>
      <c r="E50" s="38"/>
      <c r="F50" s="39"/>
      <c r="G50" s="40"/>
      <c r="H50" s="120">
        <v>31.409000000000002</v>
      </c>
      <c r="I50" s="121">
        <v>30.457000000000001</v>
      </c>
      <c r="J50" s="12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>
        <v>410</v>
      </c>
      <c r="D52" s="38">
        <v>410</v>
      </c>
      <c r="E52" s="38">
        <v>410</v>
      </c>
      <c r="F52" s="39">
        <f>IF(D52&gt;0,100*E52/D52,0)</f>
        <v>100</v>
      </c>
      <c r="G52" s="40"/>
      <c r="H52" s="120">
        <v>15.878</v>
      </c>
      <c r="I52" s="121">
        <v>15.878</v>
      </c>
      <c r="J52" s="12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>
        <v>4180</v>
      </c>
      <c r="D54" s="30">
        <v>4483</v>
      </c>
      <c r="E54" s="30">
        <v>4500</v>
      </c>
      <c r="F54" s="31"/>
      <c r="G54" s="31"/>
      <c r="H54" s="119">
        <v>313.5</v>
      </c>
      <c r="I54" s="119">
        <v>367.60599999999999</v>
      </c>
      <c r="J54" s="119"/>
      <c r="K54" s="32"/>
    </row>
    <row r="55" spans="1:11" s="33" customFormat="1" ht="11.25" customHeight="1">
      <c r="A55" s="35" t="s">
        <v>43</v>
      </c>
      <c r="B55" s="29"/>
      <c r="C55" s="30">
        <v>1515</v>
      </c>
      <c r="D55" s="30">
        <v>1562</v>
      </c>
      <c r="E55" s="30">
        <v>1600</v>
      </c>
      <c r="F55" s="31"/>
      <c r="G55" s="31"/>
      <c r="H55" s="119">
        <v>90.9</v>
      </c>
      <c r="I55" s="119">
        <v>93.72</v>
      </c>
      <c r="J55" s="119"/>
      <c r="K55" s="32"/>
    </row>
    <row r="56" spans="1:11" s="33" customFormat="1" ht="11.25" customHeight="1">
      <c r="A56" s="35" t="s">
        <v>44</v>
      </c>
      <c r="B56" s="29"/>
      <c r="C56" s="30">
        <v>1000</v>
      </c>
      <c r="D56" s="30">
        <v>1200</v>
      </c>
      <c r="E56" s="30">
        <v>1140</v>
      </c>
      <c r="F56" s="31"/>
      <c r="G56" s="31"/>
      <c r="H56" s="119">
        <v>60</v>
      </c>
      <c r="I56" s="119">
        <v>74</v>
      </c>
      <c r="J56" s="119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9"/>
      <c r="I57" s="119"/>
      <c r="J57" s="119"/>
      <c r="K57" s="32"/>
    </row>
    <row r="58" spans="1:11" s="33" customFormat="1" ht="11.25" customHeight="1">
      <c r="A58" s="35" t="s">
        <v>46</v>
      </c>
      <c r="B58" s="29"/>
      <c r="C58" s="30">
        <v>925</v>
      </c>
      <c r="D58" s="30">
        <v>930</v>
      </c>
      <c r="E58" s="30">
        <v>890</v>
      </c>
      <c r="F58" s="31"/>
      <c r="G58" s="31"/>
      <c r="H58" s="119">
        <v>66.599999999999994</v>
      </c>
      <c r="I58" s="119">
        <v>59.52</v>
      </c>
      <c r="J58" s="119"/>
      <c r="K58" s="32"/>
    </row>
    <row r="59" spans="1:11" s="42" customFormat="1" ht="11.25" customHeight="1">
      <c r="A59" s="36" t="s">
        <v>47</v>
      </c>
      <c r="B59" s="37"/>
      <c r="C59" s="38">
        <v>7620</v>
      </c>
      <c r="D59" s="38">
        <v>8175</v>
      </c>
      <c r="E59" s="38">
        <v>8130</v>
      </c>
      <c r="F59" s="39">
        <f>IF(D59&gt;0,100*E59/D59,0)</f>
        <v>99.449541284403665</v>
      </c>
      <c r="G59" s="40"/>
      <c r="H59" s="120">
        <v>531</v>
      </c>
      <c r="I59" s="121">
        <v>594.846</v>
      </c>
      <c r="J59" s="12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>
        <v>95</v>
      </c>
      <c r="D61" s="30">
        <v>110</v>
      </c>
      <c r="E61" s="30">
        <v>120</v>
      </c>
      <c r="F61" s="31"/>
      <c r="G61" s="31"/>
      <c r="H61" s="119">
        <v>3.3250000000000002</v>
      </c>
      <c r="I61" s="119">
        <v>3.85</v>
      </c>
      <c r="J61" s="119"/>
      <c r="K61" s="32"/>
    </row>
    <row r="62" spans="1:11" s="33" customFormat="1" ht="11.25" customHeight="1">
      <c r="A62" s="35" t="s">
        <v>49</v>
      </c>
      <c r="B62" s="29"/>
      <c r="C62" s="30">
        <v>77</v>
      </c>
      <c r="D62" s="30">
        <v>72</v>
      </c>
      <c r="E62" s="30">
        <v>72</v>
      </c>
      <c r="F62" s="31"/>
      <c r="G62" s="31"/>
      <c r="H62" s="119">
        <v>1.738</v>
      </c>
      <c r="I62" s="119">
        <v>1.5780000000000001</v>
      </c>
      <c r="J62" s="119"/>
      <c r="K62" s="32"/>
    </row>
    <row r="63" spans="1:11" s="33" customFormat="1" ht="11.25" customHeight="1">
      <c r="A63" s="35" t="s">
        <v>50</v>
      </c>
      <c r="B63" s="29"/>
      <c r="C63" s="30">
        <v>57</v>
      </c>
      <c r="D63" s="30">
        <v>50</v>
      </c>
      <c r="E63" s="30">
        <v>25</v>
      </c>
      <c r="F63" s="31"/>
      <c r="G63" s="31"/>
      <c r="H63" s="119">
        <v>3.2549999999999999</v>
      </c>
      <c r="I63" s="119">
        <v>2.9</v>
      </c>
      <c r="J63" s="119"/>
      <c r="K63" s="32"/>
    </row>
    <row r="64" spans="1:11" s="42" customFormat="1" ht="11.25" customHeight="1">
      <c r="A64" s="36" t="s">
        <v>51</v>
      </c>
      <c r="B64" s="37"/>
      <c r="C64" s="38">
        <v>229</v>
      </c>
      <c r="D64" s="38">
        <v>232</v>
      </c>
      <c r="E64" s="38">
        <v>217</v>
      </c>
      <c r="F64" s="39">
        <f>IF(D64&gt;0,100*E64/D64,0)</f>
        <v>93.534482758620683</v>
      </c>
      <c r="G64" s="40"/>
      <c r="H64" s="120">
        <v>8.3180000000000014</v>
      </c>
      <c r="I64" s="121">
        <v>8.3279999999999994</v>
      </c>
      <c r="J64" s="12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>
        <v>62</v>
      </c>
      <c r="D66" s="38">
        <v>113</v>
      </c>
      <c r="E66" s="38">
        <v>123</v>
      </c>
      <c r="F66" s="39">
        <f>IF(D66&gt;0,100*E66/D66,0)</f>
        <v>108.84955752212389</v>
      </c>
      <c r="G66" s="40"/>
      <c r="H66" s="120">
        <v>2.819</v>
      </c>
      <c r="I66" s="121">
        <v>5.2050000000000001</v>
      </c>
      <c r="J66" s="12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19"/>
      <c r="I68" s="119"/>
      <c r="J68" s="119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9"/>
      <c r="I69" s="119"/>
      <c r="J69" s="119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0"/>
      <c r="I70" s="121"/>
      <c r="J70" s="12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>
        <v>69</v>
      </c>
      <c r="D72" s="30">
        <v>43</v>
      </c>
      <c r="E72" s="30">
        <v>36</v>
      </c>
      <c r="F72" s="31"/>
      <c r="G72" s="31"/>
      <c r="H72" s="119">
        <v>1.613</v>
      </c>
      <c r="I72" s="119">
        <v>0.95899999999999996</v>
      </c>
      <c r="J72" s="119"/>
      <c r="K72" s="32"/>
    </row>
    <row r="73" spans="1:11" s="33" customFormat="1" ht="11.25" customHeight="1">
      <c r="A73" s="35" t="s">
        <v>57</v>
      </c>
      <c r="B73" s="29"/>
      <c r="C73" s="30">
        <v>80</v>
      </c>
      <c r="D73" s="30">
        <v>75</v>
      </c>
      <c r="E73" s="30">
        <v>75</v>
      </c>
      <c r="F73" s="31"/>
      <c r="G73" s="31"/>
      <c r="H73" s="119">
        <v>3.665</v>
      </c>
      <c r="I73" s="119">
        <v>3.5</v>
      </c>
      <c r="J73" s="119"/>
      <c r="K73" s="32"/>
    </row>
    <row r="74" spans="1:11" s="33" customFormat="1" ht="11.25" customHeight="1">
      <c r="A74" s="35" t="s">
        <v>58</v>
      </c>
      <c r="B74" s="29"/>
      <c r="C74" s="30">
        <v>350</v>
      </c>
      <c r="D74" s="30">
        <v>423</v>
      </c>
      <c r="E74" s="30">
        <v>423</v>
      </c>
      <c r="F74" s="31"/>
      <c r="G74" s="31"/>
      <c r="H74" s="119">
        <v>15.585000000000001</v>
      </c>
      <c r="I74" s="119">
        <v>17.75</v>
      </c>
      <c r="J74" s="119"/>
      <c r="K74" s="32"/>
    </row>
    <row r="75" spans="1:11" s="33" customFormat="1" ht="11.25" customHeight="1">
      <c r="A75" s="35" t="s">
        <v>59</v>
      </c>
      <c r="B75" s="29"/>
      <c r="C75" s="30">
        <v>134</v>
      </c>
      <c r="D75" s="30">
        <v>134</v>
      </c>
      <c r="E75" s="30">
        <v>159</v>
      </c>
      <c r="F75" s="31"/>
      <c r="G75" s="31"/>
      <c r="H75" s="119">
        <v>6.3680000000000003</v>
      </c>
      <c r="I75" s="119">
        <v>6.3677700000000002</v>
      </c>
      <c r="J75" s="119"/>
      <c r="K75" s="32"/>
    </row>
    <row r="76" spans="1:11" s="33" customFormat="1" ht="11.25" customHeight="1">
      <c r="A76" s="35" t="s">
        <v>60</v>
      </c>
      <c r="B76" s="29"/>
      <c r="C76" s="30">
        <v>50</v>
      </c>
      <c r="D76" s="30">
        <v>55</v>
      </c>
      <c r="E76" s="30">
        <v>50</v>
      </c>
      <c r="F76" s="31"/>
      <c r="G76" s="31"/>
      <c r="H76" s="119">
        <v>2</v>
      </c>
      <c r="I76" s="119">
        <v>1.76</v>
      </c>
      <c r="J76" s="119"/>
      <c r="K76" s="32"/>
    </row>
    <row r="77" spans="1:11" s="33" customFormat="1" ht="11.25" customHeight="1">
      <c r="A77" s="35" t="s">
        <v>61</v>
      </c>
      <c r="B77" s="29"/>
      <c r="C77" s="30">
        <v>157</v>
      </c>
      <c r="D77" s="30">
        <v>23</v>
      </c>
      <c r="E77" s="30">
        <v>50</v>
      </c>
      <c r="F77" s="31"/>
      <c r="G77" s="31"/>
      <c r="H77" s="119">
        <v>5.9660000000000002</v>
      </c>
      <c r="I77" s="119">
        <v>0.92</v>
      </c>
      <c r="J77" s="119"/>
      <c r="K77" s="32"/>
    </row>
    <row r="78" spans="1:11" s="33" customFormat="1" ht="11.25" customHeight="1">
      <c r="A78" s="35" t="s">
        <v>62</v>
      </c>
      <c r="B78" s="29"/>
      <c r="C78" s="30">
        <v>374</v>
      </c>
      <c r="D78" s="30">
        <v>375</v>
      </c>
      <c r="E78" s="30">
        <v>370</v>
      </c>
      <c r="F78" s="31"/>
      <c r="G78" s="31"/>
      <c r="H78" s="119">
        <v>14.882</v>
      </c>
      <c r="I78" s="119">
        <v>16.875</v>
      </c>
      <c r="J78" s="119"/>
      <c r="K78" s="32"/>
    </row>
    <row r="79" spans="1:11" s="33" customFormat="1" ht="11.25" customHeight="1">
      <c r="A79" s="35" t="s">
        <v>63</v>
      </c>
      <c r="B79" s="29"/>
      <c r="C79" s="30">
        <v>400</v>
      </c>
      <c r="D79" s="30">
        <v>422</v>
      </c>
      <c r="E79" s="30">
        <v>472</v>
      </c>
      <c r="F79" s="31"/>
      <c r="G79" s="31"/>
      <c r="H79" s="119">
        <v>18.8</v>
      </c>
      <c r="I79" s="119">
        <v>19.826000000000001</v>
      </c>
      <c r="J79" s="119"/>
      <c r="K79" s="32"/>
    </row>
    <row r="80" spans="1:11" s="42" customFormat="1" ht="11.25" customHeight="1">
      <c r="A80" s="43" t="s">
        <v>64</v>
      </c>
      <c r="B80" s="37"/>
      <c r="C80" s="38">
        <v>1614</v>
      </c>
      <c r="D80" s="38">
        <v>1550</v>
      </c>
      <c r="E80" s="38">
        <v>1635</v>
      </c>
      <c r="F80" s="39">
        <f>IF(D80&gt;0,100*E80/D80,0)</f>
        <v>105.48387096774194</v>
      </c>
      <c r="G80" s="40"/>
      <c r="H80" s="120">
        <v>68.879000000000005</v>
      </c>
      <c r="I80" s="121">
        <v>67.957770000000011</v>
      </c>
      <c r="J80" s="12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19"/>
      <c r="I82" s="119"/>
      <c r="J82" s="119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19"/>
      <c r="I83" s="119"/>
      <c r="J83" s="119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0"/>
      <c r="I84" s="121"/>
      <c r="J84" s="12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>
        <v>12204</v>
      </c>
      <c r="D87" s="53">
        <v>12783</v>
      </c>
      <c r="E87" s="53"/>
      <c r="F87" s="54"/>
      <c r="G87" s="40"/>
      <c r="H87" s="124">
        <v>716.65899999999999</v>
      </c>
      <c r="I87" s="125">
        <v>792.74977000000001</v>
      </c>
      <c r="J87" s="12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35" orientation="portrait" useFirstPageNumber="1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O625"/>
  <sheetViews>
    <sheetView zoomScale="70" zoomScaleNormal="70" workbookViewId="0">
      <selection activeCell="J7" sqref="J7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279</v>
      </c>
      <c r="D7" s="21" t="s">
        <v>7</v>
      </c>
      <c r="E7" s="21">
        <v>3</v>
      </c>
      <c r="F7" s="22" t="str">
        <f>CONCATENATE(D6,"=100")</f>
        <v>2016=100</v>
      </c>
      <c r="G7" s="23"/>
      <c r="H7" s="20" t="s">
        <v>279</v>
      </c>
      <c r="I7" s="21" t="s">
        <v>7</v>
      </c>
      <c r="J7" s="21">
        <v>3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53</v>
      </c>
      <c r="D9" s="30">
        <v>57</v>
      </c>
      <c r="E9" s="30">
        <v>55</v>
      </c>
      <c r="F9" s="31"/>
      <c r="G9" s="31"/>
      <c r="H9" s="119">
        <v>0.34</v>
      </c>
      <c r="I9" s="119">
        <v>0.36499999999999999</v>
      </c>
      <c r="J9" s="119">
        <v>0.35199999999999998</v>
      </c>
      <c r="K9" s="32"/>
    </row>
    <row r="10" spans="1:11" s="33" customFormat="1" ht="11.25" customHeight="1">
      <c r="A10" s="35" t="s">
        <v>9</v>
      </c>
      <c r="B10" s="29"/>
      <c r="C10" s="30">
        <v>21</v>
      </c>
      <c r="D10" s="30">
        <v>21</v>
      </c>
      <c r="E10" s="30">
        <v>19</v>
      </c>
      <c r="F10" s="31"/>
      <c r="G10" s="31"/>
      <c r="H10" s="119">
        <v>0.127</v>
      </c>
      <c r="I10" s="119">
        <v>0.128</v>
      </c>
      <c r="J10" s="119">
        <v>0.114</v>
      </c>
      <c r="K10" s="32"/>
    </row>
    <row r="11" spans="1:11" s="33" customFormat="1" ht="11.25" customHeight="1">
      <c r="A11" s="28" t="s">
        <v>10</v>
      </c>
      <c r="B11" s="29"/>
      <c r="C11" s="30">
        <v>30</v>
      </c>
      <c r="D11" s="30">
        <v>30</v>
      </c>
      <c r="E11" s="30">
        <v>20</v>
      </c>
      <c r="F11" s="31"/>
      <c r="G11" s="31"/>
      <c r="H11" s="119">
        <v>0.17499999999999999</v>
      </c>
      <c r="I11" s="119">
        <v>0.17499999999999999</v>
      </c>
      <c r="J11" s="119">
        <v>0.08</v>
      </c>
      <c r="K11" s="32"/>
    </row>
    <row r="12" spans="1:11" s="33" customFormat="1" ht="11.25" customHeight="1">
      <c r="A12" s="35" t="s">
        <v>11</v>
      </c>
      <c r="B12" s="29"/>
      <c r="C12" s="30">
        <v>37</v>
      </c>
      <c r="D12" s="30">
        <v>44</v>
      </c>
      <c r="E12" s="30">
        <v>5</v>
      </c>
      <c r="F12" s="31"/>
      <c r="G12" s="31"/>
      <c r="H12" s="119">
        <v>0.23300000000000001</v>
      </c>
      <c r="I12" s="119">
        <v>0.27500000000000002</v>
      </c>
      <c r="J12" s="119">
        <v>0.02</v>
      </c>
      <c r="K12" s="32"/>
    </row>
    <row r="13" spans="1:11" s="42" customFormat="1" ht="11.25" customHeight="1">
      <c r="A13" s="36" t="s">
        <v>12</v>
      </c>
      <c r="B13" s="37"/>
      <c r="C13" s="38">
        <v>141</v>
      </c>
      <c r="D13" s="38">
        <v>152</v>
      </c>
      <c r="E13" s="38">
        <v>99</v>
      </c>
      <c r="F13" s="39">
        <f>IF(D13&gt;0,100*E13/D13,0)</f>
        <v>65.131578947368425</v>
      </c>
      <c r="G13" s="40"/>
      <c r="H13" s="120">
        <v>0.875</v>
      </c>
      <c r="I13" s="121">
        <v>0.94299999999999995</v>
      </c>
      <c r="J13" s="121">
        <v>0.56599999999999995</v>
      </c>
      <c r="K13" s="41">
        <f>IF(I13&gt;0,100*J13/I13,0)</f>
        <v>60.021208907741247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>
        <v>16</v>
      </c>
      <c r="D15" s="38">
        <v>16</v>
      </c>
      <c r="E15" s="38">
        <v>12</v>
      </c>
      <c r="F15" s="39">
        <f>IF(D15&gt;0,100*E15/D15,0)</f>
        <v>75</v>
      </c>
      <c r="G15" s="40"/>
      <c r="H15" s="120">
        <v>0.08</v>
      </c>
      <c r="I15" s="121">
        <v>0.08</v>
      </c>
      <c r="J15" s="121">
        <v>0.06</v>
      </c>
      <c r="K15" s="41">
        <f>IF(I15&gt;0,100*J15/I15,0)</f>
        <v>75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>
        <v>1</v>
      </c>
      <c r="D17" s="38">
        <v>4</v>
      </c>
      <c r="E17" s="38"/>
      <c r="F17" s="39"/>
      <c r="G17" s="40"/>
      <c r="H17" s="120">
        <v>6.0000000000000001E-3</v>
      </c>
      <c r="I17" s="121">
        <v>2.4680000000000001E-2</v>
      </c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>
        <v>44</v>
      </c>
      <c r="D19" s="30">
        <v>44</v>
      </c>
      <c r="E19" s="30">
        <v>76</v>
      </c>
      <c r="F19" s="31"/>
      <c r="G19" s="31"/>
      <c r="H19" s="119">
        <v>0.312</v>
      </c>
      <c r="I19" s="119">
        <v>0.31</v>
      </c>
      <c r="J19" s="119">
        <v>0.53500000000000003</v>
      </c>
      <c r="K19" s="32"/>
    </row>
    <row r="20" spans="1:11" s="33" customFormat="1" ht="11.25" customHeight="1">
      <c r="A20" s="35" t="s">
        <v>16</v>
      </c>
      <c r="B20" s="29"/>
      <c r="C20" s="30">
        <v>20</v>
      </c>
      <c r="D20" s="30">
        <v>30</v>
      </c>
      <c r="E20" s="30">
        <v>20</v>
      </c>
      <c r="F20" s="31"/>
      <c r="G20" s="31"/>
      <c r="H20" s="119">
        <v>0.11</v>
      </c>
      <c r="I20" s="119">
        <v>0.13</v>
      </c>
      <c r="J20" s="119">
        <v>0.13</v>
      </c>
      <c r="K20" s="32"/>
    </row>
    <row r="21" spans="1:11" s="33" customFormat="1" ht="11.25" customHeight="1">
      <c r="A21" s="35" t="s">
        <v>17</v>
      </c>
      <c r="B21" s="29"/>
      <c r="C21" s="30">
        <v>24</v>
      </c>
      <c r="D21" s="30">
        <v>24</v>
      </c>
      <c r="E21" s="30">
        <v>24</v>
      </c>
      <c r="F21" s="31"/>
      <c r="G21" s="31"/>
      <c r="H21" s="119">
        <v>0.14199999999999999</v>
      </c>
      <c r="I21" s="119">
        <v>0.14399999999999999</v>
      </c>
      <c r="J21" s="119">
        <v>0.14399999999999999</v>
      </c>
      <c r="K21" s="32"/>
    </row>
    <row r="22" spans="1:11" s="42" customFormat="1" ht="11.25" customHeight="1">
      <c r="A22" s="36" t="s">
        <v>18</v>
      </c>
      <c r="B22" s="37"/>
      <c r="C22" s="38">
        <v>88</v>
      </c>
      <c r="D22" s="38">
        <v>98</v>
      </c>
      <c r="E22" s="38">
        <v>120</v>
      </c>
      <c r="F22" s="39">
        <f>IF(D22&gt;0,100*E22/D22,0)</f>
        <v>122.44897959183673</v>
      </c>
      <c r="G22" s="40"/>
      <c r="H22" s="120">
        <v>0.56399999999999995</v>
      </c>
      <c r="I22" s="121">
        <v>0.58399999999999996</v>
      </c>
      <c r="J22" s="121">
        <v>0.80900000000000005</v>
      </c>
      <c r="K22" s="41">
        <f>IF(I22&gt;0,100*J22/I22,0)</f>
        <v>138.527397260274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>
        <v>2467</v>
      </c>
      <c r="D24" s="38">
        <v>2300</v>
      </c>
      <c r="E24" s="38">
        <v>2500</v>
      </c>
      <c r="F24" s="39">
        <f>IF(D24&gt;0,100*E24/D24,0)</f>
        <v>108.69565217391305</v>
      </c>
      <c r="G24" s="40"/>
      <c r="H24" s="120">
        <v>15.145</v>
      </c>
      <c r="I24" s="121">
        <v>14</v>
      </c>
      <c r="J24" s="121">
        <v>18</v>
      </c>
      <c r="K24" s="41">
        <f>IF(I24&gt;0,100*J24/I24,0)</f>
        <v>128.57142857142858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>
        <v>1601</v>
      </c>
      <c r="D26" s="38">
        <v>1400</v>
      </c>
      <c r="E26" s="38">
        <v>1500</v>
      </c>
      <c r="F26" s="39">
        <f>IF(D26&gt;0,100*E26/D26,0)</f>
        <v>107.14285714285714</v>
      </c>
      <c r="G26" s="40"/>
      <c r="H26" s="120">
        <v>10.891</v>
      </c>
      <c r="I26" s="121">
        <v>10.8</v>
      </c>
      <c r="J26" s="121">
        <v>11.5</v>
      </c>
      <c r="K26" s="41">
        <f>IF(I26&gt;0,100*J26/I26,0)</f>
        <v>106.48148148148148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>
        <v>3649</v>
      </c>
      <c r="D28" s="30">
        <v>2300</v>
      </c>
      <c r="E28" s="30">
        <v>4521</v>
      </c>
      <c r="F28" s="31"/>
      <c r="G28" s="31"/>
      <c r="H28" s="119">
        <v>15.41</v>
      </c>
      <c r="I28" s="119">
        <v>10.35</v>
      </c>
      <c r="J28" s="119">
        <v>36.167999999999999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9"/>
      <c r="I29" s="119"/>
      <c r="J29" s="119"/>
      <c r="K29" s="32"/>
    </row>
    <row r="30" spans="1:11" s="33" customFormat="1" ht="11.25" customHeight="1">
      <c r="A30" s="35" t="s">
        <v>23</v>
      </c>
      <c r="B30" s="29"/>
      <c r="C30" s="30">
        <v>787</v>
      </c>
      <c r="D30" s="30">
        <v>1749</v>
      </c>
      <c r="E30" s="30">
        <v>1749</v>
      </c>
      <c r="F30" s="31"/>
      <c r="G30" s="31"/>
      <c r="H30" s="119">
        <v>4.7220000000000004</v>
      </c>
      <c r="I30" s="119">
        <v>11.37</v>
      </c>
      <c r="J30" s="119">
        <v>11.37</v>
      </c>
      <c r="K30" s="32"/>
    </row>
    <row r="31" spans="1:11" s="42" customFormat="1" ht="11.25" customHeight="1">
      <c r="A31" s="43" t="s">
        <v>24</v>
      </c>
      <c r="B31" s="37"/>
      <c r="C31" s="38">
        <v>4436</v>
      </c>
      <c r="D31" s="38">
        <v>4049</v>
      </c>
      <c r="E31" s="38">
        <v>6270</v>
      </c>
      <c r="F31" s="39">
        <f>IF(D31&gt;0,100*E31/D31,0)</f>
        <v>154.85305013583601</v>
      </c>
      <c r="G31" s="40"/>
      <c r="H31" s="120">
        <v>20.132000000000001</v>
      </c>
      <c r="I31" s="121">
        <v>21.72</v>
      </c>
      <c r="J31" s="121">
        <v>47.537999999999997</v>
      </c>
      <c r="K31" s="41">
        <f>IF(I31&gt;0,100*J31/I31,0)</f>
        <v>218.86740331491711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>
        <v>49</v>
      </c>
      <c r="D33" s="30">
        <v>40</v>
      </c>
      <c r="E33" s="30">
        <v>48</v>
      </c>
      <c r="F33" s="31"/>
      <c r="G33" s="31"/>
      <c r="H33" s="119">
        <v>0.48899999999999999</v>
      </c>
      <c r="I33" s="119">
        <v>0.36</v>
      </c>
      <c r="J33" s="119">
        <v>0.38</v>
      </c>
      <c r="K33" s="32"/>
    </row>
    <row r="34" spans="1:11" s="33" customFormat="1" ht="11.25" customHeight="1">
      <c r="A34" s="35" t="s">
        <v>26</v>
      </c>
      <c r="B34" s="29"/>
      <c r="C34" s="30">
        <v>32</v>
      </c>
      <c r="D34" s="30">
        <v>32</v>
      </c>
      <c r="E34" s="30">
        <v>40</v>
      </c>
      <c r="F34" s="31"/>
      <c r="G34" s="31"/>
      <c r="H34" s="119">
        <v>0.254</v>
      </c>
      <c r="I34" s="119">
        <v>0.254</v>
      </c>
      <c r="J34" s="119">
        <v>0.32</v>
      </c>
      <c r="K34" s="32"/>
    </row>
    <row r="35" spans="1:11" s="33" customFormat="1" ht="11.25" customHeight="1">
      <c r="A35" s="35" t="s">
        <v>27</v>
      </c>
      <c r="B35" s="29"/>
      <c r="C35" s="30">
        <v>120</v>
      </c>
      <c r="D35" s="30">
        <v>100</v>
      </c>
      <c r="E35" s="30">
        <v>100</v>
      </c>
      <c r="F35" s="31"/>
      <c r="G35" s="31"/>
      <c r="H35" s="119">
        <v>0.9</v>
      </c>
      <c r="I35" s="119">
        <v>0.75</v>
      </c>
      <c r="J35" s="119">
        <v>0.75</v>
      </c>
      <c r="K35" s="32"/>
    </row>
    <row r="36" spans="1:11" s="33" customFormat="1" ht="11.25" customHeight="1">
      <c r="A36" s="35" t="s">
        <v>28</v>
      </c>
      <c r="B36" s="29"/>
      <c r="C36" s="30">
        <v>10</v>
      </c>
      <c r="D36" s="30">
        <v>10</v>
      </c>
      <c r="E36" s="30">
        <v>10</v>
      </c>
      <c r="F36" s="31"/>
      <c r="G36" s="31"/>
      <c r="H36" s="119">
        <v>0.06</v>
      </c>
      <c r="I36" s="119">
        <v>0.06</v>
      </c>
      <c r="J36" s="119">
        <v>0.06</v>
      </c>
      <c r="K36" s="32"/>
    </row>
    <row r="37" spans="1:11" s="42" customFormat="1" ht="11.25" customHeight="1">
      <c r="A37" s="36" t="s">
        <v>29</v>
      </c>
      <c r="B37" s="37"/>
      <c r="C37" s="38">
        <v>211</v>
      </c>
      <c r="D37" s="38">
        <v>182</v>
      </c>
      <c r="E37" s="38">
        <v>198</v>
      </c>
      <c r="F37" s="39">
        <f>IF(D37&gt;0,100*E37/D37,0)</f>
        <v>108.79120879120879</v>
      </c>
      <c r="G37" s="40"/>
      <c r="H37" s="120">
        <v>1.7030000000000001</v>
      </c>
      <c r="I37" s="121">
        <v>1.4239999999999999</v>
      </c>
      <c r="J37" s="121">
        <v>1.51</v>
      </c>
      <c r="K37" s="41">
        <f>IF(I37&gt;0,100*J37/I37,0)</f>
        <v>106.03932584269664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>
        <v>1</v>
      </c>
      <c r="D39" s="38">
        <v>1</v>
      </c>
      <c r="E39" s="38">
        <v>1</v>
      </c>
      <c r="F39" s="39">
        <f>IF(D39&gt;0,100*E39/D39,0)</f>
        <v>100</v>
      </c>
      <c r="G39" s="40"/>
      <c r="H39" s="120">
        <v>8.0000000000000002E-3</v>
      </c>
      <c r="I39" s="121">
        <v>8.0000000000000002E-3</v>
      </c>
      <c r="J39" s="121">
        <v>1.2E-2</v>
      </c>
      <c r="K39" s="41">
        <f>IF(I39&gt;0,100*J39/I39,0)</f>
        <v>150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>
        <v>70</v>
      </c>
      <c r="D41" s="30">
        <v>75</v>
      </c>
      <c r="E41" s="30">
        <v>70</v>
      </c>
      <c r="F41" s="31"/>
      <c r="G41" s="31"/>
      <c r="H41" s="119">
        <v>0.47599999999999998</v>
      </c>
      <c r="I41" s="119">
        <v>0.88900000000000001</v>
      </c>
      <c r="J41" s="119">
        <v>0.84</v>
      </c>
      <c r="K41" s="32"/>
    </row>
    <row r="42" spans="1:11" s="33" customFormat="1" ht="11.25" customHeight="1">
      <c r="A42" s="35" t="s">
        <v>32</v>
      </c>
      <c r="B42" s="29"/>
      <c r="C42" s="30">
        <v>115</v>
      </c>
      <c r="D42" s="30">
        <v>105</v>
      </c>
      <c r="E42" s="30">
        <v>100</v>
      </c>
      <c r="F42" s="31"/>
      <c r="G42" s="31"/>
      <c r="H42" s="119">
        <v>0.92</v>
      </c>
      <c r="I42" s="119">
        <v>0.84</v>
      </c>
      <c r="J42" s="119">
        <v>0.8</v>
      </c>
      <c r="K42" s="32"/>
    </row>
    <row r="43" spans="1:11" s="33" customFormat="1" ht="11.25" customHeight="1">
      <c r="A43" s="35" t="s">
        <v>33</v>
      </c>
      <c r="B43" s="29"/>
      <c r="C43" s="30"/>
      <c r="D43" s="30">
        <v>2</v>
      </c>
      <c r="E43" s="30"/>
      <c r="F43" s="31"/>
      <c r="G43" s="31"/>
      <c r="H43" s="119"/>
      <c r="I43" s="119"/>
      <c r="J43" s="119"/>
      <c r="K43" s="32"/>
    </row>
    <row r="44" spans="1:11" s="33" customFormat="1" ht="11.25" customHeight="1">
      <c r="A44" s="35" t="s">
        <v>34</v>
      </c>
      <c r="B44" s="29"/>
      <c r="C44" s="30">
        <v>100</v>
      </c>
      <c r="D44" s="30">
        <v>61</v>
      </c>
      <c r="E44" s="30">
        <v>60</v>
      </c>
      <c r="F44" s="31"/>
      <c r="G44" s="31"/>
      <c r="H44" s="119">
        <v>0.45</v>
      </c>
      <c r="I44" s="119">
        <v>0.27500000000000002</v>
      </c>
      <c r="J44" s="119">
        <v>0.3</v>
      </c>
      <c r="K44" s="32"/>
    </row>
    <row r="45" spans="1:11" s="33" customFormat="1" ht="11.25" customHeight="1">
      <c r="A45" s="35" t="s">
        <v>35</v>
      </c>
      <c r="B45" s="29"/>
      <c r="C45" s="30">
        <v>2</v>
      </c>
      <c r="D45" s="30">
        <v>2</v>
      </c>
      <c r="E45" s="30">
        <v>2</v>
      </c>
      <c r="F45" s="31"/>
      <c r="G45" s="31"/>
      <c r="H45" s="119">
        <v>1.4E-2</v>
      </c>
      <c r="I45" s="119">
        <v>0.02</v>
      </c>
      <c r="J45" s="119">
        <v>1.6E-2</v>
      </c>
      <c r="K45" s="32"/>
    </row>
    <row r="46" spans="1:11" s="33" customFormat="1" ht="11.25" customHeight="1">
      <c r="A46" s="35" t="s">
        <v>36</v>
      </c>
      <c r="B46" s="29"/>
      <c r="C46" s="30">
        <v>50</v>
      </c>
      <c r="D46" s="30">
        <v>46</v>
      </c>
      <c r="E46" s="30">
        <v>46</v>
      </c>
      <c r="F46" s="31"/>
      <c r="G46" s="31"/>
      <c r="H46" s="119">
        <v>0.6</v>
      </c>
      <c r="I46" s="119">
        <v>0.55200000000000005</v>
      </c>
      <c r="J46" s="119">
        <v>0.36799999999999999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>
        <v>80</v>
      </c>
      <c r="F47" s="31"/>
      <c r="G47" s="31"/>
      <c r="H47" s="119"/>
      <c r="I47" s="119"/>
      <c r="J47" s="119">
        <v>0.96</v>
      </c>
      <c r="K47" s="32"/>
    </row>
    <row r="48" spans="1:11" s="33" customFormat="1" ht="11.25" customHeight="1">
      <c r="A48" s="35" t="s">
        <v>38</v>
      </c>
      <c r="B48" s="29"/>
      <c r="C48" s="30">
        <v>1378</v>
      </c>
      <c r="D48" s="30">
        <v>1327</v>
      </c>
      <c r="E48" s="30">
        <v>1300</v>
      </c>
      <c r="F48" s="31"/>
      <c r="G48" s="31"/>
      <c r="H48" s="119">
        <v>8.2680000000000007</v>
      </c>
      <c r="I48" s="119">
        <v>9.2889999999999997</v>
      </c>
      <c r="J48" s="119">
        <v>9.1</v>
      </c>
      <c r="K48" s="32"/>
    </row>
    <row r="49" spans="1:11" s="33" customFormat="1" ht="11.25" customHeight="1">
      <c r="A49" s="35" t="s">
        <v>39</v>
      </c>
      <c r="B49" s="29"/>
      <c r="C49" s="30">
        <v>189</v>
      </c>
      <c r="D49" s="30">
        <v>235</v>
      </c>
      <c r="E49" s="30">
        <v>240</v>
      </c>
      <c r="F49" s="31"/>
      <c r="G49" s="31"/>
      <c r="H49" s="119">
        <v>1.673</v>
      </c>
      <c r="I49" s="119">
        <v>2.1859999999999999</v>
      </c>
      <c r="J49" s="119">
        <v>2.16</v>
      </c>
      <c r="K49" s="32"/>
    </row>
    <row r="50" spans="1:11" s="42" customFormat="1" ht="11.25" customHeight="1">
      <c r="A50" s="43" t="s">
        <v>40</v>
      </c>
      <c r="B50" s="37"/>
      <c r="C50" s="38">
        <v>1904</v>
      </c>
      <c r="D50" s="38">
        <v>1853</v>
      </c>
      <c r="E50" s="38">
        <v>1898</v>
      </c>
      <c r="F50" s="39">
        <f>IF(D50&gt;0,100*E50/D50,0)</f>
        <v>102.42849433351323</v>
      </c>
      <c r="G50" s="40"/>
      <c r="H50" s="120">
        <v>12.401000000000002</v>
      </c>
      <c r="I50" s="121">
        <v>14.051</v>
      </c>
      <c r="J50" s="121">
        <v>14.544</v>
      </c>
      <c r="K50" s="41">
        <f>IF(I50&gt;0,100*J50/I50,0)</f>
        <v>103.50864707138282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0"/>
      <c r="I52" s="121"/>
      <c r="J52" s="12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>
        <v>1500</v>
      </c>
      <c r="D54" s="30">
        <v>1800</v>
      </c>
      <c r="E54" s="30">
        <v>1700</v>
      </c>
      <c r="F54" s="31"/>
      <c r="G54" s="31"/>
      <c r="H54" s="119">
        <v>10.5</v>
      </c>
      <c r="I54" s="119">
        <v>12.6</v>
      </c>
      <c r="J54" s="119">
        <v>12.24</v>
      </c>
      <c r="K54" s="32"/>
    </row>
    <row r="55" spans="1:11" s="33" customFormat="1" ht="11.25" customHeight="1">
      <c r="A55" s="35" t="s">
        <v>43</v>
      </c>
      <c r="B55" s="29"/>
      <c r="C55" s="30">
        <v>90</v>
      </c>
      <c r="D55" s="30">
        <v>90</v>
      </c>
      <c r="E55" s="30">
        <v>35</v>
      </c>
      <c r="F55" s="31"/>
      <c r="G55" s="31"/>
      <c r="H55" s="119">
        <v>0.63</v>
      </c>
      <c r="I55" s="119">
        <v>0.63</v>
      </c>
      <c r="J55" s="119">
        <v>0.245</v>
      </c>
      <c r="K55" s="32"/>
    </row>
    <row r="56" spans="1:11" s="33" customFormat="1" ht="11.25" customHeight="1">
      <c r="A56" s="35" t="s">
        <v>44</v>
      </c>
      <c r="B56" s="29"/>
      <c r="C56" s="30">
        <v>34</v>
      </c>
      <c r="D56" s="30">
        <v>18</v>
      </c>
      <c r="E56" s="30">
        <v>26</v>
      </c>
      <c r="F56" s="31"/>
      <c r="G56" s="31"/>
      <c r="H56" s="119">
        <v>0.255</v>
      </c>
      <c r="I56" s="119">
        <v>0.127</v>
      </c>
      <c r="J56" s="119">
        <v>0.16300000000000001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9"/>
      <c r="I57" s="119"/>
      <c r="J57" s="119"/>
      <c r="K57" s="32"/>
    </row>
    <row r="58" spans="1:11" s="33" customFormat="1" ht="11.25" customHeight="1">
      <c r="A58" s="35" t="s">
        <v>46</v>
      </c>
      <c r="B58" s="29"/>
      <c r="C58" s="30">
        <v>405</v>
      </c>
      <c r="D58" s="30">
        <v>343</v>
      </c>
      <c r="E58" s="30">
        <v>396</v>
      </c>
      <c r="F58" s="31"/>
      <c r="G58" s="31"/>
      <c r="H58" s="119">
        <v>2.93</v>
      </c>
      <c r="I58" s="119">
        <v>1.8520000000000001</v>
      </c>
      <c r="J58" s="119">
        <v>2.5739999999999998</v>
      </c>
      <c r="K58" s="32"/>
    </row>
    <row r="59" spans="1:11" s="42" customFormat="1" ht="11.25" customHeight="1">
      <c r="A59" s="36" t="s">
        <v>47</v>
      </c>
      <c r="B59" s="37"/>
      <c r="C59" s="38">
        <v>2029</v>
      </c>
      <c r="D59" s="38">
        <v>2251</v>
      </c>
      <c r="E59" s="38">
        <v>2157</v>
      </c>
      <c r="F59" s="39">
        <f>IF(D59&gt;0,100*E59/D59,0)</f>
        <v>95.824078187472239</v>
      </c>
      <c r="G59" s="40"/>
      <c r="H59" s="120">
        <v>14.315</v>
      </c>
      <c r="I59" s="121">
        <v>15.209000000000001</v>
      </c>
      <c r="J59" s="121">
        <v>15.222</v>
      </c>
      <c r="K59" s="41">
        <f>IF(I59&gt;0,100*J59/I59,0)</f>
        <v>100.08547570517456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>
        <v>111</v>
      </c>
      <c r="D61" s="30">
        <v>110</v>
      </c>
      <c r="E61" s="30">
        <v>35</v>
      </c>
      <c r="F61" s="31"/>
      <c r="G61" s="31"/>
      <c r="H61" s="119">
        <v>0.88800000000000001</v>
      </c>
      <c r="I61" s="119">
        <v>0.8</v>
      </c>
      <c r="J61" s="119">
        <v>0.28000000000000003</v>
      </c>
      <c r="K61" s="32"/>
    </row>
    <row r="62" spans="1:11" s="33" customFormat="1" ht="11.25" customHeight="1">
      <c r="A62" s="35" t="s">
        <v>49</v>
      </c>
      <c r="B62" s="29"/>
      <c r="C62" s="30">
        <v>57</v>
      </c>
      <c r="D62" s="30">
        <v>57</v>
      </c>
      <c r="E62" s="30">
        <v>57</v>
      </c>
      <c r="F62" s="31"/>
      <c r="G62" s="31"/>
      <c r="H62" s="119">
        <v>0.45600000000000002</v>
      </c>
      <c r="I62" s="119">
        <v>0.45600000000000002</v>
      </c>
      <c r="J62" s="119">
        <v>0.45600000000000002</v>
      </c>
      <c r="K62" s="32"/>
    </row>
    <row r="63" spans="1:11" s="33" customFormat="1" ht="11.25" customHeight="1">
      <c r="A63" s="35" t="s">
        <v>50</v>
      </c>
      <c r="B63" s="29"/>
      <c r="C63" s="30">
        <v>49</v>
      </c>
      <c r="D63" s="30">
        <v>49</v>
      </c>
      <c r="E63" s="30"/>
      <c r="F63" s="31"/>
      <c r="G63" s="31"/>
      <c r="H63" s="119">
        <v>0.39500000000000002</v>
      </c>
      <c r="I63" s="119">
        <v>0.3</v>
      </c>
      <c r="J63" s="119"/>
      <c r="K63" s="32"/>
    </row>
    <row r="64" spans="1:11" s="42" customFormat="1" ht="11.25" customHeight="1">
      <c r="A64" s="36" t="s">
        <v>51</v>
      </c>
      <c r="B64" s="37"/>
      <c r="C64" s="38">
        <v>217</v>
      </c>
      <c r="D64" s="38">
        <v>216</v>
      </c>
      <c r="E64" s="38">
        <v>92</v>
      </c>
      <c r="F64" s="39">
        <f>IF(D64&gt;0,100*E64/D64,0)</f>
        <v>42.592592592592595</v>
      </c>
      <c r="G64" s="40"/>
      <c r="H64" s="120">
        <v>1.7390000000000001</v>
      </c>
      <c r="I64" s="121">
        <v>1.556</v>
      </c>
      <c r="J64" s="121">
        <v>0.73599999999999999</v>
      </c>
      <c r="K64" s="41">
        <f>IF(I64&gt;0,100*J64/I64,0)</f>
        <v>47.300771208226216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>
        <v>46</v>
      </c>
      <c r="D66" s="38">
        <v>50</v>
      </c>
      <c r="E66" s="38">
        <v>9</v>
      </c>
      <c r="F66" s="39">
        <f>IF(D66&gt;0,100*E66/D66,0)</f>
        <v>18</v>
      </c>
      <c r="G66" s="40"/>
      <c r="H66" s="120">
        <v>0.59499999999999997</v>
      </c>
      <c r="I66" s="121">
        <v>0.71</v>
      </c>
      <c r="J66" s="121">
        <v>0.15</v>
      </c>
      <c r="K66" s="41">
        <f>IF(I66&gt;0,100*J66/I66,0)</f>
        <v>21.126760563380284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>
        <v>214</v>
      </c>
      <c r="D68" s="30">
        <v>100</v>
      </c>
      <c r="E68" s="30">
        <v>50</v>
      </c>
      <c r="F68" s="31"/>
      <c r="G68" s="31"/>
      <c r="H68" s="119">
        <v>1.4850000000000001</v>
      </c>
      <c r="I68" s="119">
        <v>0.65</v>
      </c>
      <c r="J68" s="119">
        <v>0.25</v>
      </c>
      <c r="K68" s="32"/>
    </row>
    <row r="69" spans="1:11" s="33" customFormat="1" ht="11.25" customHeight="1">
      <c r="A69" s="35" t="s">
        <v>54</v>
      </c>
      <c r="B69" s="29"/>
      <c r="C69" s="30">
        <v>150</v>
      </c>
      <c r="D69" s="30">
        <v>196</v>
      </c>
      <c r="E69" s="30"/>
      <c r="F69" s="31"/>
      <c r="G69" s="31"/>
      <c r="H69" s="119">
        <v>0.9</v>
      </c>
      <c r="I69" s="119">
        <v>0.61199999999999999</v>
      </c>
      <c r="J69" s="119"/>
      <c r="K69" s="32"/>
    </row>
    <row r="70" spans="1:11" s="42" customFormat="1" ht="11.25" customHeight="1">
      <c r="A70" s="36" t="s">
        <v>55</v>
      </c>
      <c r="B70" s="37"/>
      <c r="C70" s="38">
        <v>364</v>
      </c>
      <c r="D70" s="38">
        <v>296</v>
      </c>
      <c r="E70" s="38">
        <v>50</v>
      </c>
      <c r="F70" s="39">
        <f>IF(D70&gt;0,100*E70/D70,0)</f>
        <v>16.891891891891891</v>
      </c>
      <c r="G70" s="40"/>
      <c r="H70" s="120">
        <v>2.3849999999999998</v>
      </c>
      <c r="I70" s="121">
        <v>1.262</v>
      </c>
      <c r="J70" s="121">
        <v>0.25</v>
      </c>
      <c r="K70" s="41">
        <f>IF(I70&gt;0,100*J70/I70,0)</f>
        <v>19.809825673534071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>
        <v>60</v>
      </c>
      <c r="D72" s="30">
        <v>67</v>
      </c>
      <c r="E72" s="30">
        <v>76</v>
      </c>
      <c r="F72" s="31"/>
      <c r="G72" s="31"/>
      <c r="H72" s="119">
        <v>0.48</v>
      </c>
      <c r="I72" s="119">
        <v>0.57099999999999995</v>
      </c>
      <c r="J72" s="119">
        <v>0.61699999999999999</v>
      </c>
      <c r="K72" s="32"/>
    </row>
    <row r="73" spans="1:11" s="33" customFormat="1" ht="11.25" customHeight="1">
      <c r="A73" s="35" t="s">
        <v>57</v>
      </c>
      <c r="B73" s="29"/>
      <c r="C73" s="30">
        <v>52</v>
      </c>
      <c r="D73" s="30">
        <v>52</v>
      </c>
      <c r="E73" s="30">
        <v>45</v>
      </c>
      <c r="F73" s="31"/>
      <c r="G73" s="31"/>
      <c r="H73" s="119">
        <v>1.115</v>
      </c>
      <c r="I73" s="119">
        <v>0.625</v>
      </c>
      <c r="J73" s="119">
        <v>0.54</v>
      </c>
      <c r="K73" s="32"/>
    </row>
    <row r="74" spans="1:11" s="33" customFormat="1" ht="11.25" customHeight="1">
      <c r="A74" s="35" t="s">
        <v>58</v>
      </c>
      <c r="B74" s="29"/>
      <c r="C74" s="30">
        <v>20</v>
      </c>
      <c r="D74" s="30">
        <v>25</v>
      </c>
      <c r="E74" s="30">
        <v>20</v>
      </c>
      <c r="F74" s="31"/>
      <c r="G74" s="31"/>
      <c r="H74" s="119">
        <v>0.16</v>
      </c>
      <c r="I74" s="119">
        <v>0.2</v>
      </c>
      <c r="J74" s="119">
        <v>0.16</v>
      </c>
      <c r="K74" s="32"/>
    </row>
    <row r="75" spans="1:11" s="33" customFormat="1" ht="11.25" customHeight="1">
      <c r="A75" s="35" t="s">
        <v>59</v>
      </c>
      <c r="B75" s="29"/>
      <c r="C75" s="30">
        <v>117</v>
      </c>
      <c r="D75" s="30">
        <v>117</v>
      </c>
      <c r="E75" s="30">
        <v>107</v>
      </c>
      <c r="F75" s="31"/>
      <c r="G75" s="31"/>
      <c r="H75" s="119">
        <v>1.8320000000000001</v>
      </c>
      <c r="I75" s="119">
        <v>1.8320999999999998</v>
      </c>
      <c r="J75" s="119">
        <v>1.6242999999999999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19"/>
      <c r="I76" s="119"/>
      <c r="J76" s="119"/>
      <c r="K76" s="32"/>
    </row>
    <row r="77" spans="1:11" s="33" customFormat="1" ht="11.25" customHeight="1">
      <c r="A77" s="35" t="s">
        <v>61</v>
      </c>
      <c r="B77" s="29"/>
      <c r="C77" s="30">
        <v>10</v>
      </c>
      <c r="D77" s="30">
        <v>7</v>
      </c>
      <c r="E77" s="30">
        <v>3</v>
      </c>
      <c r="F77" s="31"/>
      <c r="G77" s="31"/>
      <c r="H77" s="119">
        <v>7.4999999999999997E-2</v>
      </c>
      <c r="I77" s="119">
        <v>7.0999999999999994E-2</v>
      </c>
      <c r="J77" s="119">
        <v>0.03</v>
      </c>
      <c r="K77" s="32"/>
    </row>
    <row r="78" spans="1:11" s="33" customFormat="1" ht="11.25" customHeight="1">
      <c r="A78" s="35" t="s">
        <v>62</v>
      </c>
      <c r="B78" s="29"/>
      <c r="C78" s="30">
        <v>106</v>
      </c>
      <c r="D78" s="30">
        <v>120</v>
      </c>
      <c r="E78" s="30">
        <v>100</v>
      </c>
      <c r="F78" s="31"/>
      <c r="G78" s="31"/>
      <c r="H78" s="119">
        <v>0.94799999999999995</v>
      </c>
      <c r="I78" s="119">
        <v>1.0680000000000001</v>
      </c>
      <c r="J78" s="119">
        <v>0.78</v>
      </c>
      <c r="K78" s="32"/>
    </row>
    <row r="79" spans="1:11" s="33" customFormat="1" ht="11.25" customHeight="1">
      <c r="A79" s="35" t="s">
        <v>63</v>
      </c>
      <c r="B79" s="29"/>
      <c r="C79" s="30">
        <v>50</v>
      </c>
      <c r="D79" s="30">
        <v>50</v>
      </c>
      <c r="E79" s="30">
        <v>50</v>
      </c>
      <c r="F79" s="31"/>
      <c r="G79" s="31"/>
      <c r="H79" s="119">
        <v>0.375</v>
      </c>
      <c r="I79" s="119">
        <v>0.375</v>
      </c>
      <c r="J79" s="119">
        <v>0.375</v>
      </c>
      <c r="K79" s="32"/>
    </row>
    <row r="80" spans="1:11" s="42" customFormat="1" ht="11.25" customHeight="1">
      <c r="A80" s="43" t="s">
        <v>64</v>
      </c>
      <c r="B80" s="37"/>
      <c r="C80" s="38">
        <v>415</v>
      </c>
      <c r="D80" s="38">
        <v>438</v>
      </c>
      <c r="E80" s="38">
        <v>401</v>
      </c>
      <c r="F80" s="39">
        <f>IF(D80&gt;0,100*E80/D80,0)</f>
        <v>91.552511415525117</v>
      </c>
      <c r="G80" s="40"/>
      <c r="H80" s="120">
        <v>4.9850000000000003</v>
      </c>
      <c r="I80" s="121">
        <v>4.7420999999999998</v>
      </c>
      <c r="J80" s="121">
        <v>4.1262999999999996</v>
      </c>
      <c r="K80" s="41">
        <f>IF(I80&gt;0,100*J80/I80,0)</f>
        <v>87.014192024630432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>
        <v>53</v>
      </c>
      <c r="D82" s="30">
        <v>53</v>
      </c>
      <c r="E82" s="30">
        <v>47</v>
      </c>
      <c r="F82" s="31"/>
      <c r="G82" s="31"/>
      <c r="H82" s="119">
        <v>0.56399999999999995</v>
      </c>
      <c r="I82" s="119">
        <v>0.56399999999999995</v>
      </c>
      <c r="J82" s="119">
        <v>0.46</v>
      </c>
      <c r="K82" s="32"/>
    </row>
    <row r="83" spans="1:11" s="33" customFormat="1" ht="11.25" customHeight="1">
      <c r="A83" s="35" t="s">
        <v>66</v>
      </c>
      <c r="B83" s="29"/>
      <c r="C83" s="30">
        <v>10</v>
      </c>
      <c r="D83" s="30">
        <v>10</v>
      </c>
      <c r="E83" s="30">
        <v>10</v>
      </c>
      <c r="F83" s="31"/>
      <c r="G83" s="31"/>
      <c r="H83" s="119">
        <v>4.4999999999999998E-2</v>
      </c>
      <c r="I83" s="119">
        <v>4.4999999999999998E-2</v>
      </c>
      <c r="J83" s="119">
        <v>4.4999999999999998E-2</v>
      </c>
      <c r="K83" s="32"/>
    </row>
    <row r="84" spans="1:11" s="42" customFormat="1" ht="11.25" customHeight="1">
      <c r="A84" s="36" t="s">
        <v>67</v>
      </c>
      <c r="B84" s="37"/>
      <c r="C84" s="38">
        <v>63</v>
      </c>
      <c r="D84" s="38">
        <v>63</v>
      </c>
      <c r="E84" s="38">
        <v>57</v>
      </c>
      <c r="F84" s="39">
        <f>IF(D84&gt;0,100*E84/D84,0)</f>
        <v>90.476190476190482</v>
      </c>
      <c r="G84" s="40"/>
      <c r="H84" s="120">
        <v>0.60899999999999999</v>
      </c>
      <c r="I84" s="121">
        <v>0.60899999999999999</v>
      </c>
      <c r="J84" s="121">
        <v>0.505</v>
      </c>
      <c r="K84" s="41">
        <f>IF(I84&gt;0,100*J84/I84,0)</f>
        <v>82.922824302134643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>
        <v>14000</v>
      </c>
      <c r="D87" s="53">
        <v>13369</v>
      </c>
      <c r="E87" s="53">
        <v>15364</v>
      </c>
      <c r="F87" s="54">
        <f>IF(D87&gt;0,100*E87/D87,0)</f>
        <v>114.92258209290149</v>
      </c>
      <c r="G87" s="40"/>
      <c r="H87" s="124">
        <v>86.433000000000007</v>
      </c>
      <c r="I87" s="125">
        <v>87.722779999999986</v>
      </c>
      <c r="J87" s="125">
        <v>115.5283</v>
      </c>
      <c r="K87" s="54">
        <f>IF(I87&gt;0,100*J87/I87,0)</f>
        <v>131.69703468129944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36" orientation="portrait" useFirstPageNumber="1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O625"/>
  <sheetViews>
    <sheetView topLeftCell="A55" zoomScale="70" zoomScaleNormal="70" workbookViewId="0">
      <selection activeCell="J7" sqref="J7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279</v>
      </c>
      <c r="D7" s="21" t="s">
        <v>7</v>
      </c>
      <c r="E7" s="21">
        <v>3</v>
      </c>
      <c r="F7" s="22" t="str">
        <f>CONCATENATE(D6,"=100")</f>
        <v>2016=100</v>
      </c>
      <c r="G7" s="23"/>
      <c r="H7" s="20" t="s">
        <v>279</v>
      </c>
      <c r="I7" s="21" t="s">
        <v>7</v>
      </c>
      <c r="J7" s="21">
        <v>3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9"/>
      <c r="I9" s="119"/>
      <c r="J9" s="11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9"/>
      <c r="I10" s="119"/>
      <c r="J10" s="11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9"/>
      <c r="I11" s="119"/>
      <c r="J11" s="11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9"/>
      <c r="I12" s="119"/>
      <c r="J12" s="119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0"/>
      <c r="I13" s="121"/>
      <c r="J13" s="12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>
        <v>13</v>
      </c>
      <c r="D15" s="38">
        <v>13</v>
      </c>
      <c r="E15" s="38">
        <v>11</v>
      </c>
      <c r="F15" s="39">
        <f>IF(D15&gt;0,100*E15/D15,0)</f>
        <v>84.615384615384613</v>
      </c>
      <c r="G15" s="40"/>
      <c r="H15" s="120">
        <v>9.0999999999999998E-2</v>
      </c>
      <c r="I15" s="121">
        <v>9.0999999999999998E-2</v>
      </c>
      <c r="J15" s="121">
        <v>6.6000000000000003E-2</v>
      </c>
      <c r="K15" s="41">
        <f>IF(I15&gt;0,100*J15/I15,0)</f>
        <v>72.52747252747254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>
        <v>1</v>
      </c>
      <c r="D17" s="38"/>
      <c r="E17" s="38"/>
      <c r="F17" s="39"/>
      <c r="G17" s="40"/>
      <c r="H17" s="120">
        <v>8.9999999999999993E-3</v>
      </c>
      <c r="I17" s="121"/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>
        <v>13</v>
      </c>
      <c r="D19" s="30">
        <v>25</v>
      </c>
      <c r="E19" s="30">
        <v>13</v>
      </c>
      <c r="F19" s="31"/>
      <c r="G19" s="31"/>
      <c r="H19" s="119">
        <v>8.7999999999999995E-2</v>
      </c>
      <c r="I19" s="119">
        <v>0.16500000000000001</v>
      </c>
      <c r="J19" s="119">
        <v>9.0999999999999998E-2</v>
      </c>
      <c r="K19" s="32"/>
    </row>
    <row r="20" spans="1:11" s="33" customFormat="1" ht="11.25" customHeight="1">
      <c r="A20" s="35" t="s">
        <v>16</v>
      </c>
      <c r="B20" s="29"/>
      <c r="C20" s="30">
        <v>12</v>
      </c>
      <c r="D20" s="30">
        <v>12</v>
      </c>
      <c r="E20" s="30">
        <v>12</v>
      </c>
      <c r="F20" s="31"/>
      <c r="G20" s="31"/>
      <c r="H20" s="119">
        <v>6.7000000000000004E-2</v>
      </c>
      <c r="I20" s="119">
        <v>6.2E-2</v>
      </c>
      <c r="J20" s="119">
        <v>6.2E-2</v>
      </c>
      <c r="K20" s="32"/>
    </row>
    <row r="21" spans="1:11" s="33" customFormat="1" ht="11.25" customHeight="1">
      <c r="A21" s="35" t="s">
        <v>17</v>
      </c>
      <c r="B21" s="29"/>
      <c r="C21" s="30">
        <v>20</v>
      </c>
      <c r="D21" s="30">
        <v>20</v>
      </c>
      <c r="E21" s="30">
        <v>20</v>
      </c>
      <c r="F21" s="31"/>
      <c r="G21" s="31"/>
      <c r="H21" s="119">
        <v>0.10199999999999999</v>
      </c>
      <c r="I21" s="119">
        <v>9.6000000000000002E-2</v>
      </c>
      <c r="J21" s="119">
        <v>9.6000000000000002E-2</v>
      </c>
      <c r="K21" s="32"/>
    </row>
    <row r="22" spans="1:11" s="42" customFormat="1" ht="11.25" customHeight="1">
      <c r="A22" s="36" t="s">
        <v>18</v>
      </c>
      <c r="B22" s="37"/>
      <c r="C22" s="38">
        <v>45</v>
      </c>
      <c r="D22" s="38">
        <v>57</v>
      </c>
      <c r="E22" s="38">
        <v>45</v>
      </c>
      <c r="F22" s="39">
        <f>IF(D22&gt;0,100*E22/D22,0)</f>
        <v>78.94736842105263</v>
      </c>
      <c r="G22" s="40"/>
      <c r="H22" s="120">
        <v>0.25700000000000001</v>
      </c>
      <c r="I22" s="121">
        <v>0.32300000000000001</v>
      </c>
      <c r="J22" s="121">
        <v>0.249</v>
      </c>
      <c r="K22" s="41">
        <f>IF(I22&gt;0,100*J22/I22,0)</f>
        <v>77.089783281733745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>
        <v>1300</v>
      </c>
      <c r="D24" s="38">
        <v>1100</v>
      </c>
      <c r="E24" s="38">
        <v>1000</v>
      </c>
      <c r="F24" s="39">
        <f>IF(D24&gt;0,100*E24/D24,0)</f>
        <v>90.909090909090907</v>
      </c>
      <c r="G24" s="40"/>
      <c r="H24" s="120">
        <v>6.5720000000000001</v>
      </c>
      <c r="I24" s="121">
        <v>6.6749999999999998</v>
      </c>
      <c r="J24" s="121">
        <v>9</v>
      </c>
      <c r="K24" s="41">
        <f>IF(I24&gt;0,100*J24/I24,0)</f>
        <v>134.83146067415731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>
        <v>36</v>
      </c>
      <c r="D26" s="38">
        <v>35</v>
      </c>
      <c r="E26" s="38">
        <v>35</v>
      </c>
      <c r="F26" s="39">
        <f>IF(D26&gt;0,100*E26/D26,0)</f>
        <v>100</v>
      </c>
      <c r="G26" s="40"/>
      <c r="H26" s="120">
        <v>0.115</v>
      </c>
      <c r="I26" s="121">
        <v>0.105</v>
      </c>
      <c r="J26" s="121">
        <v>0.18</v>
      </c>
      <c r="K26" s="41">
        <f>IF(I26&gt;0,100*J26/I26,0)</f>
        <v>171.42857142857144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19"/>
      <c r="I28" s="119"/>
      <c r="J28" s="119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9"/>
      <c r="I29" s="119"/>
      <c r="J29" s="119"/>
      <c r="K29" s="32"/>
    </row>
    <row r="30" spans="1:11" s="33" customFormat="1" ht="11.25" customHeight="1">
      <c r="A30" s="35" t="s">
        <v>23</v>
      </c>
      <c r="B30" s="29"/>
      <c r="C30" s="30">
        <v>315</v>
      </c>
      <c r="D30" s="30">
        <v>315</v>
      </c>
      <c r="E30" s="30">
        <v>315</v>
      </c>
      <c r="F30" s="31"/>
      <c r="G30" s="31"/>
      <c r="H30" s="119">
        <v>2.2050000000000001</v>
      </c>
      <c r="I30" s="119">
        <v>1.89</v>
      </c>
      <c r="J30" s="119">
        <v>1.89</v>
      </c>
      <c r="K30" s="32"/>
    </row>
    <row r="31" spans="1:11" s="42" customFormat="1" ht="11.25" customHeight="1">
      <c r="A31" s="43" t="s">
        <v>24</v>
      </c>
      <c r="B31" s="37"/>
      <c r="C31" s="38">
        <v>315</v>
      </c>
      <c r="D31" s="38">
        <v>315</v>
      </c>
      <c r="E31" s="38">
        <v>315</v>
      </c>
      <c r="F31" s="39">
        <f>IF(D31&gt;0,100*E31/D31,0)</f>
        <v>100</v>
      </c>
      <c r="G31" s="40"/>
      <c r="H31" s="120">
        <v>2.2050000000000001</v>
      </c>
      <c r="I31" s="121">
        <v>1.89</v>
      </c>
      <c r="J31" s="121">
        <v>1.89</v>
      </c>
      <c r="K31" s="41">
        <f>IF(I31&gt;0,100*J31/I31,0)</f>
        <v>100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>
        <v>198</v>
      </c>
      <c r="D33" s="30">
        <v>200</v>
      </c>
      <c r="E33" s="30">
        <v>250</v>
      </c>
      <c r="F33" s="31"/>
      <c r="G33" s="31"/>
      <c r="H33" s="119">
        <v>2.3039999999999998</v>
      </c>
      <c r="I33" s="119">
        <v>2.2999999999999998</v>
      </c>
      <c r="J33" s="119">
        <v>2.6</v>
      </c>
      <c r="K33" s="32"/>
    </row>
    <row r="34" spans="1:11" s="33" customFormat="1" ht="11.25" customHeight="1">
      <c r="A34" s="35" t="s">
        <v>26</v>
      </c>
      <c r="B34" s="29"/>
      <c r="C34" s="30">
        <v>146</v>
      </c>
      <c r="D34" s="30">
        <v>145</v>
      </c>
      <c r="E34" s="30">
        <v>120</v>
      </c>
      <c r="F34" s="31"/>
      <c r="G34" s="31"/>
      <c r="H34" s="119">
        <v>1.1220000000000001</v>
      </c>
      <c r="I34" s="119">
        <v>1.1200000000000001</v>
      </c>
      <c r="J34" s="119">
        <v>1</v>
      </c>
      <c r="K34" s="32"/>
    </row>
    <row r="35" spans="1:11" s="33" customFormat="1" ht="11.25" customHeight="1">
      <c r="A35" s="35" t="s">
        <v>27</v>
      </c>
      <c r="B35" s="29"/>
      <c r="C35" s="30">
        <v>9</v>
      </c>
      <c r="D35" s="30">
        <v>9</v>
      </c>
      <c r="E35" s="30">
        <v>9</v>
      </c>
      <c r="F35" s="31"/>
      <c r="G35" s="31"/>
      <c r="H35" s="119">
        <v>8.5000000000000006E-2</v>
      </c>
      <c r="I35" s="119">
        <v>0.09</v>
      </c>
      <c r="J35" s="119">
        <v>0.09</v>
      </c>
      <c r="K35" s="32"/>
    </row>
    <row r="36" spans="1:11" s="33" customFormat="1" ht="11.25" customHeight="1">
      <c r="A36" s="35" t="s">
        <v>28</v>
      </c>
      <c r="B36" s="29"/>
      <c r="C36" s="30">
        <v>52</v>
      </c>
      <c r="D36" s="30">
        <v>52</v>
      </c>
      <c r="E36" s="30">
        <v>48</v>
      </c>
      <c r="F36" s="31"/>
      <c r="G36" s="31"/>
      <c r="H36" s="119">
        <v>0.52</v>
      </c>
      <c r="I36" s="119">
        <v>0.52</v>
      </c>
      <c r="J36" s="119">
        <v>0.48</v>
      </c>
      <c r="K36" s="32"/>
    </row>
    <row r="37" spans="1:11" s="42" customFormat="1" ht="11.25" customHeight="1">
      <c r="A37" s="36" t="s">
        <v>29</v>
      </c>
      <c r="B37" s="37"/>
      <c r="C37" s="38">
        <v>405</v>
      </c>
      <c r="D37" s="38">
        <v>406</v>
      </c>
      <c r="E37" s="38">
        <v>427</v>
      </c>
      <c r="F37" s="39">
        <f>IF(D37&gt;0,100*E37/D37,0)</f>
        <v>105.17241379310344</v>
      </c>
      <c r="G37" s="40"/>
      <c r="H37" s="120">
        <v>4.0310000000000006</v>
      </c>
      <c r="I37" s="121">
        <v>4.03</v>
      </c>
      <c r="J37" s="121">
        <v>4.17</v>
      </c>
      <c r="K37" s="41">
        <f>IF(I37&gt;0,100*J37/I37,0)</f>
        <v>103.47394540942928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>
        <v>5</v>
      </c>
      <c r="D39" s="38">
        <v>5</v>
      </c>
      <c r="E39" s="38">
        <v>5</v>
      </c>
      <c r="F39" s="39">
        <f>IF(D39&gt;0,100*E39/D39,0)</f>
        <v>100</v>
      </c>
      <c r="G39" s="40"/>
      <c r="H39" s="120">
        <v>3.5000000000000003E-2</v>
      </c>
      <c r="I39" s="121">
        <v>3.5000000000000003E-2</v>
      </c>
      <c r="J39" s="121">
        <v>0.03</v>
      </c>
      <c r="K39" s="41">
        <f>IF(I39&gt;0,100*J39/I39,0)</f>
        <v>85.714285714285708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9"/>
      <c r="I41" s="119"/>
      <c r="J41" s="119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9"/>
      <c r="I42" s="119"/>
      <c r="J42" s="119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19"/>
      <c r="I43" s="119"/>
      <c r="J43" s="119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9"/>
      <c r="I44" s="119"/>
      <c r="J44" s="119"/>
      <c r="K44" s="32"/>
    </row>
    <row r="45" spans="1:11" s="33" customFormat="1" ht="11.25" customHeight="1">
      <c r="A45" s="35" t="s">
        <v>35</v>
      </c>
      <c r="B45" s="29"/>
      <c r="C45" s="30">
        <v>2</v>
      </c>
      <c r="D45" s="30">
        <v>2</v>
      </c>
      <c r="E45" s="30">
        <v>2</v>
      </c>
      <c r="F45" s="31"/>
      <c r="G45" s="31"/>
      <c r="H45" s="119">
        <v>1.7999999999999999E-2</v>
      </c>
      <c r="I45" s="119">
        <v>2.8000000000000001E-2</v>
      </c>
      <c r="J45" s="119">
        <v>1.7999999999999999E-2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19"/>
      <c r="I46" s="119"/>
      <c r="J46" s="119"/>
      <c r="K46" s="32"/>
    </row>
    <row r="47" spans="1:11" s="33" customFormat="1" ht="11.25" customHeight="1">
      <c r="A47" s="35" t="s">
        <v>37</v>
      </c>
      <c r="B47" s="29"/>
      <c r="C47" s="30"/>
      <c r="D47" s="30">
        <v>2</v>
      </c>
      <c r="E47" s="30"/>
      <c r="F47" s="31"/>
      <c r="G47" s="31"/>
      <c r="H47" s="119"/>
      <c r="I47" s="119">
        <v>1.6E-2</v>
      </c>
      <c r="J47" s="119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19"/>
      <c r="I48" s="119"/>
      <c r="J48" s="119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9"/>
      <c r="I49" s="119"/>
      <c r="J49" s="119"/>
      <c r="K49" s="32"/>
    </row>
    <row r="50" spans="1:11" s="42" customFormat="1" ht="11.25" customHeight="1">
      <c r="A50" s="43" t="s">
        <v>40</v>
      </c>
      <c r="B50" s="37"/>
      <c r="C50" s="38">
        <v>2</v>
      </c>
      <c r="D50" s="38">
        <v>4</v>
      </c>
      <c r="E50" s="38">
        <v>2</v>
      </c>
      <c r="F50" s="39">
        <f>IF(D50&gt;0,100*E50/D50,0)</f>
        <v>50</v>
      </c>
      <c r="G50" s="40"/>
      <c r="H50" s="120">
        <v>1.7999999999999999E-2</v>
      </c>
      <c r="I50" s="121">
        <v>4.3999999999999997E-2</v>
      </c>
      <c r="J50" s="121">
        <v>1.7999999999999999E-2</v>
      </c>
      <c r="K50" s="41">
        <f>IF(I50&gt;0,100*J50/I50,0)</f>
        <v>40.909090909090907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>
        <v>37</v>
      </c>
      <c r="D52" s="38">
        <v>37</v>
      </c>
      <c r="E52" s="38">
        <v>37</v>
      </c>
      <c r="F52" s="39">
        <f>IF(D52&gt;0,100*E52/D52,0)</f>
        <v>100</v>
      </c>
      <c r="G52" s="40"/>
      <c r="H52" s="120">
        <v>0.33300000000000002</v>
      </c>
      <c r="I52" s="121">
        <v>0.33300000000000002</v>
      </c>
      <c r="J52" s="121">
        <v>0.33300000000000002</v>
      </c>
      <c r="K52" s="41">
        <f>IF(I52&gt;0,100*J52/I52,0)</f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>
        <v>45</v>
      </c>
      <c r="D54" s="30">
        <v>50</v>
      </c>
      <c r="E54" s="30">
        <v>50</v>
      </c>
      <c r="F54" s="31"/>
      <c r="G54" s="31"/>
      <c r="H54" s="119">
        <v>0.30099999999999999</v>
      </c>
      <c r="I54" s="119">
        <v>0.38</v>
      </c>
      <c r="J54" s="119">
        <v>0.375</v>
      </c>
      <c r="K54" s="32"/>
    </row>
    <row r="55" spans="1:11" s="33" customFormat="1" ht="11.25" customHeight="1">
      <c r="A55" s="35" t="s">
        <v>43</v>
      </c>
      <c r="B55" s="29"/>
      <c r="C55" s="30">
        <v>5</v>
      </c>
      <c r="D55" s="30">
        <v>5</v>
      </c>
      <c r="E55" s="30">
        <v>5</v>
      </c>
      <c r="F55" s="31"/>
      <c r="G55" s="31"/>
      <c r="H55" s="119">
        <v>7.0000000000000007E-2</v>
      </c>
      <c r="I55" s="119">
        <v>7.0000000000000007E-2</v>
      </c>
      <c r="J55" s="119">
        <v>4.8000000000000001E-2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9"/>
      <c r="I56" s="119"/>
      <c r="J56" s="119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9"/>
      <c r="I57" s="119"/>
      <c r="J57" s="119"/>
      <c r="K57" s="32"/>
    </row>
    <row r="58" spans="1:11" s="33" customFormat="1" ht="11.25" customHeight="1">
      <c r="A58" s="35" t="s">
        <v>46</v>
      </c>
      <c r="B58" s="29"/>
      <c r="C58" s="30">
        <v>65</v>
      </c>
      <c r="D58" s="30">
        <v>25</v>
      </c>
      <c r="E58" s="30">
        <v>18</v>
      </c>
      <c r="F58" s="31"/>
      <c r="G58" s="31"/>
      <c r="H58" s="119">
        <v>0.41</v>
      </c>
      <c r="I58" s="119">
        <v>0.14499999999999999</v>
      </c>
      <c r="J58" s="119">
        <v>0.104</v>
      </c>
      <c r="K58" s="32"/>
    </row>
    <row r="59" spans="1:11" s="42" customFormat="1" ht="11.25" customHeight="1">
      <c r="A59" s="36" t="s">
        <v>47</v>
      </c>
      <c r="B59" s="37"/>
      <c r="C59" s="38">
        <v>115</v>
      </c>
      <c r="D59" s="38">
        <v>80</v>
      </c>
      <c r="E59" s="38">
        <v>73</v>
      </c>
      <c r="F59" s="39">
        <f>IF(D59&gt;0,100*E59/D59,0)</f>
        <v>91.25</v>
      </c>
      <c r="G59" s="40"/>
      <c r="H59" s="120">
        <v>0.78099999999999992</v>
      </c>
      <c r="I59" s="121">
        <v>0.59499999999999997</v>
      </c>
      <c r="J59" s="121">
        <v>0.52700000000000002</v>
      </c>
      <c r="K59" s="41">
        <f>IF(I59&gt;0,100*J59/I59,0)</f>
        <v>88.571428571428584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>
        <v>487</v>
      </c>
      <c r="D61" s="30">
        <v>450</v>
      </c>
      <c r="E61" s="30">
        <v>475</v>
      </c>
      <c r="F61" s="31"/>
      <c r="G61" s="31"/>
      <c r="H61" s="119">
        <v>5.8440000000000003</v>
      </c>
      <c r="I61" s="119">
        <v>5.2</v>
      </c>
      <c r="J61" s="119">
        <v>5.7</v>
      </c>
      <c r="K61" s="32"/>
    </row>
    <row r="62" spans="1:11" s="33" customFormat="1" ht="11.25" customHeight="1">
      <c r="A62" s="35" t="s">
        <v>49</v>
      </c>
      <c r="B62" s="29"/>
      <c r="C62" s="30">
        <v>80</v>
      </c>
      <c r="D62" s="30">
        <v>80</v>
      </c>
      <c r="E62" s="30">
        <v>80</v>
      </c>
      <c r="F62" s="31"/>
      <c r="G62" s="31"/>
      <c r="H62" s="119">
        <v>0.72</v>
      </c>
      <c r="I62" s="119">
        <v>0.72</v>
      </c>
      <c r="J62" s="119">
        <v>0.72</v>
      </c>
      <c r="K62" s="32"/>
    </row>
    <row r="63" spans="1:11" s="33" customFormat="1" ht="11.25" customHeight="1">
      <c r="A63" s="35" t="s">
        <v>50</v>
      </c>
      <c r="B63" s="29"/>
      <c r="C63" s="30">
        <v>93</v>
      </c>
      <c r="D63" s="30">
        <v>93</v>
      </c>
      <c r="E63" s="30">
        <v>100</v>
      </c>
      <c r="F63" s="31"/>
      <c r="G63" s="31"/>
      <c r="H63" s="119">
        <v>0.46500000000000002</v>
      </c>
      <c r="I63" s="119">
        <v>0.46500000000000002</v>
      </c>
      <c r="J63" s="119">
        <v>0.499</v>
      </c>
      <c r="K63" s="32"/>
    </row>
    <row r="64" spans="1:11" s="42" customFormat="1" ht="11.25" customHeight="1">
      <c r="A64" s="36" t="s">
        <v>51</v>
      </c>
      <c r="B64" s="37"/>
      <c r="C64" s="38">
        <v>660</v>
      </c>
      <c r="D64" s="38">
        <v>623</v>
      </c>
      <c r="E64" s="38">
        <v>655</v>
      </c>
      <c r="F64" s="39">
        <f>IF(D64&gt;0,100*E64/D64,0)</f>
        <v>105.13643659711076</v>
      </c>
      <c r="G64" s="40"/>
      <c r="H64" s="120">
        <v>7.0289999999999999</v>
      </c>
      <c r="I64" s="121">
        <v>6.3849999999999998</v>
      </c>
      <c r="J64" s="121">
        <v>6.9189999999999996</v>
      </c>
      <c r="K64" s="41">
        <f>IF(I64&gt;0,100*J64/I64,0)</f>
        <v>108.36335160532498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>
        <v>566</v>
      </c>
      <c r="D66" s="38">
        <v>618</v>
      </c>
      <c r="E66" s="38">
        <v>602</v>
      </c>
      <c r="F66" s="39">
        <f>IF(D66&gt;0,100*E66/D66,0)</f>
        <v>97.411003236245961</v>
      </c>
      <c r="G66" s="40"/>
      <c r="H66" s="120">
        <v>8.0090000000000003</v>
      </c>
      <c r="I66" s="121">
        <v>9.4250000000000007</v>
      </c>
      <c r="J66" s="121">
        <v>8.548</v>
      </c>
      <c r="K66" s="41">
        <f>IF(I66&gt;0,100*J66/I66,0)</f>
        <v>90.694960212201579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>
        <v>14</v>
      </c>
      <c r="D68" s="30">
        <v>160</v>
      </c>
      <c r="E68" s="30">
        <v>100</v>
      </c>
      <c r="F68" s="31"/>
      <c r="G68" s="31"/>
      <c r="H68" s="119">
        <v>0.12</v>
      </c>
      <c r="I68" s="119">
        <v>1.2</v>
      </c>
      <c r="J68" s="119">
        <v>0.75</v>
      </c>
      <c r="K68" s="32"/>
    </row>
    <row r="69" spans="1:11" s="33" customFormat="1" ht="11.25" customHeight="1">
      <c r="A69" s="35" t="s">
        <v>54</v>
      </c>
      <c r="B69" s="29"/>
      <c r="C69" s="30">
        <v>10</v>
      </c>
      <c r="D69" s="30">
        <v>10</v>
      </c>
      <c r="E69" s="30">
        <v>10</v>
      </c>
      <c r="F69" s="31"/>
      <c r="G69" s="31"/>
      <c r="H69" s="119">
        <v>8.2000000000000003E-2</v>
      </c>
      <c r="I69" s="119">
        <v>8.2000000000000003E-2</v>
      </c>
      <c r="J69" s="119">
        <v>7.0000000000000007E-2</v>
      </c>
      <c r="K69" s="32"/>
    </row>
    <row r="70" spans="1:11" s="42" customFormat="1" ht="11.25" customHeight="1">
      <c r="A70" s="36" t="s">
        <v>55</v>
      </c>
      <c r="B70" s="37"/>
      <c r="C70" s="38">
        <v>24</v>
      </c>
      <c r="D70" s="38">
        <v>170</v>
      </c>
      <c r="E70" s="38">
        <v>110</v>
      </c>
      <c r="F70" s="39">
        <f>IF(D70&gt;0,100*E70/D70,0)</f>
        <v>64.705882352941174</v>
      </c>
      <c r="G70" s="40"/>
      <c r="H70" s="120">
        <v>0.20200000000000001</v>
      </c>
      <c r="I70" s="121">
        <v>1.282</v>
      </c>
      <c r="J70" s="121">
        <v>0.82</v>
      </c>
      <c r="K70" s="41">
        <f>IF(I70&gt;0,100*J70/I70,0)</f>
        <v>63.962558502340094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>
        <v>363</v>
      </c>
      <c r="D72" s="30">
        <v>342</v>
      </c>
      <c r="E72" s="30">
        <v>319</v>
      </c>
      <c r="F72" s="31"/>
      <c r="G72" s="31"/>
      <c r="H72" s="119">
        <v>4.5750000000000002</v>
      </c>
      <c r="I72" s="119">
        <v>3.8980000000000001</v>
      </c>
      <c r="J72" s="119">
        <v>3.6469999999999998</v>
      </c>
      <c r="K72" s="32"/>
    </row>
    <row r="73" spans="1:11" s="33" customFormat="1" ht="11.25" customHeight="1">
      <c r="A73" s="35" t="s">
        <v>57</v>
      </c>
      <c r="B73" s="29"/>
      <c r="C73" s="30">
        <v>82</v>
      </c>
      <c r="D73" s="30">
        <v>82</v>
      </c>
      <c r="E73" s="30">
        <v>82</v>
      </c>
      <c r="F73" s="31"/>
      <c r="G73" s="31"/>
      <c r="H73" s="119">
        <v>0.625</v>
      </c>
      <c r="I73" s="119">
        <v>0.65</v>
      </c>
      <c r="J73" s="119">
        <v>0.65</v>
      </c>
      <c r="K73" s="32"/>
    </row>
    <row r="74" spans="1:11" s="33" customFormat="1" ht="11.25" customHeight="1">
      <c r="A74" s="35" t="s">
        <v>58</v>
      </c>
      <c r="B74" s="29"/>
      <c r="C74" s="30">
        <v>354</v>
      </c>
      <c r="D74" s="30">
        <v>355</v>
      </c>
      <c r="E74" s="30">
        <v>135</v>
      </c>
      <c r="F74" s="31"/>
      <c r="G74" s="31"/>
      <c r="H74" s="119">
        <v>3.1859999999999999</v>
      </c>
      <c r="I74" s="119">
        <v>3.1949999999999998</v>
      </c>
      <c r="J74" s="119">
        <v>1.2150000000000001</v>
      </c>
      <c r="K74" s="32"/>
    </row>
    <row r="75" spans="1:11" s="33" customFormat="1" ht="11.25" customHeight="1">
      <c r="A75" s="35" t="s">
        <v>59</v>
      </c>
      <c r="B75" s="29"/>
      <c r="C75" s="30">
        <v>422</v>
      </c>
      <c r="D75" s="30">
        <v>422</v>
      </c>
      <c r="E75" s="30">
        <v>406</v>
      </c>
      <c r="F75" s="31"/>
      <c r="G75" s="31"/>
      <c r="H75" s="119">
        <v>4.7489999999999997</v>
      </c>
      <c r="I75" s="119">
        <v>4.74925</v>
      </c>
      <c r="J75" s="119">
        <v>4.4857360000000002</v>
      </c>
      <c r="K75" s="32"/>
    </row>
    <row r="76" spans="1:11" s="33" customFormat="1" ht="11.25" customHeight="1">
      <c r="A76" s="35" t="s">
        <v>60</v>
      </c>
      <c r="B76" s="29"/>
      <c r="C76" s="30">
        <v>100</v>
      </c>
      <c r="D76" s="30">
        <v>110</v>
      </c>
      <c r="E76" s="30">
        <v>110</v>
      </c>
      <c r="F76" s="31"/>
      <c r="G76" s="31"/>
      <c r="H76" s="119">
        <v>0.82499999999999996</v>
      </c>
      <c r="I76" s="119">
        <v>0.88</v>
      </c>
      <c r="J76" s="119">
        <v>0.93500000000000005</v>
      </c>
      <c r="K76" s="32"/>
    </row>
    <row r="77" spans="1:11" s="33" customFormat="1" ht="11.25" customHeight="1">
      <c r="A77" s="35" t="s">
        <v>61</v>
      </c>
      <c r="B77" s="29"/>
      <c r="C77" s="30">
        <v>418</v>
      </c>
      <c r="D77" s="30">
        <v>400</v>
      </c>
      <c r="E77" s="30">
        <v>150</v>
      </c>
      <c r="F77" s="31"/>
      <c r="G77" s="31"/>
      <c r="H77" s="119">
        <v>2.367</v>
      </c>
      <c r="I77" s="119">
        <v>3.2080000000000002</v>
      </c>
      <c r="J77" s="119">
        <v>1.1499999999999999</v>
      </c>
      <c r="K77" s="32"/>
    </row>
    <row r="78" spans="1:11" s="33" customFormat="1" ht="11.25" customHeight="1">
      <c r="A78" s="35" t="s">
        <v>62</v>
      </c>
      <c r="B78" s="29"/>
      <c r="C78" s="30">
        <v>500</v>
      </c>
      <c r="D78" s="30">
        <v>540</v>
      </c>
      <c r="E78" s="30">
        <v>500</v>
      </c>
      <c r="F78" s="31"/>
      <c r="G78" s="31"/>
      <c r="H78" s="119">
        <v>3.42</v>
      </c>
      <c r="I78" s="119">
        <v>5.71</v>
      </c>
      <c r="J78" s="119">
        <v>3.5</v>
      </c>
      <c r="K78" s="32"/>
    </row>
    <row r="79" spans="1:11" s="33" customFormat="1" ht="11.25" customHeight="1">
      <c r="A79" s="35" t="s">
        <v>63</v>
      </c>
      <c r="B79" s="29"/>
      <c r="C79" s="30">
        <v>350</v>
      </c>
      <c r="D79" s="30">
        <v>350</v>
      </c>
      <c r="E79" s="30">
        <v>370</v>
      </c>
      <c r="F79" s="31"/>
      <c r="G79" s="31"/>
      <c r="H79" s="119">
        <v>3.7</v>
      </c>
      <c r="I79" s="119">
        <v>3.7</v>
      </c>
      <c r="J79" s="119">
        <v>2.7589999999999999</v>
      </c>
      <c r="K79" s="32"/>
    </row>
    <row r="80" spans="1:11" s="42" customFormat="1" ht="11.25" customHeight="1">
      <c r="A80" s="43" t="s">
        <v>64</v>
      </c>
      <c r="B80" s="37"/>
      <c r="C80" s="38">
        <v>2589</v>
      </c>
      <c r="D80" s="38">
        <v>2601</v>
      </c>
      <c r="E80" s="38">
        <v>2072</v>
      </c>
      <c r="F80" s="39">
        <f>IF(D80&gt;0,100*E80/D80,0)</f>
        <v>79.661668589004236</v>
      </c>
      <c r="G80" s="40"/>
      <c r="H80" s="120">
        <v>23.446999999999999</v>
      </c>
      <c r="I80" s="121">
        <v>25.99025</v>
      </c>
      <c r="J80" s="121">
        <v>18.341736000000001</v>
      </c>
      <c r="K80" s="41">
        <f>IF(I80&gt;0,100*J80/I80,0)</f>
        <v>70.571602812593184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>
        <v>15</v>
      </c>
      <c r="D82" s="30">
        <v>15</v>
      </c>
      <c r="E82" s="30">
        <v>17</v>
      </c>
      <c r="F82" s="31"/>
      <c r="G82" s="31"/>
      <c r="H82" s="119">
        <v>0.252</v>
      </c>
      <c r="I82" s="119">
        <v>0.252</v>
      </c>
      <c r="J82" s="119">
        <v>0.27200000000000002</v>
      </c>
      <c r="K82" s="32"/>
    </row>
    <row r="83" spans="1:11" s="33" customFormat="1" ht="11.25" customHeight="1">
      <c r="A83" s="35" t="s">
        <v>66</v>
      </c>
      <c r="B83" s="29"/>
      <c r="C83" s="30">
        <v>45</v>
      </c>
      <c r="D83" s="30">
        <v>45</v>
      </c>
      <c r="E83" s="30">
        <v>45</v>
      </c>
      <c r="F83" s="31"/>
      <c r="G83" s="31"/>
      <c r="H83" s="119">
        <v>0.21</v>
      </c>
      <c r="I83" s="119">
        <v>0.21</v>
      </c>
      <c r="J83" s="119">
        <v>0.21</v>
      </c>
      <c r="K83" s="32"/>
    </row>
    <row r="84" spans="1:11" s="42" customFormat="1" ht="11.25" customHeight="1">
      <c r="A84" s="36" t="s">
        <v>67</v>
      </c>
      <c r="B84" s="37"/>
      <c r="C84" s="38">
        <v>60</v>
      </c>
      <c r="D84" s="38">
        <v>60</v>
      </c>
      <c r="E84" s="38">
        <v>62</v>
      </c>
      <c r="F84" s="39">
        <f>IF(D84&gt;0,100*E84/D84,0)</f>
        <v>103.33333333333333</v>
      </c>
      <c r="G84" s="40"/>
      <c r="H84" s="120">
        <v>0.46199999999999997</v>
      </c>
      <c r="I84" s="121">
        <v>0.46199999999999997</v>
      </c>
      <c r="J84" s="121">
        <v>0.48199999999999998</v>
      </c>
      <c r="K84" s="41">
        <f>IF(I84&gt;0,100*J84/I84,0)</f>
        <v>104.32900432900433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>
        <v>6173</v>
      </c>
      <c r="D87" s="53">
        <v>6124</v>
      </c>
      <c r="E87" s="53">
        <v>5451</v>
      </c>
      <c r="F87" s="54">
        <f>IF(D87&gt;0,100*E87/D87,0)</f>
        <v>89.010450685826257</v>
      </c>
      <c r="G87" s="40"/>
      <c r="H87" s="124">
        <v>53.596000000000004</v>
      </c>
      <c r="I87" s="125">
        <v>57.66525</v>
      </c>
      <c r="J87" s="125">
        <v>51.573735999999997</v>
      </c>
      <c r="K87" s="54">
        <f>IF(I87&gt;0,100*J87/I87,0)</f>
        <v>89.436421414976962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37" orientation="portrait" useFirstPageNumber="1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O625"/>
  <sheetViews>
    <sheetView zoomScale="70" zoomScaleNormal="70" workbookViewId="0">
      <selection activeCell="J7" sqref="J7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279</v>
      </c>
      <c r="D7" s="21" t="s">
        <v>7</v>
      </c>
      <c r="E7" s="21">
        <v>10</v>
      </c>
      <c r="F7" s="22" t="str">
        <f>CONCATENATE(D6,"=100")</f>
        <v>2016=100</v>
      </c>
      <c r="G7" s="23"/>
      <c r="H7" s="20" t="s">
        <v>279</v>
      </c>
      <c r="I7" s="21" t="s">
        <v>7</v>
      </c>
      <c r="J7" s="21">
        <v>3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9"/>
      <c r="I9" s="119"/>
      <c r="J9" s="11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9"/>
      <c r="I10" s="119"/>
      <c r="J10" s="11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9"/>
      <c r="I11" s="119"/>
      <c r="J11" s="11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9"/>
      <c r="I12" s="119"/>
      <c r="J12" s="119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0"/>
      <c r="I13" s="121"/>
      <c r="J13" s="12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0"/>
      <c r="I15" s="121"/>
      <c r="J15" s="12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>
        <v>1</v>
      </c>
      <c r="D17" s="38">
        <v>1</v>
      </c>
      <c r="E17" s="38"/>
      <c r="F17" s="39"/>
      <c r="G17" s="40"/>
      <c r="H17" s="120">
        <v>1.4999999999999999E-2</v>
      </c>
      <c r="I17" s="121">
        <v>5.0000000000000001E-3</v>
      </c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>
        <v>4</v>
      </c>
      <c r="D19" s="30">
        <v>3</v>
      </c>
      <c r="E19" s="30">
        <v>4</v>
      </c>
      <c r="F19" s="31"/>
      <c r="G19" s="31"/>
      <c r="H19" s="119">
        <v>9.4E-2</v>
      </c>
      <c r="I19" s="119">
        <v>9.4E-2</v>
      </c>
      <c r="J19" s="119">
        <v>0.09</v>
      </c>
      <c r="K19" s="32"/>
    </row>
    <row r="20" spans="1:11" s="33" customFormat="1" ht="11.25" customHeight="1">
      <c r="A20" s="35" t="s">
        <v>16</v>
      </c>
      <c r="B20" s="29"/>
      <c r="C20" s="30">
        <v>11</v>
      </c>
      <c r="D20" s="30">
        <v>11</v>
      </c>
      <c r="E20" s="30">
        <v>12</v>
      </c>
      <c r="F20" s="31"/>
      <c r="G20" s="31"/>
      <c r="H20" s="119">
        <v>0.26600000000000001</v>
      </c>
      <c r="I20" s="119">
        <v>0.26600000000000001</v>
      </c>
      <c r="J20" s="119">
        <v>1.0999999999999999E-2</v>
      </c>
      <c r="K20" s="32"/>
    </row>
    <row r="21" spans="1:11" s="33" customFormat="1" ht="11.25" customHeight="1">
      <c r="A21" s="35" t="s">
        <v>17</v>
      </c>
      <c r="B21" s="29"/>
      <c r="C21" s="30">
        <v>11</v>
      </c>
      <c r="D21" s="30">
        <v>10</v>
      </c>
      <c r="E21" s="30">
        <v>10</v>
      </c>
      <c r="F21" s="31"/>
      <c r="G21" s="31"/>
      <c r="H21" s="119">
        <v>0.25600000000000001</v>
      </c>
      <c r="I21" s="119">
        <v>0.25600000000000001</v>
      </c>
      <c r="J21" s="119">
        <v>0.251</v>
      </c>
      <c r="K21" s="32"/>
    </row>
    <row r="22" spans="1:11" s="42" customFormat="1" ht="11.25" customHeight="1">
      <c r="A22" s="36" t="s">
        <v>18</v>
      </c>
      <c r="B22" s="37"/>
      <c r="C22" s="38">
        <v>26</v>
      </c>
      <c r="D22" s="38">
        <v>24</v>
      </c>
      <c r="E22" s="38">
        <v>26</v>
      </c>
      <c r="F22" s="39">
        <f>IF(D22&gt;0,100*E22/D22,0)</f>
        <v>108.33333333333333</v>
      </c>
      <c r="G22" s="40"/>
      <c r="H22" s="120">
        <v>0.61599999999999999</v>
      </c>
      <c r="I22" s="121">
        <v>0.61599999999999999</v>
      </c>
      <c r="J22" s="121">
        <v>0.35199999999999998</v>
      </c>
      <c r="K22" s="41">
        <f>IF(I22&gt;0,100*J22/I22,0)</f>
        <v>57.142857142857139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>
        <v>152</v>
      </c>
      <c r="D24" s="38">
        <v>152</v>
      </c>
      <c r="E24" s="38">
        <v>112</v>
      </c>
      <c r="F24" s="39">
        <f>IF(D24&gt;0,100*E24/D24,0)</f>
        <v>73.684210526315795</v>
      </c>
      <c r="G24" s="40"/>
      <c r="H24" s="120">
        <v>4.766</v>
      </c>
      <c r="I24" s="121">
        <v>4.766</v>
      </c>
      <c r="J24" s="121">
        <v>3.032</v>
      </c>
      <c r="K24" s="41">
        <f>IF(I24&gt;0,100*J24/I24,0)</f>
        <v>63.617289131347036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>
        <v>13</v>
      </c>
      <c r="D26" s="38">
        <v>13</v>
      </c>
      <c r="E26" s="38">
        <v>12</v>
      </c>
      <c r="F26" s="39">
        <f>IF(D26&gt;0,100*E26/D26,0)</f>
        <v>92.307692307692307</v>
      </c>
      <c r="G26" s="40"/>
      <c r="H26" s="120">
        <v>0.33</v>
      </c>
      <c r="I26" s="121">
        <v>0.33</v>
      </c>
      <c r="J26" s="121">
        <v>0.3</v>
      </c>
      <c r="K26" s="41">
        <f>IF(I26&gt;0,100*J26/I26,0)</f>
        <v>90.909090909090907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>
        <v>32</v>
      </c>
      <c r="D28" s="30"/>
      <c r="E28" s="30">
        <v>2</v>
      </c>
      <c r="F28" s="31"/>
      <c r="G28" s="31"/>
      <c r="H28" s="119">
        <v>0.68799999999999994</v>
      </c>
      <c r="I28" s="119"/>
      <c r="J28" s="119">
        <v>5.1999999999999998E-2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9"/>
      <c r="I29" s="119"/>
      <c r="J29" s="119"/>
      <c r="K29" s="32"/>
    </row>
    <row r="30" spans="1:11" s="33" customFormat="1" ht="11.25" customHeight="1">
      <c r="A30" s="35" t="s">
        <v>23</v>
      </c>
      <c r="B30" s="29"/>
      <c r="C30" s="30">
        <v>43</v>
      </c>
      <c r="D30" s="30">
        <v>36</v>
      </c>
      <c r="E30" s="30">
        <v>43</v>
      </c>
      <c r="F30" s="31"/>
      <c r="G30" s="31"/>
      <c r="H30" s="119">
        <v>1.29</v>
      </c>
      <c r="I30" s="119">
        <v>1.29</v>
      </c>
      <c r="J30" s="119">
        <v>1.29</v>
      </c>
      <c r="K30" s="32"/>
    </row>
    <row r="31" spans="1:11" s="42" customFormat="1" ht="11.25" customHeight="1">
      <c r="A31" s="43" t="s">
        <v>24</v>
      </c>
      <c r="B31" s="37"/>
      <c r="C31" s="38">
        <v>75</v>
      </c>
      <c r="D31" s="38">
        <v>36</v>
      </c>
      <c r="E31" s="38">
        <v>45</v>
      </c>
      <c r="F31" s="39">
        <f>IF(D31&gt;0,100*E31/D31,0)</f>
        <v>125</v>
      </c>
      <c r="G31" s="40"/>
      <c r="H31" s="120">
        <v>1.978</v>
      </c>
      <c r="I31" s="121">
        <v>1.29</v>
      </c>
      <c r="J31" s="121">
        <v>1.3420000000000001</v>
      </c>
      <c r="K31" s="41">
        <f>IF(I31&gt;0,100*J31/I31,0)</f>
        <v>104.03100775193799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>
        <v>98</v>
      </c>
      <c r="D33" s="30">
        <v>100</v>
      </c>
      <c r="E33" s="30">
        <v>130</v>
      </c>
      <c r="F33" s="31"/>
      <c r="G33" s="31"/>
      <c r="H33" s="119">
        <v>1.954</v>
      </c>
      <c r="I33" s="119">
        <v>2</v>
      </c>
      <c r="J33" s="119">
        <v>2.8</v>
      </c>
      <c r="K33" s="32"/>
    </row>
    <row r="34" spans="1:11" s="33" customFormat="1" ht="11.25" customHeight="1">
      <c r="A34" s="35" t="s">
        <v>26</v>
      </c>
      <c r="B34" s="29"/>
      <c r="C34" s="30">
        <v>52</v>
      </c>
      <c r="D34" s="30">
        <v>55</v>
      </c>
      <c r="E34" s="30">
        <v>58</v>
      </c>
      <c r="F34" s="31"/>
      <c r="G34" s="31"/>
      <c r="H34" s="119">
        <v>1.3009999999999999</v>
      </c>
      <c r="I34" s="119">
        <v>1.05</v>
      </c>
      <c r="J34" s="119">
        <v>1.4</v>
      </c>
      <c r="K34" s="32"/>
    </row>
    <row r="35" spans="1:11" s="33" customFormat="1" ht="11.25" customHeight="1">
      <c r="A35" s="35" t="s">
        <v>27</v>
      </c>
      <c r="B35" s="29"/>
      <c r="C35" s="30">
        <v>22</v>
      </c>
      <c r="D35" s="30">
        <v>30</v>
      </c>
      <c r="E35" s="30">
        <v>25</v>
      </c>
      <c r="F35" s="31"/>
      <c r="G35" s="31"/>
      <c r="H35" s="119">
        <v>0.433</v>
      </c>
      <c r="I35" s="119">
        <v>0.63</v>
      </c>
      <c r="J35" s="119">
        <v>0.52500000000000002</v>
      </c>
      <c r="K35" s="32"/>
    </row>
    <row r="36" spans="1:11" s="33" customFormat="1" ht="11.25" customHeight="1">
      <c r="A36" s="35" t="s">
        <v>28</v>
      </c>
      <c r="B36" s="29"/>
      <c r="C36" s="30">
        <v>184</v>
      </c>
      <c r="D36" s="30">
        <v>184</v>
      </c>
      <c r="E36" s="30">
        <v>150</v>
      </c>
      <c r="F36" s="31"/>
      <c r="G36" s="31"/>
      <c r="H36" s="119">
        <v>4.5999999999999996</v>
      </c>
      <c r="I36" s="119">
        <v>4.5999999999999996</v>
      </c>
      <c r="J36" s="119">
        <v>3.75</v>
      </c>
      <c r="K36" s="32"/>
    </row>
    <row r="37" spans="1:11" s="42" customFormat="1" ht="11.25" customHeight="1">
      <c r="A37" s="36" t="s">
        <v>29</v>
      </c>
      <c r="B37" s="37"/>
      <c r="C37" s="38">
        <v>356</v>
      </c>
      <c r="D37" s="38">
        <v>369</v>
      </c>
      <c r="E37" s="38">
        <v>363</v>
      </c>
      <c r="F37" s="39">
        <f>IF(D37&gt;0,100*E37/D37,0)</f>
        <v>98.373983739837399</v>
      </c>
      <c r="G37" s="40"/>
      <c r="H37" s="120">
        <v>8.2880000000000003</v>
      </c>
      <c r="I37" s="121">
        <v>8.2799999999999994</v>
      </c>
      <c r="J37" s="121">
        <v>8.4749999999999996</v>
      </c>
      <c r="K37" s="41">
        <f>IF(I37&gt;0,100*J37/I37,0)</f>
        <v>102.35507246376812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>
        <v>23</v>
      </c>
      <c r="D39" s="38">
        <v>15</v>
      </c>
      <c r="E39" s="38">
        <v>16</v>
      </c>
      <c r="F39" s="39">
        <f>IF(D39&gt;0,100*E39/D39,0)</f>
        <v>106.66666666666667</v>
      </c>
      <c r="G39" s="40"/>
      <c r="H39" s="120">
        <v>0.41499999999999998</v>
      </c>
      <c r="I39" s="121">
        <v>0.3</v>
      </c>
      <c r="J39" s="121">
        <v>0.28000000000000003</v>
      </c>
      <c r="K39" s="41">
        <f>IF(I39&gt;0,100*J39/I39,0)</f>
        <v>93.333333333333343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9"/>
      <c r="I41" s="119"/>
      <c r="J41" s="119"/>
      <c r="K41" s="32"/>
    </row>
    <row r="42" spans="1:11" s="33" customFormat="1" ht="11.25" customHeight="1">
      <c r="A42" s="35" t="s">
        <v>32</v>
      </c>
      <c r="B42" s="29"/>
      <c r="C42" s="30">
        <v>7</v>
      </c>
      <c r="D42" s="30">
        <v>3</v>
      </c>
      <c r="E42" s="30"/>
      <c r="F42" s="31"/>
      <c r="G42" s="31"/>
      <c r="H42" s="119">
        <v>0.17499999999999999</v>
      </c>
      <c r="I42" s="119">
        <v>7.4999999999999997E-2</v>
      </c>
      <c r="J42" s="119"/>
      <c r="K42" s="32"/>
    </row>
    <row r="43" spans="1:11" s="33" customFormat="1" ht="11.25" customHeight="1">
      <c r="A43" s="35" t="s">
        <v>33</v>
      </c>
      <c r="B43" s="29"/>
      <c r="C43" s="30"/>
      <c r="D43" s="30">
        <v>12</v>
      </c>
      <c r="E43" s="30">
        <v>9</v>
      </c>
      <c r="F43" s="31"/>
      <c r="G43" s="31"/>
      <c r="H43" s="119"/>
      <c r="I43" s="119">
        <v>0.45600000000000002</v>
      </c>
      <c r="J43" s="119">
        <v>0.34200000000000003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9"/>
      <c r="I44" s="119"/>
      <c r="J44" s="119"/>
      <c r="K44" s="32"/>
    </row>
    <row r="45" spans="1:11" s="33" customFormat="1" ht="11.25" customHeight="1">
      <c r="A45" s="35" t="s">
        <v>35</v>
      </c>
      <c r="B45" s="29"/>
      <c r="C45" s="30">
        <v>3</v>
      </c>
      <c r="D45" s="30">
        <v>3</v>
      </c>
      <c r="E45" s="30">
        <v>3</v>
      </c>
      <c r="F45" s="31"/>
      <c r="G45" s="31"/>
      <c r="H45" s="119">
        <v>0.06</v>
      </c>
      <c r="I45" s="119">
        <v>0.06</v>
      </c>
      <c r="J45" s="119">
        <v>6.3E-2</v>
      </c>
      <c r="K45" s="32"/>
    </row>
    <row r="46" spans="1:11" s="33" customFormat="1" ht="11.25" customHeight="1">
      <c r="A46" s="35" t="s">
        <v>36</v>
      </c>
      <c r="B46" s="29"/>
      <c r="C46" s="30">
        <v>7</v>
      </c>
      <c r="D46" s="30">
        <v>9</v>
      </c>
      <c r="E46" s="30">
        <v>7</v>
      </c>
      <c r="F46" s="31"/>
      <c r="G46" s="31"/>
      <c r="H46" s="119">
        <v>0.105</v>
      </c>
      <c r="I46" s="119">
        <v>0.13500000000000001</v>
      </c>
      <c r="J46" s="119">
        <v>0.105</v>
      </c>
      <c r="K46" s="32"/>
    </row>
    <row r="47" spans="1:11" s="33" customFormat="1" ht="11.25" customHeight="1">
      <c r="A47" s="35" t="s">
        <v>37</v>
      </c>
      <c r="B47" s="29"/>
      <c r="C47" s="30">
        <v>130</v>
      </c>
      <c r="D47" s="30">
        <v>117</v>
      </c>
      <c r="E47" s="30">
        <v>112</v>
      </c>
      <c r="F47" s="31"/>
      <c r="G47" s="31"/>
      <c r="H47" s="119">
        <v>3.77</v>
      </c>
      <c r="I47" s="119">
        <v>4.0949999999999998</v>
      </c>
      <c r="J47" s="119">
        <v>3.6819999999999999</v>
      </c>
      <c r="K47" s="32"/>
    </row>
    <row r="48" spans="1:11" s="33" customFormat="1" ht="11.25" customHeight="1">
      <c r="A48" s="35" t="s">
        <v>38</v>
      </c>
      <c r="B48" s="29"/>
      <c r="C48" s="30">
        <v>1</v>
      </c>
      <c r="D48" s="30"/>
      <c r="E48" s="30"/>
      <c r="F48" s="31"/>
      <c r="G48" s="31"/>
      <c r="H48" s="119">
        <v>1.7999999999999999E-2</v>
      </c>
      <c r="I48" s="119"/>
      <c r="J48" s="119"/>
      <c r="K48" s="32"/>
    </row>
    <row r="49" spans="1:11" s="33" customFormat="1" ht="11.25" customHeight="1">
      <c r="A49" s="35" t="s">
        <v>39</v>
      </c>
      <c r="B49" s="29"/>
      <c r="C49" s="30">
        <v>5</v>
      </c>
      <c r="D49" s="30">
        <v>5</v>
      </c>
      <c r="E49" s="30">
        <v>5</v>
      </c>
      <c r="F49" s="31"/>
      <c r="G49" s="31"/>
      <c r="H49" s="119">
        <v>0.125</v>
      </c>
      <c r="I49" s="119">
        <v>0.125</v>
      </c>
      <c r="J49" s="119">
        <v>0.125</v>
      </c>
      <c r="K49" s="32"/>
    </row>
    <row r="50" spans="1:11" s="42" customFormat="1" ht="11.25" customHeight="1">
      <c r="A50" s="43" t="s">
        <v>40</v>
      </c>
      <c r="B50" s="37"/>
      <c r="C50" s="38">
        <v>153</v>
      </c>
      <c r="D50" s="38">
        <v>149</v>
      </c>
      <c r="E50" s="38">
        <v>136</v>
      </c>
      <c r="F50" s="39">
        <f>IF(D50&gt;0,100*E50/D50,0)</f>
        <v>91.275167785234899</v>
      </c>
      <c r="G50" s="40"/>
      <c r="H50" s="120">
        <v>4.2530000000000001</v>
      </c>
      <c r="I50" s="121">
        <v>4.9459999999999997</v>
      </c>
      <c r="J50" s="121">
        <v>4.3170000000000002</v>
      </c>
      <c r="K50" s="41">
        <f>IF(I50&gt;0,100*J50/I50,0)</f>
        <v>87.282652648604952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0"/>
      <c r="I52" s="121"/>
      <c r="J52" s="12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19"/>
      <c r="I54" s="119"/>
      <c r="J54" s="119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19"/>
      <c r="I55" s="119"/>
      <c r="J55" s="119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9"/>
      <c r="I56" s="119"/>
      <c r="J56" s="119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9"/>
      <c r="I57" s="119"/>
      <c r="J57" s="119"/>
      <c r="K57" s="32"/>
    </row>
    <row r="58" spans="1:11" s="33" customFormat="1" ht="11.25" customHeight="1">
      <c r="A58" s="35" t="s">
        <v>46</v>
      </c>
      <c r="B58" s="29"/>
      <c r="C58" s="30">
        <v>25</v>
      </c>
      <c r="D58" s="30">
        <v>25</v>
      </c>
      <c r="E58" s="30">
        <v>14</v>
      </c>
      <c r="F58" s="31"/>
      <c r="G58" s="31"/>
      <c r="H58" s="119">
        <v>0.57499999999999996</v>
      </c>
      <c r="I58" s="119">
        <v>0.57499999999999996</v>
      </c>
      <c r="J58" s="119">
        <v>0.30099999999999999</v>
      </c>
      <c r="K58" s="32"/>
    </row>
    <row r="59" spans="1:11" s="42" customFormat="1" ht="11.25" customHeight="1">
      <c r="A59" s="36" t="s">
        <v>47</v>
      </c>
      <c r="B59" s="37"/>
      <c r="C59" s="38">
        <v>25</v>
      </c>
      <c r="D59" s="38">
        <v>25</v>
      </c>
      <c r="E59" s="38">
        <v>14</v>
      </c>
      <c r="F59" s="39">
        <f>IF(D59&gt;0,100*E59/D59,0)</f>
        <v>56</v>
      </c>
      <c r="G59" s="40"/>
      <c r="H59" s="120">
        <v>0.57499999999999996</v>
      </c>
      <c r="I59" s="121">
        <v>0.57499999999999996</v>
      </c>
      <c r="J59" s="121">
        <v>0.30099999999999999</v>
      </c>
      <c r="K59" s="41">
        <f>IF(I59&gt;0,100*J59/I59,0)</f>
        <v>52.347826086956523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>
        <v>171</v>
      </c>
      <c r="D61" s="30">
        <v>160</v>
      </c>
      <c r="E61" s="30">
        <v>150</v>
      </c>
      <c r="F61" s="31"/>
      <c r="G61" s="31"/>
      <c r="H61" s="119">
        <v>5.9850000000000003</v>
      </c>
      <c r="I61" s="119">
        <v>5.9850000000000003</v>
      </c>
      <c r="J61" s="119">
        <v>4.0999999999999996</v>
      </c>
      <c r="K61" s="32"/>
    </row>
    <row r="62" spans="1:11" s="33" customFormat="1" ht="11.25" customHeight="1">
      <c r="A62" s="35" t="s">
        <v>49</v>
      </c>
      <c r="B62" s="29"/>
      <c r="C62" s="30">
        <v>75</v>
      </c>
      <c r="D62" s="30">
        <v>75</v>
      </c>
      <c r="E62" s="30">
        <v>75</v>
      </c>
      <c r="F62" s="31"/>
      <c r="G62" s="31"/>
      <c r="H62" s="119">
        <v>1.875</v>
      </c>
      <c r="I62" s="119">
        <v>1.875</v>
      </c>
      <c r="J62" s="119">
        <v>1.6</v>
      </c>
      <c r="K62" s="32"/>
    </row>
    <row r="63" spans="1:11" s="33" customFormat="1" ht="11.25" customHeight="1">
      <c r="A63" s="35" t="s">
        <v>50</v>
      </c>
      <c r="B63" s="29"/>
      <c r="C63" s="30">
        <v>106</v>
      </c>
      <c r="D63" s="30">
        <v>106</v>
      </c>
      <c r="E63" s="30">
        <v>100</v>
      </c>
      <c r="F63" s="31"/>
      <c r="G63" s="31"/>
      <c r="H63" s="119">
        <v>3.18</v>
      </c>
      <c r="I63" s="119">
        <v>3.18</v>
      </c>
      <c r="J63" s="119">
        <v>3</v>
      </c>
      <c r="K63" s="32"/>
    </row>
    <row r="64" spans="1:11" s="42" customFormat="1" ht="11.25" customHeight="1">
      <c r="A64" s="36" t="s">
        <v>51</v>
      </c>
      <c r="B64" s="37"/>
      <c r="C64" s="38">
        <v>352</v>
      </c>
      <c r="D64" s="38">
        <v>341</v>
      </c>
      <c r="E64" s="38">
        <v>325</v>
      </c>
      <c r="F64" s="39">
        <f>IF(D64&gt;0,100*E64/D64,0)</f>
        <v>95.307917888563054</v>
      </c>
      <c r="G64" s="40"/>
      <c r="H64" s="120">
        <v>11.04</v>
      </c>
      <c r="I64" s="121">
        <v>11.04</v>
      </c>
      <c r="J64" s="121">
        <v>8.6999999999999993</v>
      </c>
      <c r="K64" s="41">
        <f>IF(I64&gt;0,100*J64/I64,0)</f>
        <v>78.804347826086953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>
        <v>454</v>
      </c>
      <c r="D66" s="38">
        <v>518</v>
      </c>
      <c r="E66" s="38">
        <v>428</v>
      </c>
      <c r="F66" s="39">
        <f>IF(D66&gt;0,100*E66/D66,0)</f>
        <v>82.625482625482618</v>
      </c>
      <c r="G66" s="40"/>
      <c r="H66" s="120">
        <v>10.59</v>
      </c>
      <c r="I66" s="121">
        <v>11.058999999999999</v>
      </c>
      <c r="J66" s="121">
        <v>9.6300000000000008</v>
      </c>
      <c r="K66" s="41">
        <f>IF(I66&gt;0,100*J66/I66,0)</f>
        <v>87.078397685143344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19"/>
      <c r="I68" s="119"/>
      <c r="J68" s="119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9"/>
      <c r="I69" s="119"/>
      <c r="J69" s="119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0"/>
      <c r="I70" s="121"/>
      <c r="J70" s="12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>
        <v>186</v>
      </c>
      <c r="D72" s="30">
        <v>186</v>
      </c>
      <c r="E72" s="30">
        <v>186</v>
      </c>
      <c r="F72" s="31"/>
      <c r="G72" s="31"/>
      <c r="H72" s="119">
        <v>6.6619999999999999</v>
      </c>
      <c r="I72" s="119">
        <v>6.6619999999999999</v>
      </c>
      <c r="J72" s="119">
        <v>6.71</v>
      </c>
      <c r="K72" s="32"/>
    </row>
    <row r="73" spans="1:11" s="33" customFormat="1" ht="11.25" customHeight="1">
      <c r="A73" s="35" t="s">
        <v>57</v>
      </c>
      <c r="B73" s="29"/>
      <c r="C73" s="30">
        <v>5</v>
      </c>
      <c r="D73" s="30">
        <v>5</v>
      </c>
      <c r="E73" s="30">
        <v>6</v>
      </c>
      <c r="F73" s="31"/>
      <c r="G73" s="31"/>
      <c r="H73" s="119">
        <v>9.5000000000000001E-2</v>
      </c>
      <c r="I73" s="119">
        <v>0.09</v>
      </c>
      <c r="J73" s="119">
        <v>0.09</v>
      </c>
      <c r="K73" s="32"/>
    </row>
    <row r="74" spans="1:11" s="33" customFormat="1" ht="11.25" customHeight="1">
      <c r="A74" s="35" t="s">
        <v>58</v>
      </c>
      <c r="B74" s="29"/>
      <c r="C74" s="30">
        <v>24</v>
      </c>
      <c r="D74" s="30">
        <v>25</v>
      </c>
      <c r="E74" s="30">
        <v>25</v>
      </c>
      <c r="F74" s="31"/>
      <c r="G74" s="31"/>
      <c r="H74" s="119">
        <v>0.48</v>
      </c>
      <c r="I74" s="119">
        <v>0.5</v>
      </c>
      <c r="J74" s="119">
        <v>0.5</v>
      </c>
      <c r="K74" s="32"/>
    </row>
    <row r="75" spans="1:11" s="33" customFormat="1" ht="11.25" customHeight="1">
      <c r="A75" s="35" t="s">
        <v>59</v>
      </c>
      <c r="B75" s="29"/>
      <c r="C75" s="30">
        <v>356</v>
      </c>
      <c r="D75" s="30">
        <v>356</v>
      </c>
      <c r="E75" s="30">
        <v>356</v>
      </c>
      <c r="F75" s="31"/>
      <c r="G75" s="31"/>
      <c r="H75" s="119">
        <v>11.914</v>
      </c>
      <c r="I75" s="119">
        <v>11.914</v>
      </c>
      <c r="J75" s="119">
        <v>12.1395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19"/>
      <c r="I76" s="119"/>
      <c r="J76" s="119"/>
      <c r="K76" s="32"/>
    </row>
    <row r="77" spans="1:11" s="33" customFormat="1" ht="11.25" customHeight="1">
      <c r="A77" s="35" t="s">
        <v>61</v>
      </c>
      <c r="B77" s="29"/>
      <c r="C77" s="30">
        <v>5</v>
      </c>
      <c r="D77" s="30">
        <v>5</v>
      </c>
      <c r="E77" s="30">
        <v>3</v>
      </c>
      <c r="F77" s="31"/>
      <c r="G77" s="31"/>
      <c r="H77" s="119">
        <v>0.1</v>
      </c>
      <c r="I77" s="119">
        <v>0.09</v>
      </c>
      <c r="J77" s="119">
        <v>0.06</v>
      </c>
      <c r="K77" s="32"/>
    </row>
    <row r="78" spans="1:11" s="33" customFormat="1" ht="11.25" customHeight="1">
      <c r="A78" s="35" t="s">
        <v>62</v>
      </c>
      <c r="B78" s="29"/>
      <c r="C78" s="30">
        <v>10</v>
      </c>
      <c r="D78" s="30">
        <v>10</v>
      </c>
      <c r="E78" s="30"/>
      <c r="F78" s="31"/>
      <c r="G78" s="31"/>
      <c r="H78" s="119">
        <v>0.25</v>
      </c>
      <c r="I78" s="119">
        <v>0.25</v>
      </c>
      <c r="J78" s="119"/>
      <c r="K78" s="32"/>
    </row>
    <row r="79" spans="1:11" s="33" customFormat="1" ht="11.25" customHeight="1">
      <c r="A79" s="35" t="s">
        <v>63</v>
      </c>
      <c r="B79" s="29"/>
      <c r="C79" s="30">
        <v>10</v>
      </c>
      <c r="D79" s="30">
        <v>10</v>
      </c>
      <c r="E79" s="30">
        <v>10</v>
      </c>
      <c r="F79" s="31"/>
      <c r="G79" s="31"/>
      <c r="H79" s="119">
        <v>0.2</v>
      </c>
      <c r="I79" s="119">
        <v>0.2</v>
      </c>
      <c r="J79" s="119">
        <v>0.25</v>
      </c>
      <c r="K79" s="32"/>
    </row>
    <row r="80" spans="1:11" s="42" customFormat="1" ht="11.25" customHeight="1">
      <c r="A80" s="43" t="s">
        <v>64</v>
      </c>
      <c r="B80" s="37"/>
      <c r="C80" s="38">
        <v>596</v>
      </c>
      <c r="D80" s="38">
        <v>597</v>
      </c>
      <c r="E80" s="38">
        <v>586</v>
      </c>
      <c r="F80" s="39">
        <f>IF(D80&gt;0,100*E80/D80,0)</f>
        <v>98.157453936348404</v>
      </c>
      <c r="G80" s="40"/>
      <c r="H80" s="120">
        <v>19.701000000000001</v>
      </c>
      <c r="I80" s="121">
        <v>19.706</v>
      </c>
      <c r="J80" s="121">
        <v>19.749499999999998</v>
      </c>
      <c r="K80" s="41">
        <f>IF(I80&gt;0,100*J80/I80,0)</f>
        <v>100.22074495077641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>
        <v>65</v>
      </c>
      <c r="D82" s="30">
        <v>57</v>
      </c>
      <c r="E82" s="30">
        <v>65</v>
      </c>
      <c r="F82" s="31"/>
      <c r="G82" s="31"/>
      <c r="H82" s="119">
        <v>1.3149999999999999</v>
      </c>
      <c r="I82" s="119">
        <v>1.3149999999999999</v>
      </c>
      <c r="J82" s="119">
        <v>1.115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19"/>
      <c r="I83" s="119"/>
      <c r="J83" s="119"/>
      <c r="K83" s="32"/>
    </row>
    <row r="84" spans="1:11" s="42" customFormat="1" ht="11.25" customHeight="1">
      <c r="A84" s="36" t="s">
        <v>67</v>
      </c>
      <c r="B84" s="37"/>
      <c r="C84" s="38">
        <v>65</v>
      </c>
      <c r="D84" s="38">
        <v>57</v>
      </c>
      <c r="E84" s="38">
        <v>65</v>
      </c>
      <c r="F84" s="39">
        <f>IF(D84&gt;0,100*E84/D84,0)</f>
        <v>114.03508771929825</v>
      </c>
      <c r="G84" s="40"/>
      <c r="H84" s="120">
        <v>1.3149999999999999</v>
      </c>
      <c r="I84" s="121">
        <v>1.3149999999999999</v>
      </c>
      <c r="J84" s="121">
        <v>1.115</v>
      </c>
      <c r="K84" s="41">
        <f>IF(I84&gt;0,100*J84/I84,0)</f>
        <v>84.790874524714837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>
        <v>2291</v>
      </c>
      <c r="D87" s="53">
        <v>2297</v>
      </c>
      <c r="E87" s="53">
        <v>2128</v>
      </c>
      <c r="F87" s="54">
        <f>IF(D87&gt;0,100*E87/D87,0)</f>
        <v>92.642577274706142</v>
      </c>
      <c r="G87" s="40"/>
      <c r="H87" s="124">
        <v>63.881999999999998</v>
      </c>
      <c r="I87" s="125">
        <v>64.227999999999994</v>
      </c>
      <c r="J87" s="125">
        <v>57.593499999999999</v>
      </c>
      <c r="K87" s="54">
        <f>IF(I87&gt;0,100*J87/I87,0)</f>
        <v>89.670392975026473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38" orientation="portrait" useFirstPageNumber="1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O625"/>
  <sheetViews>
    <sheetView zoomScale="70" zoomScaleNormal="70" workbookViewId="0">
      <selection activeCell="J7" sqref="J7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279</v>
      </c>
      <c r="D7" s="21" t="s">
        <v>7</v>
      </c>
      <c r="E7" s="21">
        <v>3</v>
      </c>
      <c r="F7" s="22" t="str">
        <f>CONCATENATE(D6,"=100")</f>
        <v>2016=100</v>
      </c>
      <c r="G7" s="23"/>
      <c r="H7" s="20" t="s">
        <v>279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</v>
      </c>
      <c r="D9" s="30">
        <v>1</v>
      </c>
      <c r="E9" s="30">
        <v>1</v>
      </c>
      <c r="F9" s="31"/>
      <c r="G9" s="31"/>
      <c r="H9" s="119">
        <v>2.1000000000000001E-2</v>
      </c>
      <c r="I9" s="119">
        <v>3.6999999999999998E-2</v>
      </c>
      <c r="J9" s="11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9"/>
      <c r="I10" s="119"/>
      <c r="J10" s="11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9"/>
      <c r="I11" s="119"/>
      <c r="J11" s="119"/>
      <c r="K11" s="32"/>
    </row>
    <row r="12" spans="1:11" s="33" customFormat="1" ht="11.25" customHeight="1">
      <c r="A12" s="35" t="s">
        <v>11</v>
      </c>
      <c r="B12" s="29"/>
      <c r="C12" s="30">
        <v>2</v>
      </c>
      <c r="D12" s="30">
        <v>3</v>
      </c>
      <c r="E12" s="30">
        <v>3</v>
      </c>
      <c r="F12" s="31"/>
      <c r="G12" s="31"/>
      <c r="H12" s="119">
        <v>4.2999999999999997E-2</v>
      </c>
      <c r="I12" s="119">
        <v>6.6000000000000003E-2</v>
      </c>
      <c r="J12" s="119"/>
      <c r="K12" s="32"/>
    </row>
    <row r="13" spans="1:11" s="42" customFormat="1" ht="11.25" customHeight="1">
      <c r="A13" s="36" t="s">
        <v>12</v>
      </c>
      <c r="B13" s="37"/>
      <c r="C13" s="38">
        <v>3</v>
      </c>
      <c r="D13" s="38">
        <v>4</v>
      </c>
      <c r="E13" s="38">
        <v>4</v>
      </c>
      <c r="F13" s="39">
        <f>IF(D13&gt;0,100*E13/D13,0)</f>
        <v>100</v>
      </c>
      <c r="G13" s="40"/>
      <c r="H13" s="120">
        <v>6.4000000000000001E-2</v>
      </c>
      <c r="I13" s="121">
        <v>0.10300000000000001</v>
      </c>
      <c r="J13" s="12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>
        <v>1</v>
      </c>
      <c r="D15" s="38">
        <v>1</v>
      </c>
      <c r="E15" s="38">
        <v>1</v>
      </c>
      <c r="F15" s="39">
        <f>IF(D15&gt;0,100*E15/D15,0)</f>
        <v>100</v>
      </c>
      <c r="G15" s="40"/>
      <c r="H15" s="120">
        <v>0.01</v>
      </c>
      <c r="I15" s="121">
        <v>0.01</v>
      </c>
      <c r="J15" s="12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>
        <v>3</v>
      </c>
      <c r="D17" s="38">
        <v>1</v>
      </c>
      <c r="E17" s="38">
        <v>1</v>
      </c>
      <c r="F17" s="39">
        <f>IF(D17&gt;0,100*E17/D17,0)</f>
        <v>100</v>
      </c>
      <c r="G17" s="40"/>
      <c r="H17" s="120">
        <v>3.5999999999999997E-2</v>
      </c>
      <c r="I17" s="121">
        <v>1.6E-2</v>
      </c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>
        <v>25</v>
      </c>
      <c r="D19" s="30">
        <v>21</v>
      </c>
      <c r="E19" s="30">
        <v>21</v>
      </c>
      <c r="F19" s="31"/>
      <c r="G19" s="31"/>
      <c r="H19" s="119">
        <v>0.21299999999999999</v>
      </c>
      <c r="I19" s="119">
        <v>0.38100000000000001</v>
      </c>
      <c r="J19" s="119"/>
      <c r="K19" s="32"/>
    </row>
    <row r="20" spans="1:11" s="33" customFormat="1" ht="11.25" customHeight="1">
      <c r="A20" s="35" t="s">
        <v>16</v>
      </c>
      <c r="B20" s="29"/>
      <c r="C20" s="30">
        <v>2</v>
      </c>
      <c r="D20" s="30">
        <v>2</v>
      </c>
      <c r="E20" s="30">
        <v>2</v>
      </c>
      <c r="F20" s="31"/>
      <c r="G20" s="31"/>
      <c r="H20" s="119">
        <v>3.1E-2</v>
      </c>
      <c r="I20" s="119">
        <v>3.3000000000000002E-2</v>
      </c>
      <c r="J20" s="119"/>
      <c r="K20" s="32"/>
    </row>
    <row r="21" spans="1:11" s="33" customFormat="1" ht="11.25" customHeight="1">
      <c r="A21" s="35" t="s">
        <v>17</v>
      </c>
      <c r="B21" s="29"/>
      <c r="C21" s="30">
        <v>3</v>
      </c>
      <c r="D21" s="30">
        <v>3</v>
      </c>
      <c r="E21" s="30">
        <v>3</v>
      </c>
      <c r="F21" s="31"/>
      <c r="G21" s="31"/>
      <c r="H21" s="119">
        <v>2.9000000000000001E-2</v>
      </c>
      <c r="I21" s="119">
        <v>3.1E-2</v>
      </c>
      <c r="J21" s="119"/>
      <c r="K21" s="32"/>
    </row>
    <row r="22" spans="1:11" s="42" customFormat="1" ht="11.25" customHeight="1">
      <c r="A22" s="36" t="s">
        <v>18</v>
      </c>
      <c r="B22" s="37"/>
      <c r="C22" s="38">
        <v>30</v>
      </c>
      <c r="D22" s="38">
        <v>26</v>
      </c>
      <c r="E22" s="38">
        <v>26</v>
      </c>
      <c r="F22" s="39">
        <f>IF(D22&gt;0,100*E22/D22,0)</f>
        <v>100</v>
      </c>
      <c r="G22" s="40"/>
      <c r="H22" s="120">
        <v>0.27300000000000002</v>
      </c>
      <c r="I22" s="121">
        <v>0.44500000000000001</v>
      </c>
      <c r="J22" s="12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>
        <v>681</v>
      </c>
      <c r="D24" s="38">
        <v>744</v>
      </c>
      <c r="E24" s="38">
        <v>800</v>
      </c>
      <c r="F24" s="39">
        <f>IF(D24&gt;0,100*E24/D24,0)</f>
        <v>107.52688172043011</v>
      </c>
      <c r="G24" s="40"/>
      <c r="H24" s="120">
        <v>14.510999999999999</v>
      </c>
      <c r="I24" s="121">
        <v>15.718</v>
      </c>
      <c r="J24" s="12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>
        <v>8</v>
      </c>
      <c r="D26" s="38">
        <v>8</v>
      </c>
      <c r="E26" s="38">
        <v>8</v>
      </c>
      <c r="F26" s="39">
        <f>IF(D26&gt;0,100*E26/D26,0)</f>
        <v>100</v>
      </c>
      <c r="G26" s="40"/>
      <c r="H26" s="120">
        <v>0.184</v>
      </c>
      <c r="I26" s="121">
        <v>0.17</v>
      </c>
      <c r="J26" s="12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>
        <v>93</v>
      </c>
      <c r="D28" s="30">
        <v>122</v>
      </c>
      <c r="E28" s="30">
        <v>122</v>
      </c>
      <c r="F28" s="31"/>
      <c r="G28" s="31"/>
      <c r="H28" s="119">
        <v>1.571</v>
      </c>
      <c r="I28" s="119">
        <v>2.8530000000000002</v>
      </c>
      <c r="J28" s="119"/>
      <c r="K28" s="32"/>
    </row>
    <row r="29" spans="1:11" s="33" customFormat="1" ht="11.25" customHeight="1">
      <c r="A29" s="35" t="s">
        <v>22</v>
      </c>
      <c r="B29" s="29"/>
      <c r="C29" s="30">
        <v>1</v>
      </c>
      <c r="D29" s="30"/>
      <c r="E29" s="30"/>
      <c r="F29" s="31"/>
      <c r="G29" s="31"/>
      <c r="H29" s="119">
        <v>1.2E-2</v>
      </c>
      <c r="I29" s="119"/>
      <c r="J29" s="119"/>
      <c r="K29" s="32"/>
    </row>
    <row r="30" spans="1:11" s="33" customFormat="1" ht="11.25" customHeight="1">
      <c r="A30" s="35" t="s">
        <v>23</v>
      </c>
      <c r="B30" s="29"/>
      <c r="C30" s="30">
        <v>89</v>
      </c>
      <c r="D30" s="30">
        <v>89</v>
      </c>
      <c r="E30" s="30">
        <v>89</v>
      </c>
      <c r="F30" s="31"/>
      <c r="G30" s="31"/>
      <c r="H30" s="119">
        <v>1.7669999999999999</v>
      </c>
      <c r="I30" s="119">
        <v>1.7669999999999999</v>
      </c>
      <c r="J30" s="119"/>
      <c r="K30" s="32"/>
    </row>
    <row r="31" spans="1:11" s="42" customFormat="1" ht="11.25" customHeight="1">
      <c r="A31" s="43" t="s">
        <v>24</v>
      </c>
      <c r="B31" s="37"/>
      <c r="C31" s="38">
        <v>183</v>
      </c>
      <c r="D31" s="38">
        <v>211</v>
      </c>
      <c r="E31" s="38">
        <v>211</v>
      </c>
      <c r="F31" s="39">
        <f>IF(D31&gt;0,100*E31/D31,0)</f>
        <v>100</v>
      </c>
      <c r="G31" s="40"/>
      <c r="H31" s="120">
        <v>3.35</v>
      </c>
      <c r="I31" s="121">
        <v>4.62</v>
      </c>
      <c r="J31" s="12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>
        <v>117</v>
      </c>
      <c r="D33" s="30">
        <v>110</v>
      </c>
      <c r="E33" s="30">
        <v>110</v>
      </c>
      <c r="F33" s="31"/>
      <c r="G33" s="31"/>
      <c r="H33" s="119">
        <v>0.95599999999999996</v>
      </c>
      <c r="I33" s="119">
        <v>0.90200000000000002</v>
      </c>
      <c r="J33" s="119"/>
      <c r="K33" s="32"/>
    </row>
    <row r="34" spans="1:11" s="33" customFormat="1" ht="11.25" customHeight="1">
      <c r="A34" s="35" t="s">
        <v>26</v>
      </c>
      <c r="B34" s="29"/>
      <c r="C34" s="30">
        <v>9</v>
      </c>
      <c r="D34" s="30">
        <v>13</v>
      </c>
      <c r="E34" s="30">
        <v>13</v>
      </c>
      <c r="F34" s="31"/>
      <c r="G34" s="31"/>
      <c r="H34" s="119">
        <v>0.13800000000000001</v>
      </c>
      <c r="I34" s="119">
        <v>0.2</v>
      </c>
      <c r="J34" s="119"/>
      <c r="K34" s="32"/>
    </row>
    <row r="35" spans="1:11" s="33" customFormat="1" ht="11.25" customHeight="1">
      <c r="A35" s="35" t="s">
        <v>27</v>
      </c>
      <c r="B35" s="29"/>
      <c r="C35" s="30">
        <v>42</v>
      </c>
      <c r="D35" s="30">
        <v>30</v>
      </c>
      <c r="E35" s="30">
        <v>25</v>
      </c>
      <c r="F35" s="31"/>
      <c r="G35" s="31"/>
      <c r="H35" s="119">
        <v>0.59899999999999998</v>
      </c>
      <c r="I35" s="119">
        <v>0.45</v>
      </c>
      <c r="J35" s="119"/>
      <c r="K35" s="32"/>
    </row>
    <row r="36" spans="1:11" s="33" customFormat="1" ht="11.25" customHeight="1">
      <c r="A36" s="35" t="s">
        <v>28</v>
      </c>
      <c r="B36" s="29"/>
      <c r="C36" s="30">
        <v>97</v>
      </c>
      <c r="D36" s="30">
        <v>97</v>
      </c>
      <c r="E36" s="30">
        <v>65</v>
      </c>
      <c r="F36" s="31"/>
      <c r="G36" s="31"/>
      <c r="H36" s="119">
        <v>1.1639999999999999</v>
      </c>
      <c r="I36" s="119">
        <v>1.1639999999999999</v>
      </c>
      <c r="J36" s="119"/>
      <c r="K36" s="32"/>
    </row>
    <row r="37" spans="1:11" s="42" customFormat="1" ht="11.25" customHeight="1">
      <c r="A37" s="36" t="s">
        <v>29</v>
      </c>
      <c r="B37" s="37"/>
      <c r="C37" s="38">
        <v>265</v>
      </c>
      <c r="D37" s="38">
        <v>250</v>
      </c>
      <c r="E37" s="38">
        <v>213</v>
      </c>
      <c r="F37" s="39">
        <f>IF(D37&gt;0,100*E37/D37,0)</f>
        <v>85.2</v>
      </c>
      <c r="G37" s="40"/>
      <c r="H37" s="120">
        <v>2.8569999999999998</v>
      </c>
      <c r="I37" s="121">
        <v>2.7160000000000002</v>
      </c>
      <c r="J37" s="12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>
        <v>17</v>
      </c>
      <c r="D39" s="38">
        <v>17</v>
      </c>
      <c r="E39" s="38">
        <v>14</v>
      </c>
      <c r="F39" s="39">
        <f>IF(D39&gt;0,100*E39/D39,0)</f>
        <v>82.352941176470594</v>
      </c>
      <c r="G39" s="40"/>
      <c r="H39" s="120">
        <v>0.316</v>
      </c>
      <c r="I39" s="121">
        <v>0.26</v>
      </c>
      <c r="J39" s="12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/>
      <c r="D41" s="30">
        <v>98</v>
      </c>
      <c r="E41" s="30"/>
      <c r="F41" s="31"/>
      <c r="G41" s="31"/>
      <c r="H41" s="119"/>
      <c r="I41" s="119">
        <v>1.7350000000000001</v>
      </c>
      <c r="J41" s="119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9"/>
      <c r="I42" s="119"/>
      <c r="J42" s="119"/>
      <c r="K42" s="32"/>
    </row>
    <row r="43" spans="1:11" s="33" customFormat="1" ht="11.25" customHeight="1">
      <c r="A43" s="35" t="s">
        <v>33</v>
      </c>
      <c r="B43" s="29"/>
      <c r="C43" s="30">
        <v>88</v>
      </c>
      <c r="D43" s="30">
        <v>75</v>
      </c>
      <c r="E43" s="30"/>
      <c r="F43" s="31"/>
      <c r="G43" s="31"/>
      <c r="H43" s="119">
        <v>1.32</v>
      </c>
      <c r="I43" s="119">
        <v>0.9</v>
      </c>
      <c r="J43" s="119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9"/>
      <c r="I44" s="119"/>
      <c r="J44" s="119"/>
      <c r="K44" s="32"/>
    </row>
    <row r="45" spans="1:11" s="33" customFormat="1" ht="11.25" customHeight="1">
      <c r="A45" s="35" t="s">
        <v>35</v>
      </c>
      <c r="B45" s="29"/>
      <c r="C45" s="30">
        <v>5</v>
      </c>
      <c r="D45" s="30">
        <v>5</v>
      </c>
      <c r="E45" s="30"/>
      <c r="F45" s="31"/>
      <c r="G45" s="31"/>
      <c r="H45" s="119">
        <v>0.12</v>
      </c>
      <c r="I45" s="119">
        <v>0.125</v>
      </c>
      <c r="J45" s="119"/>
      <c r="K45" s="32"/>
    </row>
    <row r="46" spans="1:11" s="33" customFormat="1" ht="11.25" customHeight="1">
      <c r="A46" s="35" t="s">
        <v>36</v>
      </c>
      <c r="B46" s="29"/>
      <c r="C46" s="30">
        <v>11</v>
      </c>
      <c r="D46" s="30">
        <v>39</v>
      </c>
      <c r="E46" s="30"/>
      <c r="F46" s="31"/>
      <c r="G46" s="31"/>
      <c r="H46" s="119">
        <v>0.16500000000000001</v>
      </c>
      <c r="I46" s="119">
        <v>0.58499999999999996</v>
      </c>
      <c r="J46" s="119"/>
      <c r="K46" s="32"/>
    </row>
    <row r="47" spans="1:11" s="33" customFormat="1" ht="11.25" customHeight="1">
      <c r="A47" s="35" t="s">
        <v>37</v>
      </c>
      <c r="B47" s="29"/>
      <c r="C47" s="30">
        <v>1</v>
      </c>
      <c r="D47" s="30">
        <v>1</v>
      </c>
      <c r="E47" s="30"/>
      <c r="F47" s="31"/>
      <c r="G47" s="31"/>
      <c r="H47" s="119">
        <v>2E-3</v>
      </c>
      <c r="I47" s="119">
        <v>0.01</v>
      </c>
      <c r="J47" s="119"/>
      <c r="K47" s="32"/>
    </row>
    <row r="48" spans="1:11" s="33" customFormat="1" ht="11.25" customHeight="1">
      <c r="A48" s="35" t="s">
        <v>38</v>
      </c>
      <c r="B48" s="29"/>
      <c r="C48" s="30">
        <v>351</v>
      </c>
      <c r="D48" s="30">
        <v>163</v>
      </c>
      <c r="E48" s="30"/>
      <c r="F48" s="31"/>
      <c r="G48" s="31"/>
      <c r="H48" s="119">
        <v>5.2649999999999997</v>
      </c>
      <c r="I48" s="119">
        <v>3.5859999999999999</v>
      </c>
      <c r="J48" s="119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9"/>
      <c r="I49" s="119"/>
      <c r="J49" s="119"/>
      <c r="K49" s="32"/>
    </row>
    <row r="50" spans="1:11" s="42" customFormat="1" ht="11.25" customHeight="1">
      <c r="A50" s="43" t="s">
        <v>40</v>
      </c>
      <c r="B50" s="37"/>
      <c r="C50" s="38">
        <v>456</v>
      </c>
      <c r="D50" s="38">
        <v>381</v>
      </c>
      <c r="E50" s="38"/>
      <c r="F50" s="39"/>
      <c r="G50" s="40"/>
      <c r="H50" s="120">
        <v>6.8719999999999999</v>
      </c>
      <c r="I50" s="121">
        <v>6.9409999999999998</v>
      </c>
      <c r="J50" s="12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>
        <v>2</v>
      </c>
      <c r="D52" s="38">
        <v>2</v>
      </c>
      <c r="E52" s="38">
        <v>2</v>
      </c>
      <c r="F52" s="39">
        <f>IF(D52&gt;0,100*E52/D52,0)</f>
        <v>100</v>
      </c>
      <c r="G52" s="40"/>
      <c r="H52" s="120">
        <v>3.5999999999999997E-2</v>
      </c>
      <c r="I52" s="121">
        <v>3.5999999999999997E-2</v>
      </c>
      <c r="J52" s="12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>
        <v>250</v>
      </c>
      <c r="D54" s="30">
        <v>250</v>
      </c>
      <c r="E54" s="30">
        <v>250</v>
      </c>
      <c r="F54" s="31"/>
      <c r="G54" s="31"/>
      <c r="H54" s="119">
        <v>6.25</v>
      </c>
      <c r="I54" s="119">
        <v>6.5</v>
      </c>
      <c r="J54" s="119"/>
      <c r="K54" s="32"/>
    </row>
    <row r="55" spans="1:11" s="33" customFormat="1" ht="11.25" customHeight="1">
      <c r="A55" s="35" t="s">
        <v>43</v>
      </c>
      <c r="B55" s="29"/>
      <c r="C55" s="30">
        <v>6</v>
      </c>
      <c r="D55" s="30">
        <v>4</v>
      </c>
      <c r="E55" s="30">
        <v>4</v>
      </c>
      <c r="F55" s="31"/>
      <c r="G55" s="31"/>
      <c r="H55" s="119">
        <v>9.6000000000000002E-2</v>
      </c>
      <c r="I55" s="119">
        <v>6.5000000000000002E-2</v>
      </c>
      <c r="J55" s="119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9"/>
      <c r="I56" s="119"/>
      <c r="J56" s="119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9"/>
      <c r="I57" s="119"/>
      <c r="J57" s="119"/>
      <c r="K57" s="32"/>
    </row>
    <row r="58" spans="1:11" s="33" customFormat="1" ht="11.25" customHeight="1">
      <c r="A58" s="35" t="s">
        <v>46</v>
      </c>
      <c r="B58" s="29"/>
      <c r="C58" s="30">
        <v>15</v>
      </c>
      <c r="D58" s="30">
        <v>2</v>
      </c>
      <c r="E58" s="30">
        <v>5</v>
      </c>
      <c r="F58" s="31"/>
      <c r="G58" s="31"/>
      <c r="H58" s="119">
        <v>0.27</v>
      </c>
      <c r="I58" s="119">
        <v>3.5000000000000003E-2</v>
      </c>
      <c r="J58" s="119"/>
      <c r="K58" s="32"/>
    </row>
    <row r="59" spans="1:11" s="42" customFormat="1" ht="11.25" customHeight="1">
      <c r="A59" s="36" t="s">
        <v>47</v>
      </c>
      <c r="B59" s="37"/>
      <c r="C59" s="38">
        <v>271</v>
      </c>
      <c r="D59" s="38">
        <v>256</v>
      </c>
      <c r="E59" s="38">
        <v>259</v>
      </c>
      <c r="F59" s="39">
        <f>IF(D59&gt;0,100*E59/D59,0)</f>
        <v>101.171875</v>
      </c>
      <c r="G59" s="40"/>
      <c r="H59" s="120">
        <v>6.6159999999999997</v>
      </c>
      <c r="I59" s="121">
        <v>6.6</v>
      </c>
      <c r="J59" s="12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>
        <v>282</v>
      </c>
      <c r="D61" s="30">
        <v>270</v>
      </c>
      <c r="E61" s="30">
        <v>220</v>
      </c>
      <c r="F61" s="31"/>
      <c r="G61" s="31"/>
      <c r="H61" s="119">
        <v>7.3319999999999999</v>
      </c>
      <c r="I61" s="119">
        <v>7.452</v>
      </c>
      <c r="J61" s="119"/>
      <c r="K61" s="32"/>
    </row>
    <row r="62" spans="1:11" s="33" customFormat="1" ht="11.25" customHeight="1">
      <c r="A62" s="35" t="s">
        <v>49</v>
      </c>
      <c r="B62" s="29"/>
      <c r="C62" s="30">
        <v>21</v>
      </c>
      <c r="D62" s="30">
        <v>21</v>
      </c>
      <c r="E62" s="30"/>
      <c r="F62" s="31"/>
      <c r="G62" s="31"/>
      <c r="H62" s="119">
        <v>0.47299999999999998</v>
      </c>
      <c r="I62" s="119">
        <v>0.47299999999999998</v>
      </c>
      <c r="J62" s="119"/>
      <c r="K62" s="32"/>
    </row>
    <row r="63" spans="1:11" s="33" customFormat="1" ht="11.25" customHeight="1">
      <c r="A63" s="35" t="s">
        <v>50</v>
      </c>
      <c r="B63" s="29"/>
      <c r="C63" s="30">
        <v>227</v>
      </c>
      <c r="D63" s="30">
        <v>193</v>
      </c>
      <c r="E63" s="30"/>
      <c r="F63" s="31"/>
      <c r="G63" s="31"/>
      <c r="H63" s="119">
        <v>3.496</v>
      </c>
      <c r="I63" s="119">
        <v>2.7309999999999999</v>
      </c>
      <c r="J63" s="119"/>
      <c r="K63" s="32"/>
    </row>
    <row r="64" spans="1:11" s="42" customFormat="1" ht="11.25" customHeight="1">
      <c r="A64" s="36" t="s">
        <v>51</v>
      </c>
      <c r="B64" s="37"/>
      <c r="C64" s="38">
        <v>530</v>
      </c>
      <c r="D64" s="38">
        <v>484</v>
      </c>
      <c r="E64" s="38"/>
      <c r="F64" s="39"/>
      <c r="G64" s="40"/>
      <c r="H64" s="120">
        <v>11.301</v>
      </c>
      <c r="I64" s="121">
        <v>10.655999999999999</v>
      </c>
      <c r="J64" s="12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>
        <v>200</v>
      </c>
      <c r="D66" s="38">
        <v>930</v>
      </c>
      <c r="E66" s="38">
        <v>930</v>
      </c>
      <c r="F66" s="39">
        <f>IF(D66&gt;0,100*E66/D66,0)</f>
        <v>100</v>
      </c>
      <c r="G66" s="40"/>
      <c r="H66" s="120">
        <v>4.57</v>
      </c>
      <c r="I66" s="121">
        <v>16.739999999999998</v>
      </c>
      <c r="J66" s="12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>
        <v>313</v>
      </c>
      <c r="D68" s="30">
        <v>300</v>
      </c>
      <c r="E68" s="30">
        <v>350</v>
      </c>
      <c r="F68" s="31"/>
      <c r="G68" s="31"/>
      <c r="H68" s="119">
        <v>5.6340000000000003</v>
      </c>
      <c r="I68" s="119">
        <v>5.5</v>
      </c>
      <c r="J68" s="119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9"/>
      <c r="I69" s="119"/>
      <c r="J69" s="119"/>
      <c r="K69" s="32"/>
    </row>
    <row r="70" spans="1:11" s="42" customFormat="1" ht="11.25" customHeight="1">
      <c r="A70" s="36" t="s">
        <v>55</v>
      </c>
      <c r="B70" s="37"/>
      <c r="C70" s="38">
        <v>313</v>
      </c>
      <c r="D70" s="38">
        <v>300</v>
      </c>
      <c r="E70" s="38">
        <v>350</v>
      </c>
      <c r="F70" s="39">
        <f>IF(D70&gt;0,100*E70/D70,0)</f>
        <v>116.66666666666667</v>
      </c>
      <c r="G70" s="40"/>
      <c r="H70" s="120">
        <v>5.6340000000000003</v>
      </c>
      <c r="I70" s="121">
        <v>5.5</v>
      </c>
      <c r="J70" s="12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>
        <v>305</v>
      </c>
      <c r="D72" s="30">
        <v>405</v>
      </c>
      <c r="E72" s="30">
        <v>365</v>
      </c>
      <c r="F72" s="31"/>
      <c r="G72" s="31"/>
      <c r="H72" s="119">
        <v>3.0550000000000002</v>
      </c>
      <c r="I72" s="119">
        <v>4.3650000000000002</v>
      </c>
      <c r="J72" s="119"/>
      <c r="K72" s="32"/>
    </row>
    <row r="73" spans="1:11" s="33" customFormat="1" ht="11.25" customHeight="1">
      <c r="A73" s="35" t="s">
        <v>57</v>
      </c>
      <c r="B73" s="29"/>
      <c r="C73" s="30">
        <v>65</v>
      </c>
      <c r="D73" s="30">
        <v>50</v>
      </c>
      <c r="E73" s="30">
        <v>50</v>
      </c>
      <c r="F73" s="31"/>
      <c r="G73" s="31"/>
      <c r="H73" s="119">
        <v>0.91</v>
      </c>
      <c r="I73" s="119">
        <v>0.9</v>
      </c>
      <c r="J73" s="119"/>
      <c r="K73" s="32"/>
    </row>
    <row r="74" spans="1:11" s="33" customFormat="1" ht="11.25" customHeight="1">
      <c r="A74" s="35" t="s">
        <v>58</v>
      </c>
      <c r="B74" s="29"/>
      <c r="C74" s="30">
        <v>100</v>
      </c>
      <c r="D74" s="30">
        <v>100</v>
      </c>
      <c r="E74" s="30">
        <v>100</v>
      </c>
      <c r="F74" s="31"/>
      <c r="G74" s="31"/>
      <c r="H74" s="119">
        <v>2</v>
      </c>
      <c r="I74" s="119">
        <v>2</v>
      </c>
      <c r="J74" s="119"/>
      <c r="K74" s="32"/>
    </row>
    <row r="75" spans="1:11" s="33" customFormat="1" ht="11.25" customHeight="1">
      <c r="A75" s="35" t="s">
        <v>59</v>
      </c>
      <c r="B75" s="29"/>
      <c r="C75" s="30">
        <v>163</v>
      </c>
      <c r="D75" s="30">
        <v>163</v>
      </c>
      <c r="E75" s="30">
        <v>146</v>
      </c>
      <c r="F75" s="31"/>
      <c r="G75" s="31"/>
      <c r="H75" s="119">
        <v>2.206</v>
      </c>
      <c r="I75" s="119">
        <v>2.1909957999999996</v>
      </c>
      <c r="J75" s="119"/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19"/>
      <c r="I76" s="119"/>
      <c r="J76" s="119"/>
      <c r="K76" s="32"/>
    </row>
    <row r="77" spans="1:11" s="33" customFormat="1" ht="11.25" customHeight="1">
      <c r="A77" s="35" t="s">
        <v>61</v>
      </c>
      <c r="B77" s="29"/>
      <c r="C77" s="30">
        <v>18</v>
      </c>
      <c r="D77" s="30">
        <v>5</v>
      </c>
      <c r="E77" s="30">
        <v>2</v>
      </c>
      <c r="F77" s="31"/>
      <c r="G77" s="31"/>
      <c r="H77" s="119">
        <v>0.25</v>
      </c>
      <c r="I77" s="119">
        <v>6.8000000000000005E-2</v>
      </c>
      <c r="J77" s="119"/>
      <c r="K77" s="32"/>
    </row>
    <row r="78" spans="1:11" s="33" customFormat="1" ht="11.25" customHeight="1">
      <c r="A78" s="35" t="s">
        <v>62</v>
      </c>
      <c r="B78" s="29"/>
      <c r="C78" s="30">
        <v>18</v>
      </c>
      <c r="D78" s="30">
        <v>20</v>
      </c>
      <c r="E78" s="30">
        <v>18</v>
      </c>
      <c r="F78" s="31"/>
      <c r="G78" s="31"/>
      <c r="H78" s="119">
        <v>0.34200000000000003</v>
      </c>
      <c r="I78" s="119">
        <v>0.34200000000000003</v>
      </c>
      <c r="J78" s="119"/>
      <c r="K78" s="32"/>
    </row>
    <row r="79" spans="1:11" s="33" customFormat="1" ht="11.25" customHeight="1">
      <c r="A79" s="35" t="s">
        <v>63</v>
      </c>
      <c r="B79" s="29"/>
      <c r="C79" s="30">
        <v>25</v>
      </c>
      <c r="D79" s="30">
        <v>25</v>
      </c>
      <c r="E79" s="30">
        <v>25</v>
      </c>
      <c r="F79" s="31"/>
      <c r="G79" s="31"/>
      <c r="H79" s="119">
        <v>0.45</v>
      </c>
      <c r="I79" s="119">
        <v>0.47499999999999998</v>
      </c>
      <c r="J79" s="119"/>
      <c r="K79" s="32"/>
    </row>
    <row r="80" spans="1:11" s="42" customFormat="1" ht="11.25" customHeight="1">
      <c r="A80" s="43" t="s">
        <v>64</v>
      </c>
      <c r="B80" s="37"/>
      <c r="C80" s="38">
        <v>694</v>
      </c>
      <c r="D80" s="38">
        <v>768</v>
      </c>
      <c r="E80" s="38">
        <v>706</v>
      </c>
      <c r="F80" s="39">
        <f>IF(D80&gt;0,100*E80/D80,0)</f>
        <v>91.927083333333329</v>
      </c>
      <c r="G80" s="40"/>
      <c r="H80" s="120">
        <v>9.2129999999999992</v>
      </c>
      <c r="I80" s="121">
        <v>10.3409958</v>
      </c>
      <c r="J80" s="12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>
        <v>26</v>
      </c>
      <c r="D82" s="30">
        <v>26</v>
      </c>
      <c r="E82" s="30">
        <v>24</v>
      </c>
      <c r="F82" s="31"/>
      <c r="G82" s="31"/>
      <c r="H82" s="119">
        <v>0.49</v>
      </c>
      <c r="I82" s="119">
        <v>0.49</v>
      </c>
      <c r="J82" s="119"/>
      <c r="K82" s="32"/>
    </row>
    <row r="83" spans="1:11" s="33" customFormat="1" ht="11.25" customHeight="1">
      <c r="A83" s="35" t="s">
        <v>66</v>
      </c>
      <c r="B83" s="29"/>
      <c r="C83" s="30">
        <v>34</v>
      </c>
      <c r="D83" s="30">
        <v>34</v>
      </c>
      <c r="E83" s="30">
        <v>35</v>
      </c>
      <c r="F83" s="31"/>
      <c r="G83" s="31"/>
      <c r="H83" s="119">
        <v>0.65600000000000003</v>
      </c>
      <c r="I83" s="119">
        <v>0.67</v>
      </c>
      <c r="J83" s="119"/>
      <c r="K83" s="32"/>
    </row>
    <row r="84" spans="1:11" s="42" customFormat="1" ht="11.25" customHeight="1">
      <c r="A84" s="36" t="s">
        <v>67</v>
      </c>
      <c r="B84" s="37"/>
      <c r="C84" s="38">
        <v>60</v>
      </c>
      <c r="D84" s="38">
        <v>60</v>
      </c>
      <c r="E84" s="38">
        <v>59</v>
      </c>
      <c r="F84" s="39">
        <f>IF(D84&gt;0,100*E84/D84,0)</f>
        <v>98.333333333333329</v>
      </c>
      <c r="G84" s="40"/>
      <c r="H84" s="120">
        <v>1.1459999999999999</v>
      </c>
      <c r="I84" s="121">
        <v>1.1599999999999999</v>
      </c>
      <c r="J84" s="12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>
        <v>3717</v>
      </c>
      <c r="D87" s="53">
        <v>4443</v>
      </c>
      <c r="E87" s="53"/>
      <c r="F87" s="54"/>
      <c r="G87" s="40"/>
      <c r="H87" s="124">
        <v>66.989000000000004</v>
      </c>
      <c r="I87" s="125">
        <v>82.031995800000004</v>
      </c>
      <c r="J87" s="12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39" orientation="portrait" useFirstPageNumber="1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O625"/>
  <sheetViews>
    <sheetView topLeftCell="A58" zoomScale="70" zoomScaleNormal="70" workbookViewId="0">
      <selection activeCell="J7" sqref="J7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279</v>
      </c>
      <c r="D7" s="21" t="s">
        <v>7</v>
      </c>
      <c r="E7" s="21">
        <v>3</v>
      </c>
      <c r="F7" s="22" t="str">
        <f>CONCATENATE(D6,"=100")</f>
        <v>2016=100</v>
      </c>
      <c r="G7" s="23"/>
      <c r="H7" s="20" t="s">
        <v>279</v>
      </c>
      <c r="I7" s="21" t="s">
        <v>7</v>
      </c>
      <c r="J7" s="21">
        <v>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9"/>
      <c r="I9" s="119"/>
      <c r="J9" s="11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9"/>
      <c r="I10" s="119"/>
      <c r="J10" s="11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9"/>
      <c r="I11" s="119"/>
      <c r="J11" s="11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9"/>
      <c r="I12" s="119"/>
      <c r="J12" s="119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0"/>
      <c r="I13" s="121"/>
      <c r="J13" s="12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0"/>
      <c r="I15" s="121"/>
      <c r="J15" s="12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0"/>
      <c r="I17" s="121"/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19"/>
      <c r="I19" s="119"/>
      <c r="J19" s="11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9"/>
      <c r="I20" s="119"/>
      <c r="J20" s="11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9"/>
      <c r="I21" s="119"/>
      <c r="J21" s="119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0"/>
      <c r="I22" s="121"/>
      <c r="J22" s="12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>
        <v>1</v>
      </c>
      <c r="D24" s="38">
        <v>1</v>
      </c>
      <c r="E24" s="38">
        <v>1</v>
      </c>
      <c r="F24" s="39">
        <f>IF(D24&gt;0,100*E24/D24,0)</f>
        <v>100</v>
      </c>
      <c r="G24" s="40"/>
      <c r="H24" s="120">
        <v>0.315</v>
      </c>
      <c r="I24" s="121">
        <v>0.315</v>
      </c>
      <c r="J24" s="121">
        <v>0.315</v>
      </c>
      <c r="K24" s="41">
        <f>IF(I24&gt;0,100*J24/I24,0)</f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>
        <v>46</v>
      </c>
      <c r="D26" s="38">
        <v>47</v>
      </c>
      <c r="E26" s="38">
        <v>47</v>
      </c>
      <c r="F26" s="39">
        <f>IF(D26&gt;0,100*E26/D26,0)</f>
        <v>100</v>
      </c>
      <c r="G26" s="40"/>
      <c r="H26" s="120">
        <v>5.1520000000000001</v>
      </c>
      <c r="I26" s="121">
        <v>5.2</v>
      </c>
      <c r="J26" s="121">
        <v>5.2</v>
      </c>
      <c r="K26" s="41">
        <f>IF(I26&gt;0,100*J26/I26,0)</f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19"/>
      <c r="I28" s="119"/>
      <c r="J28" s="119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9"/>
      <c r="I29" s="119"/>
      <c r="J29" s="119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19"/>
      <c r="I30" s="119"/>
      <c r="J30" s="119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20"/>
      <c r="I31" s="121"/>
      <c r="J31" s="12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19"/>
      <c r="I33" s="119"/>
      <c r="J33" s="119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19"/>
      <c r="I34" s="119"/>
      <c r="J34" s="119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19"/>
      <c r="I35" s="119"/>
      <c r="J35" s="119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19"/>
      <c r="I36" s="119"/>
      <c r="J36" s="119"/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20"/>
      <c r="I37" s="121"/>
      <c r="J37" s="12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>
        <v>1.1000000000000001</v>
      </c>
      <c r="D39" s="38">
        <v>1.1000000000000001</v>
      </c>
      <c r="E39" s="38">
        <v>0.18</v>
      </c>
      <c r="F39" s="39">
        <f>IF(D39&gt;0,100*E39/D39,0)</f>
        <v>16.363636363636363</v>
      </c>
      <c r="G39" s="40"/>
      <c r="H39" s="120">
        <v>0.16300000000000001</v>
      </c>
      <c r="I39" s="121">
        <v>0.16</v>
      </c>
      <c r="J39" s="121">
        <v>2.3E-2</v>
      </c>
      <c r="K39" s="41">
        <f>IF(I39&gt;0,100*J39/I39,0)</f>
        <v>14.374999999999998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9"/>
      <c r="I41" s="119"/>
      <c r="J41" s="119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9"/>
      <c r="I42" s="119"/>
      <c r="J42" s="119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19"/>
      <c r="I43" s="119"/>
      <c r="J43" s="119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9"/>
      <c r="I44" s="119"/>
      <c r="J44" s="119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19"/>
      <c r="I45" s="119"/>
      <c r="J45" s="119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19"/>
      <c r="I46" s="119"/>
      <c r="J46" s="119"/>
      <c r="K46" s="32"/>
    </row>
    <row r="47" spans="1:11" s="33" customFormat="1" ht="11.25" customHeight="1">
      <c r="A47" s="35" t="s">
        <v>37</v>
      </c>
      <c r="B47" s="29"/>
      <c r="C47" s="30">
        <v>0.72</v>
      </c>
      <c r="D47" s="30">
        <v>0.7</v>
      </c>
      <c r="E47" s="30">
        <v>0.72</v>
      </c>
      <c r="F47" s="31"/>
      <c r="G47" s="31"/>
      <c r="H47" s="119">
        <v>0.2</v>
      </c>
      <c r="I47" s="119">
        <v>0.18</v>
      </c>
      <c r="J47" s="119">
        <v>0.2</v>
      </c>
      <c r="K47" s="32"/>
    </row>
    <row r="48" spans="1:11" s="33" customFormat="1" ht="11.25" customHeight="1">
      <c r="A48" s="35" t="s">
        <v>38</v>
      </c>
      <c r="B48" s="29"/>
      <c r="C48" s="30"/>
      <c r="D48" s="30">
        <v>3</v>
      </c>
      <c r="E48" s="30">
        <v>1.6</v>
      </c>
      <c r="F48" s="31"/>
      <c r="G48" s="31"/>
      <c r="H48" s="119"/>
      <c r="I48" s="119">
        <v>0.75</v>
      </c>
      <c r="J48" s="119">
        <v>0.4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9"/>
      <c r="I49" s="119"/>
      <c r="J49" s="119"/>
      <c r="K49" s="32"/>
    </row>
    <row r="50" spans="1:11" s="42" customFormat="1" ht="11.25" customHeight="1">
      <c r="A50" s="43" t="s">
        <v>40</v>
      </c>
      <c r="B50" s="37"/>
      <c r="C50" s="38">
        <v>0.72</v>
      </c>
      <c r="D50" s="38">
        <v>3.7</v>
      </c>
      <c r="E50" s="38">
        <v>2.3199999999999998</v>
      </c>
      <c r="F50" s="39">
        <f>IF(D50&gt;0,100*E50/D50,0)</f>
        <v>62.702702702702695</v>
      </c>
      <c r="G50" s="40"/>
      <c r="H50" s="120">
        <v>0.2</v>
      </c>
      <c r="I50" s="121">
        <v>0.93</v>
      </c>
      <c r="J50" s="121">
        <v>0.6</v>
      </c>
      <c r="K50" s="41">
        <f>IF(I50&gt;0,100*J50/I50,0)</f>
        <v>64.516129032258064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0"/>
      <c r="I52" s="121"/>
      <c r="J52" s="12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>
        <v>12</v>
      </c>
      <c r="D54" s="30">
        <v>12</v>
      </c>
      <c r="E54" s="30">
        <v>12</v>
      </c>
      <c r="F54" s="31"/>
      <c r="G54" s="31"/>
      <c r="H54" s="119">
        <v>3.12</v>
      </c>
      <c r="I54" s="119">
        <v>3.12</v>
      </c>
      <c r="J54" s="119">
        <v>3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19"/>
      <c r="I55" s="119"/>
      <c r="J55" s="119"/>
      <c r="K55" s="32"/>
    </row>
    <row r="56" spans="1:11" s="33" customFormat="1" ht="11.25" customHeight="1">
      <c r="A56" s="35" t="s">
        <v>44</v>
      </c>
      <c r="B56" s="29"/>
      <c r="C56" s="30">
        <v>25</v>
      </c>
      <c r="D56" s="30">
        <v>23.5</v>
      </c>
      <c r="E56" s="30">
        <v>20</v>
      </c>
      <c r="F56" s="31"/>
      <c r="G56" s="31"/>
      <c r="H56" s="119">
        <v>5.375</v>
      </c>
      <c r="I56" s="119">
        <v>6.2</v>
      </c>
      <c r="J56" s="119">
        <v>6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9"/>
      <c r="I57" s="119"/>
      <c r="J57" s="119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19"/>
      <c r="I58" s="119"/>
      <c r="J58" s="119"/>
      <c r="K58" s="32"/>
    </row>
    <row r="59" spans="1:11" s="42" customFormat="1" ht="11.25" customHeight="1">
      <c r="A59" s="36" t="s">
        <v>47</v>
      </c>
      <c r="B59" s="37"/>
      <c r="C59" s="38">
        <v>37</v>
      </c>
      <c r="D59" s="38">
        <v>35.5</v>
      </c>
      <c r="E59" s="38">
        <v>32</v>
      </c>
      <c r="F59" s="39">
        <f>IF(D59&gt;0,100*E59/D59,0)</f>
        <v>90.140845070422529</v>
      </c>
      <c r="G59" s="40"/>
      <c r="H59" s="120">
        <v>8.4949999999999992</v>
      </c>
      <c r="I59" s="121">
        <v>9.32</v>
      </c>
      <c r="J59" s="121">
        <v>9</v>
      </c>
      <c r="K59" s="41">
        <f>IF(I59&gt;0,100*J59/I59,0)</f>
        <v>96.566523605150209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19"/>
      <c r="I61" s="119"/>
      <c r="J61" s="119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19"/>
      <c r="I62" s="119"/>
      <c r="J62" s="119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19"/>
      <c r="I63" s="119"/>
      <c r="J63" s="119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20"/>
      <c r="I64" s="121"/>
      <c r="J64" s="12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20"/>
      <c r="I66" s="121"/>
      <c r="J66" s="12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19"/>
      <c r="I68" s="119"/>
      <c r="J68" s="119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9"/>
      <c r="I69" s="119"/>
      <c r="J69" s="119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0"/>
      <c r="I70" s="121"/>
      <c r="J70" s="12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>
        <v>1</v>
      </c>
      <c r="D72" s="30">
        <v>1</v>
      </c>
      <c r="E72" s="30">
        <v>2</v>
      </c>
      <c r="F72" s="31"/>
      <c r="G72" s="31"/>
      <c r="H72" s="119">
        <v>0.11</v>
      </c>
      <c r="I72" s="119">
        <v>0.08</v>
      </c>
      <c r="J72" s="119">
        <v>0.16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19"/>
      <c r="I73" s="119"/>
      <c r="J73" s="119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19"/>
      <c r="I74" s="119"/>
      <c r="J74" s="119"/>
      <c r="K74" s="32"/>
    </row>
    <row r="75" spans="1:11" s="33" customFormat="1" ht="11.25" customHeight="1">
      <c r="A75" s="35" t="s">
        <v>59</v>
      </c>
      <c r="B75" s="29"/>
      <c r="C75" s="30">
        <v>5</v>
      </c>
      <c r="D75" s="30">
        <v>5</v>
      </c>
      <c r="E75" s="30">
        <v>9</v>
      </c>
      <c r="F75" s="31"/>
      <c r="G75" s="31"/>
      <c r="H75" s="119">
        <v>0.21</v>
      </c>
      <c r="I75" s="119">
        <v>0.21</v>
      </c>
      <c r="J75" s="119">
        <v>0.378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19"/>
      <c r="I76" s="119"/>
      <c r="J76" s="119"/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19"/>
      <c r="I77" s="119"/>
      <c r="J77" s="119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19"/>
      <c r="I78" s="119"/>
      <c r="J78" s="119"/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19"/>
      <c r="I79" s="119"/>
      <c r="J79" s="119"/>
      <c r="K79" s="32"/>
    </row>
    <row r="80" spans="1:11" s="42" customFormat="1" ht="11.25" customHeight="1">
      <c r="A80" s="43" t="s">
        <v>64</v>
      </c>
      <c r="B80" s="37"/>
      <c r="C80" s="38">
        <v>6</v>
      </c>
      <c r="D80" s="38">
        <v>6</v>
      </c>
      <c r="E80" s="38">
        <v>11</v>
      </c>
      <c r="F80" s="39">
        <f>IF(D80&gt;0,100*E80/D80,0)</f>
        <v>183.33333333333334</v>
      </c>
      <c r="G80" s="40"/>
      <c r="H80" s="120">
        <v>0.32</v>
      </c>
      <c r="I80" s="121">
        <v>0.28999999999999998</v>
      </c>
      <c r="J80" s="121">
        <v>0.53800000000000003</v>
      </c>
      <c r="K80" s="41">
        <f>IF(I80&gt;0,100*J80/I80,0)</f>
        <v>185.51724137931038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19"/>
      <c r="I82" s="119"/>
      <c r="J82" s="119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19"/>
      <c r="I83" s="119"/>
      <c r="J83" s="119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0"/>
      <c r="I84" s="121"/>
      <c r="J84" s="12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>
        <v>91.82</v>
      </c>
      <c r="D87" s="53">
        <v>94.3</v>
      </c>
      <c r="E87" s="53">
        <v>93.5</v>
      </c>
      <c r="F87" s="54">
        <f>IF(D87&gt;0,100*E87/D87,0)</f>
        <v>99.151643690349957</v>
      </c>
      <c r="G87" s="40"/>
      <c r="H87" s="124">
        <v>14.645</v>
      </c>
      <c r="I87" s="125">
        <v>16.215</v>
      </c>
      <c r="J87" s="125">
        <v>15.676</v>
      </c>
      <c r="K87" s="54">
        <f>IF(I87&gt;0,100*J87/I87,0)</f>
        <v>96.675917360468702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40" orientation="portrait" useFirstPageNumber="1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O625"/>
  <sheetViews>
    <sheetView zoomScale="70" zoomScaleNormal="70" workbookViewId="0">
      <selection activeCell="E7" sqref="E7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 t="s">
        <v>279</v>
      </c>
      <c r="D7" s="21" t="s">
        <v>7</v>
      </c>
      <c r="E7" s="21"/>
      <c r="F7" s="22" t="str">
        <f>CONCATENATE(D6,"=100")</f>
        <v>2015=100</v>
      </c>
      <c r="G7" s="23"/>
      <c r="H7" s="20" t="s">
        <v>279</v>
      </c>
      <c r="I7" s="21" t="s">
        <v>7</v>
      </c>
      <c r="J7" s="21"/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9"/>
      <c r="I9" s="119"/>
      <c r="J9" s="11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9"/>
      <c r="I10" s="119"/>
      <c r="J10" s="11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9"/>
      <c r="I11" s="119"/>
      <c r="J11" s="11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9"/>
      <c r="I12" s="119"/>
      <c r="J12" s="119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0"/>
      <c r="I13" s="121"/>
      <c r="J13" s="12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>
        <v>1</v>
      </c>
      <c r="D15" s="38">
        <v>1</v>
      </c>
      <c r="E15" s="38">
        <v>1</v>
      </c>
      <c r="F15" s="39">
        <f>IF(D15&gt;0,100*E15/D15,0)</f>
        <v>100</v>
      </c>
      <c r="G15" s="40"/>
      <c r="H15" s="120">
        <v>1.4999999999999999E-2</v>
      </c>
      <c r="I15" s="121">
        <v>1.4999999999999999E-2</v>
      </c>
      <c r="J15" s="121">
        <v>0.01</v>
      </c>
      <c r="K15" s="41">
        <f>IF(I15&gt;0,100*J15/I15,0)</f>
        <v>66.666666666666671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>
        <f>IF(D17&gt;0,100*E17/D17,0)</f>
        <v>0</v>
      </c>
      <c r="G17" s="40"/>
      <c r="H17" s="120"/>
      <c r="I17" s="121"/>
      <c r="J17" s="121"/>
      <c r="K17" s="41">
        <f>IF(I17&gt;0,100*J17/I17,0)</f>
        <v>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>
        <v>49</v>
      </c>
      <c r="F19" s="31"/>
      <c r="G19" s="31"/>
      <c r="H19" s="119"/>
      <c r="I19" s="119"/>
      <c r="J19" s="119">
        <v>0.61299999999999999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9"/>
      <c r="I20" s="119"/>
      <c r="J20" s="11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9"/>
      <c r="I21" s="119"/>
      <c r="J21" s="119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>
        <v>49</v>
      </c>
      <c r="F22" s="39"/>
      <c r="G22" s="40"/>
      <c r="H22" s="120"/>
      <c r="I22" s="121"/>
      <c r="J22" s="121">
        <v>0.61299999999999999</v>
      </c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>
        <v>5077</v>
      </c>
      <c r="D24" s="38">
        <v>5147</v>
      </c>
      <c r="E24" s="38">
        <v>5676</v>
      </c>
      <c r="F24" s="39">
        <f>IF(D24&gt;0,100*E24/D24,0)</f>
        <v>110.27783174664853</v>
      </c>
      <c r="G24" s="40"/>
      <c r="H24" s="120">
        <v>63.48</v>
      </c>
      <c r="I24" s="121">
        <v>71.614999999999995</v>
      </c>
      <c r="J24" s="121">
        <v>83.891000000000005</v>
      </c>
      <c r="K24" s="41">
        <f>IF(I24&gt;0,100*J24/I24,0)</f>
        <v>117.14166026670392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>
        <v>179</v>
      </c>
      <c r="D26" s="38">
        <v>182</v>
      </c>
      <c r="E26" s="38">
        <v>200</v>
      </c>
      <c r="F26" s="39">
        <f>IF(D26&gt;0,100*E26/D26,0)</f>
        <v>109.89010989010988</v>
      </c>
      <c r="G26" s="40"/>
      <c r="H26" s="120">
        <v>2.4340000000000002</v>
      </c>
      <c r="I26" s="121">
        <v>2.33</v>
      </c>
      <c r="J26" s="121">
        <v>2.8</v>
      </c>
      <c r="K26" s="41">
        <f>IF(I26&gt;0,100*J26/I26,0)</f>
        <v>120.17167381974248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>
        <v>1</v>
      </c>
      <c r="F28" s="31"/>
      <c r="G28" s="31"/>
      <c r="H28" s="119"/>
      <c r="I28" s="119"/>
      <c r="J28" s="119">
        <v>2.8000000000000001E-2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9"/>
      <c r="I29" s="119"/>
      <c r="J29" s="119"/>
      <c r="K29" s="32"/>
    </row>
    <row r="30" spans="1:11" s="33" customFormat="1" ht="11.25" customHeight="1">
      <c r="A30" s="35" t="s">
        <v>23</v>
      </c>
      <c r="B30" s="29"/>
      <c r="C30" s="30">
        <v>470</v>
      </c>
      <c r="D30" s="30">
        <v>600</v>
      </c>
      <c r="E30" s="30">
        <v>600</v>
      </c>
      <c r="F30" s="31"/>
      <c r="G30" s="31"/>
      <c r="H30" s="119">
        <v>11.75</v>
      </c>
      <c r="I30" s="119">
        <v>17.399999999999999</v>
      </c>
      <c r="J30" s="119">
        <v>17.399999999999999</v>
      </c>
      <c r="K30" s="32"/>
    </row>
    <row r="31" spans="1:11" s="42" customFormat="1" ht="11.25" customHeight="1">
      <c r="A31" s="43" t="s">
        <v>24</v>
      </c>
      <c r="B31" s="37"/>
      <c r="C31" s="38">
        <v>470</v>
      </c>
      <c r="D31" s="38">
        <v>600</v>
      </c>
      <c r="E31" s="38">
        <v>601</v>
      </c>
      <c r="F31" s="39">
        <f>IF(D31&gt;0,100*E31/D31,0)</f>
        <v>100.16666666666667</v>
      </c>
      <c r="G31" s="40"/>
      <c r="H31" s="120">
        <v>11.75</v>
      </c>
      <c r="I31" s="121">
        <v>17.399999999999999</v>
      </c>
      <c r="J31" s="121">
        <v>17.427999999999997</v>
      </c>
      <c r="K31" s="41">
        <f>IF(I31&gt;0,100*J31/I31,0)</f>
        <v>100.16091954022988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>
        <v>50</v>
      </c>
      <c r="D33" s="30">
        <v>58</v>
      </c>
      <c r="E33" s="30">
        <v>50</v>
      </c>
      <c r="F33" s="31"/>
      <c r="G33" s="31"/>
      <c r="H33" s="119">
        <v>1.0629999999999999</v>
      </c>
      <c r="I33" s="119">
        <v>1</v>
      </c>
      <c r="J33" s="119">
        <v>0.78</v>
      </c>
      <c r="K33" s="32"/>
    </row>
    <row r="34" spans="1:11" s="33" customFormat="1" ht="11.25" customHeight="1">
      <c r="A34" s="35" t="s">
        <v>26</v>
      </c>
      <c r="B34" s="29"/>
      <c r="C34" s="30">
        <v>9</v>
      </c>
      <c r="D34" s="30">
        <v>7</v>
      </c>
      <c r="E34" s="30">
        <v>9</v>
      </c>
      <c r="F34" s="31"/>
      <c r="G34" s="31"/>
      <c r="H34" s="119">
        <v>0.20899999999999999</v>
      </c>
      <c r="I34" s="119">
        <v>0.17499999999999999</v>
      </c>
      <c r="J34" s="119">
        <v>0.2</v>
      </c>
      <c r="K34" s="32"/>
    </row>
    <row r="35" spans="1:11" s="33" customFormat="1" ht="11.25" customHeight="1">
      <c r="A35" s="35" t="s">
        <v>27</v>
      </c>
      <c r="B35" s="29"/>
      <c r="C35" s="30">
        <v>5</v>
      </c>
      <c r="D35" s="30">
        <v>4</v>
      </c>
      <c r="E35" s="30">
        <v>7</v>
      </c>
      <c r="F35" s="31"/>
      <c r="G35" s="31"/>
      <c r="H35" s="119">
        <v>0.10100000000000001</v>
      </c>
      <c r="I35" s="119">
        <v>0.14000000000000001</v>
      </c>
      <c r="J35" s="119">
        <v>0.16</v>
      </c>
      <c r="K35" s="32"/>
    </row>
    <row r="36" spans="1:11" s="33" customFormat="1" ht="11.25" customHeight="1">
      <c r="A36" s="35" t="s">
        <v>28</v>
      </c>
      <c r="B36" s="29"/>
      <c r="C36" s="30">
        <v>29</v>
      </c>
      <c r="D36" s="30">
        <v>27</v>
      </c>
      <c r="E36" s="30">
        <v>17</v>
      </c>
      <c r="F36" s="31"/>
      <c r="G36" s="31"/>
      <c r="H36" s="119">
        <v>0.57999999999999996</v>
      </c>
      <c r="I36" s="119">
        <v>0.54200000000000004</v>
      </c>
      <c r="J36" s="119">
        <v>0.34</v>
      </c>
      <c r="K36" s="32"/>
    </row>
    <row r="37" spans="1:11" s="42" customFormat="1" ht="11.25" customHeight="1">
      <c r="A37" s="36" t="s">
        <v>29</v>
      </c>
      <c r="B37" s="37"/>
      <c r="C37" s="38">
        <v>93</v>
      </c>
      <c r="D37" s="38">
        <v>96</v>
      </c>
      <c r="E37" s="38">
        <v>83</v>
      </c>
      <c r="F37" s="39">
        <f>IF(D37&gt;0,100*E37/D37,0)</f>
        <v>86.458333333333329</v>
      </c>
      <c r="G37" s="40"/>
      <c r="H37" s="120">
        <v>1.9529999999999998</v>
      </c>
      <c r="I37" s="121">
        <v>1.857</v>
      </c>
      <c r="J37" s="121">
        <v>1.48</v>
      </c>
      <c r="K37" s="41">
        <f>IF(I37&gt;0,100*J37/I37,0)</f>
        <v>79.698438341410878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>
        <v>62</v>
      </c>
      <c r="D39" s="38">
        <v>56</v>
      </c>
      <c r="E39" s="38">
        <v>38</v>
      </c>
      <c r="F39" s="39">
        <f>IF(D39&gt;0,100*E39/D39,0)</f>
        <v>67.857142857142861</v>
      </c>
      <c r="G39" s="40"/>
      <c r="H39" s="120">
        <v>0.80300000000000005</v>
      </c>
      <c r="I39" s="121">
        <v>0.95899999999999996</v>
      </c>
      <c r="J39" s="121">
        <v>0.66</v>
      </c>
      <c r="K39" s="41">
        <f>IF(I39&gt;0,100*J39/I39,0)</f>
        <v>68.821689259645467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9"/>
      <c r="I41" s="119"/>
      <c r="J41" s="119"/>
      <c r="K41" s="32"/>
    </row>
    <row r="42" spans="1:11" s="33" customFormat="1" ht="11.25" customHeight="1">
      <c r="A42" s="35" t="s">
        <v>32</v>
      </c>
      <c r="B42" s="29"/>
      <c r="C42" s="30">
        <v>10</v>
      </c>
      <c r="D42" s="30">
        <v>10</v>
      </c>
      <c r="E42" s="30">
        <v>10</v>
      </c>
      <c r="F42" s="31"/>
      <c r="G42" s="31"/>
      <c r="H42" s="119">
        <v>0.15</v>
      </c>
      <c r="I42" s="119">
        <v>0.15</v>
      </c>
      <c r="J42" s="119">
        <v>0.15</v>
      </c>
      <c r="K42" s="32"/>
    </row>
    <row r="43" spans="1:11" s="33" customFormat="1" ht="11.25" customHeight="1">
      <c r="A43" s="35" t="s">
        <v>33</v>
      </c>
      <c r="B43" s="29"/>
      <c r="C43" s="30">
        <v>30</v>
      </c>
      <c r="D43" s="30">
        <v>32</v>
      </c>
      <c r="E43" s="30">
        <v>35</v>
      </c>
      <c r="F43" s="31"/>
      <c r="G43" s="31"/>
      <c r="H43" s="119">
        <v>0.45</v>
      </c>
      <c r="I43" s="119">
        <v>0.48</v>
      </c>
      <c r="J43" s="119">
        <v>0.52500000000000002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9"/>
      <c r="I44" s="119"/>
      <c r="J44" s="119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19"/>
      <c r="I45" s="119"/>
      <c r="J45" s="119"/>
      <c r="K45" s="32"/>
    </row>
    <row r="46" spans="1:11" s="33" customFormat="1" ht="11.25" customHeight="1">
      <c r="A46" s="35" t="s">
        <v>36</v>
      </c>
      <c r="B46" s="29"/>
      <c r="C46" s="30">
        <v>20</v>
      </c>
      <c r="D46" s="30">
        <v>20</v>
      </c>
      <c r="E46" s="30">
        <v>11</v>
      </c>
      <c r="F46" s="31"/>
      <c r="G46" s="31"/>
      <c r="H46" s="119">
        <v>0.36</v>
      </c>
      <c r="I46" s="119">
        <v>0.36</v>
      </c>
      <c r="J46" s="119">
        <v>0.19800000000000001</v>
      </c>
      <c r="K46" s="32"/>
    </row>
    <row r="47" spans="1:11" s="33" customFormat="1" ht="11.25" customHeight="1">
      <c r="A47" s="35" t="s">
        <v>37</v>
      </c>
      <c r="B47" s="29"/>
      <c r="C47" s="30">
        <v>4</v>
      </c>
      <c r="D47" s="30">
        <v>19</v>
      </c>
      <c r="E47" s="30">
        <v>4</v>
      </c>
      <c r="F47" s="31"/>
      <c r="G47" s="31"/>
      <c r="H47" s="119">
        <v>0.04</v>
      </c>
      <c r="I47" s="119">
        <v>0.19</v>
      </c>
      <c r="J47" s="119">
        <v>4.8000000000000001E-2</v>
      </c>
      <c r="K47" s="32"/>
    </row>
    <row r="48" spans="1:11" s="33" customFormat="1" ht="11.25" customHeight="1">
      <c r="A48" s="35" t="s">
        <v>38</v>
      </c>
      <c r="B48" s="29"/>
      <c r="C48" s="30"/>
      <c r="D48" s="30">
        <v>1</v>
      </c>
      <c r="E48" s="30">
        <v>1</v>
      </c>
      <c r="F48" s="31"/>
      <c r="G48" s="31"/>
      <c r="H48" s="119"/>
      <c r="I48" s="119">
        <v>0.02</v>
      </c>
      <c r="J48" s="119">
        <v>0.02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9"/>
      <c r="I49" s="119"/>
      <c r="J49" s="119"/>
      <c r="K49" s="32"/>
    </row>
    <row r="50" spans="1:11" s="42" customFormat="1" ht="11.25" customHeight="1">
      <c r="A50" s="43" t="s">
        <v>40</v>
      </c>
      <c r="B50" s="37"/>
      <c r="C50" s="38">
        <v>64</v>
      </c>
      <c r="D50" s="38">
        <v>82</v>
      </c>
      <c r="E50" s="38">
        <v>61</v>
      </c>
      <c r="F50" s="39">
        <f>IF(D50&gt;0,100*E50/D50,0)</f>
        <v>74.390243902439025</v>
      </c>
      <c r="G50" s="40"/>
      <c r="H50" s="120">
        <v>1</v>
      </c>
      <c r="I50" s="121">
        <v>1.2</v>
      </c>
      <c r="J50" s="121">
        <v>0.94100000000000006</v>
      </c>
      <c r="K50" s="41">
        <f>IF(I50&gt;0,100*J50/I50,0)</f>
        <v>78.416666666666671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0"/>
      <c r="I52" s="121"/>
      <c r="J52" s="12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>
        <v>2100</v>
      </c>
      <c r="D54" s="30">
        <v>1800</v>
      </c>
      <c r="E54" s="30">
        <v>2000</v>
      </c>
      <c r="F54" s="31"/>
      <c r="G54" s="31"/>
      <c r="H54" s="119">
        <v>30.45</v>
      </c>
      <c r="I54" s="119">
        <v>27</v>
      </c>
      <c r="J54" s="119">
        <v>30</v>
      </c>
      <c r="K54" s="32"/>
    </row>
    <row r="55" spans="1:11" s="33" customFormat="1" ht="11.25" customHeight="1">
      <c r="A55" s="35" t="s">
        <v>43</v>
      </c>
      <c r="B55" s="29"/>
      <c r="C55" s="30">
        <v>26</v>
      </c>
      <c r="D55" s="30">
        <v>57</v>
      </c>
      <c r="E55" s="30">
        <v>114</v>
      </c>
      <c r="F55" s="31"/>
      <c r="G55" s="31"/>
      <c r="H55" s="119">
        <v>0.27600000000000002</v>
      </c>
      <c r="I55" s="119">
        <v>0.79700000000000004</v>
      </c>
      <c r="J55" s="119">
        <v>1.4419999999999999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9"/>
      <c r="I56" s="119"/>
      <c r="J56" s="119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9"/>
      <c r="I57" s="119"/>
      <c r="J57" s="119"/>
      <c r="K57" s="32"/>
    </row>
    <row r="58" spans="1:11" s="33" customFormat="1" ht="11.25" customHeight="1">
      <c r="A58" s="35" t="s">
        <v>46</v>
      </c>
      <c r="B58" s="29"/>
      <c r="C58" s="30">
        <v>10</v>
      </c>
      <c r="D58" s="30">
        <v>11</v>
      </c>
      <c r="E58" s="30">
        <v>6</v>
      </c>
      <c r="F58" s="31"/>
      <c r="G58" s="31"/>
      <c r="H58" s="119">
        <v>0.14000000000000001</v>
      </c>
      <c r="I58" s="119">
        <v>0.13200000000000001</v>
      </c>
      <c r="J58" s="119">
        <v>7.1999999999999995E-2</v>
      </c>
      <c r="K58" s="32"/>
    </row>
    <row r="59" spans="1:11" s="42" customFormat="1" ht="11.25" customHeight="1">
      <c r="A59" s="36" t="s">
        <v>47</v>
      </c>
      <c r="B59" s="37"/>
      <c r="C59" s="38">
        <v>2136</v>
      </c>
      <c r="D59" s="38">
        <v>1868</v>
      </c>
      <c r="E59" s="38">
        <v>2120</v>
      </c>
      <c r="F59" s="39">
        <f>IF(D59&gt;0,100*E59/D59,0)</f>
        <v>113.49036402569592</v>
      </c>
      <c r="G59" s="40"/>
      <c r="H59" s="120">
        <v>30.866</v>
      </c>
      <c r="I59" s="121">
        <v>27.929000000000002</v>
      </c>
      <c r="J59" s="121">
        <v>31.513999999999999</v>
      </c>
      <c r="K59" s="41">
        <f>IF(I59&gt;0,100*J59/I59,0)</f>
        <v>112.83612016183895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>
        <v>2095</v>
      </c>
      <c r="D61" s="30">
        <v>1977</v>
      </c>
      <c r="E61" s="30">
        <v>1950</v>
      </c>
      <c r="F61" s="31"/>
      <c r="G61" s="31"/>
      <c r="H61" s="119">
        <v>42.948</v>
      </c>
      <c r="I61" s="119">
        <v>48.7</v>
      </c>
      <c r="J61" s="119">
        <v>44.85</v>
      </c>
      <c r="K61" s="32"/>
    </row>
    <row r="62" spans="1:11" s="33" customFormat="1" ht="11.25" customHeight="1">
      <c r="A62" s="35" t="s">
        <v>49</v>
      </c>
      <c r="B62" s="29"/>
      <c r="C62" s="30">
        <v>51</v>
      </c>
      <c r="D62" s="30">
        <v>75</v>
      </c>
      <c r="E62" s="30">
        <v>80</v>
      </c>
      <c r="F62" s="31"/>
      <c r="G62" s="31"/>
      <c r="H62" s="119">
        <v>1.097</v>
      </c>
      <c r="I62" s="119">
        <v>1.575</v>
      </c>
      <c r="J62" s="119">
        <v>1.68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19"/>
      <c r="I63" s="119"/>
      <c r="J63" s="119"/>
      <c r="K63" s="32"/>
    </row>
    <row r="64" spans="1:11" s="42" customFormat="1" ht="11.25" customHeight="1">
      <c r="A64" s="36" t="s">
        <v>51</v>
      </c>
      <c r="B64" s="37"/>
      <c r="C64" s="38">
        <v>2146</v>
      </c>
      <c r="D64" s="38">
        <v>2052</v>
      </c>
      <c r="E64" s="38">
        <v>2030</v>
      </c>
      <c r="F64" s="39">
        <f>IF(D64&gt;0,100*E64/D64,0)</f>
        <v>98.927875243664715</v>
      </c>
      <c r="G64" s="40"/>
      <c r="H64" s="120">
        <v>44.045000000000002</v>
      </c>
      <c r="I64" s="121">
        <v>50.274999999999999</v>
      </c>
      <c r="J64" s="121">
        <v>46.53</v>
      </c>
      <c r="K64" s="41">
        <f>IF(I64&gt;0,100*J64/I64,0)</f>
        <v>92.55096966683243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>
        <v>12001</v>
      </c>
      <c r="D66" s="38">
        <v>11049</v>
      </c>
      <c r="E66" s="38">
        <v>11900</v>
      </c>
      <c r="F66" s="39">
        <f>IF(D66&gt;0,100*E66/D66,0)</f>
        <v>107.70205448456873</v>
      </c>
      <c r="G66" s="40"/>
      <c r="H66" s="120">
        <v>213.36600000000001</v>
      </c>
      <c r="I66" s="121">
        <v>206.35</v>
      </c>
      <c r="J66" s="121">
        <v>208.25</v>
      </c>
      <c r="K66" s="41">
        <f>IF(I66&gt;0,100*J66/I66,0)</f>
        <v>100.92076568936274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>
        <v>2586</v>
      </c>
      <c r="D68" s="30">
        <v>2327</v>
      </c>
      <c r="E68" s="30">
        <v>2180</v>
      </c>
      <c r="F68" s="31"/>
      <c r="G68" s="31"/>
      <c r="H68" s="119">
        <v>29.946000000000002</v>
      </c>
      <c r="I68" s="119">
        <v>28.83</v>
      </c>
      <c r="J68" s="119">
        <v>30</v>
      </c>
      <c r="K68" s="32"/>
    </row>
    <row r="69" spans="1:11" s="33" customFormat="1" ht="11.25" customHeight="1">
      <c r="A69" s="35" t="s">
        <v>54</v>
      </c>
      <c r="B69" s="29"/>
      <c r="C69" s="30"/>
      <c r="D69" s="30">
        <v>1</v>
      </c>
      <c r="E69" s="30"/>
      <c r="F69" s="31"/>
      <c r="G69" s="31"/>
      <c r="H69" s="119"/>
      <c r="I69" s="119">
        <v>1.2E-2</v>
      </c>
      <c r="J69" s="119"/>
      <c r="K69" s="32"/>
    </row>
    <row r="70" spans="1:11" s="42" customFormat="1" ht="11.25" customHeight="1">
      <c r="A70" s="36" t="s">
        <v>55</v>
      </c>
      <c r="B70" s="37"/>
      <c r="C70" s="38">
        <v>2586</v>
      </c>
      <c r="D70" s="38">
        <v>2328</v>
      </c>
      <c r="E70" s="38">
        <v>2180</v>
      </c>
      <c r="F70" s="39">
        <f>IF(D70&gt;0,100*E70/D70,0)</f>
        <v>93.642611683848799</v>
      </c>
      <c r="G70" s="40"/>
      <c r="H70" s="120">
        <v>29.946000000000002</v>
      </c>
      <c r="I70" s="121">
        <v>28.841999999999999</v>
      </c>
      <c r="J70" s="121">
        <v>30</v>
      </c>
      <c r="K70" s="41">
        <f>IF(I70&gt;0,100*J70/I70,0)</f>
        <v>104.0149781568546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>
        <v>383</v>
      </c>
      <c r="D72" s="30">
        <v>410</v>
      </c>
      <c r="E72" s="30">
        <v>570</v>
      </c>
      <c r="F72" s="31"/>
      <c r="G72" s="31"/>
      <c r="H72" s="119">
        <v>9.7810000000000006</v>
      </c>
      <c r="I72" s="119">
        <v>10.39</v>
      </c>
      <c r="J72" s="119">
        <v>14.436999999999999</v>
      </c>
      <c r="K72" s="32"/>
    </row>
    <row r="73" spans="1:11" s="33" customFormat="1" ht="11.25" customHeight="1">
      <c r="A73" s="35" t="s">
        <v>57</v>
      </c>
      <c r="B73" s="29"/>
      <c r="C73" s="30">
        <v>475</v>
      </c>
      <c r="D73" s="30">
        <v>350</v>
      </c>
      <c r="E73" s="30">
        <v>390</v>
      </c>
      <c r="F73" s="31"/>
      <c r="G73" s="31"/>
      <c r="H73" s="119">
        <v>18.478000000000002</v>
      </c>
      <c r="I73" s="119">
        <v>7.25</v>
      </c>
      <c r="J73" s="119">
        <v>11.7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19"/>
      <c r="I74" s="119"/>
      <c r="J74" s="119"/>
      <c r="K74" s="32"/>
    </row>
    <row r="75" spans="1:11" s="33" customFormat="1" ht="11.25" customHeight="1">
      <c r="A75" s="35" t="s">
        <v>59</v>
      </c>
      <c r="B75" s="29"/>
      <c r="C75" s="30">
        <v>914</v>
      </c>
      <c r="D75" s="30">
        <v>1325</v>
      </c>
      <c r="E75" s="30">
        <v>1324</v>
      </c>
      <c r="F75" s="31"/>
      <c r="G75" s="31"/>
      <c r="H75" s="119">
        <v>17.649999999999999</v>
      </c>
      <c r="I75" s="119">
        <v>25.065000000000001</v>
      </c>
      <c r="J75" s="119">
        <v>24.749500000000001</v>
      </c>
      <c r="K75" s="32"/>
    </row>
    <row r="76" spans="1:11" s="33" customFormat="1" ht="11.25" customHeight="1">
      <c r="A76" s="35" t="s">
        <v>60</v>
      </c>
      <c r="B76" s="29"/>
      <c r="C76" s="30">
        <v>5</v>
      </c>
      <c r="D76" s="30">
        <v>3</v>
      </c>
      <c r="E76" s="30">
        <v>5</v>
      </c>
      <c r="F76" s="31"/>
      <c r="G76" s="31"/>
      <c r="H76" s="119">
        <v>8.2000000000000003E-2</v>
      </c>
      <c r="I76" s="119">
        <v>9.5000000000000001E-2</v>
      </c>
      <c r="J76" s="119">
        <v>6.5000000000000002E-2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19"/>
      <c r="I77" s="119"/>
      <c r="J77" s="119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19"/>
      <c r="I78" s="119"/>
      <c r="J78" s="119"/>
      <c r="K78" s="32"/>
    </row>
    <row r="79" spans="1:11" s="33" customFormat="1" ht="11.25" customHeight="1">
      <c r="A79" s="35" t="s">
        <v>63</v>
      </c>
      <c r="B79" s="29"/>
      <c r="C79" s="30">
        <v>20</v>
      </c>
      <c r="D79" s="30">
        <v>50</v>
      </c>
      <c r="E79" s="30">
        <v>146</v>
      </c>
      <c r="F79" s="31"/>
      <c r="G79" s="31"/>
      <c r="H79" s="119">
        <v>0.23499999999999999</v>
      </c>
      <c r="I79" s="119">
        <v>0.6</v>
      </c>
      <c r="J79" s="119">
        <v>1.7490000000000001</v>
      </c>
      <c r="K79" s="32"/>
    </row>
    <row r="80" spans="1:11" s="42" customFormat="1" ht="11.25" customHeight="1">
      <c r="A80" s="43" t="s">
        <v>64</v>
      </c>
      <c r="B80" s="37"/>
      <c r="C80" s="38">
        <v>1797</v>
      </c>
      <c r="D80" s="38">
        <v>2138</v>
      </c>
      <c r="E80" s="38">
        <v>2435</v>
      </c>
      <c r="F80" s="39">
        <f>IF(D80&gt;0,100*E80/D80,0)</f>
        <v>113.89148737137512</v>
      </c>
      <c r="G80" s="40"/>
      <c r="H80" s="120">
        <v>46.225999999999999</v>
      </c>
      <c r="I80" s="121">
        <v>43.4</v>
      </c>
      <c r="J80" s="121">
        <v>52.700499999999998</v>
      </c>
      <c r="K80" s="41">
        <f>IF(I80&gt;0,100*J80/I80,0)</f>
        <v>121.42972350230416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19"/>
      <c r="I82" s="119"/>
      <c r="J82" s="119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19"/>
      <c r="I83" s="119"/>
      <c r="J83" s="119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0"/>
      <c r="I84" s="121"/>
      <c r="J84" s="12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>
        <v>26612</v>
      </c>
      <c r="D87" s="53">
        <v>25599</v>
      </c>
      <c r="E87" s="53">
        <v>27374</v>
      </c>
      <c r="F87" s="54">
        <f>IF(D87&gt;0,100*E87/D87,0)</f>
        <v>106.9338646040861</v>
      </c>
      <c r="G87" s="40"/>
      <c r="H87" s="124">
        <v>445.88400000000001</v>
      </c>
      <c r="I87" s="125">
        <v>452.17199999999991</v>
      </c>
      <c r="J87" s="125">
        <v>476.8175</v>
      </c>
      <c r="K87" s="54">
        <f>IF(I87&gt;0,100*J87/I87,0)</f>
        <v>105.45047017506614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41" orientation="portrait" useFirstPageNumber="1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O625"/>
  <sheetViews>
    <sheetView zoomScale="70" zoomScaleNormal="70" workbookViewId="0">
      <selection activeCell="J7" sqref="J7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279</v>
      </c>
      <c r="D7" s="21" t="s">
        <v>7</v>
      </c>
      <c r="E7" s="21">
        <v>3</v>
      </c>
      <c r="F7" s="22" t="str">
        <f>CONCATENATE(D6,"=100")</f>
        <v>2016=100</v>
      </c>
      <c r="G7" s="23"/>
      <c r="H7" s="20" t="s">
        <v>279</v>
      </c>
      <c r="I7" s="21" t="s">
        <v>7</v>
      </c>
      <c r="J7" s="21">
        <v>3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9"/>
      <c r="I9" s="119"/>
      <c r="J9" s="11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9"/>
      <c r="I10" s="119"/>
      <c r="J10" s="11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9"/>
      <c r="I11" s="119"/>
      <c r="J11" s="11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9"/>
      <c r="I12" s="119"/>
      <c r="J12" s="119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0"/>
      <c r="I13" s="121"/>
      <c r="J13" s="12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0"/>
      <c r="I15" s="121"/>
      <c r="J15" s="12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>
        <v>2</v>
      </c>
      <c r="D17" s="38"/>
      <c r="E17" s="38"/>
      <c r="F17" s="39"/>
      <c r="G17" s="40"/>
      <c r="H17" s="120">
        <v>8.0000000000000002E-3</v>
      </c>
      <c r="I17" s="121"/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19"/>
      <c r="I19" s="119"/>
      <c r="J19" s="11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9"/>
      <c r="I20" s="119"/>
      <c r="J20" s="11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9"/>
      <c r="I21" s="119"/>
      <c r="J21" s="119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0"/>
      <c r="I22" s="121"/>
      <c r="J22" s="12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>
        <v>6</v>
      </c>
      <c r="D24" s="38">
        <v>6</v>
      </c>
      <c r="E24" s="38">
        <v>5</v>
      </c>
      <c r="F24" s="39">
        <f>IF(D24&gt;0,100*E24/D24,0)</f>
        <v>83.333333333333329</v>
      </c>
      <c r="G24" s="40"/>
      <c r="H24" s="120">
        <v>0.19500000000000001</v>
      </c>
      <c r="I24" s="121">
        <v>0.19500000000000001</v>
      </c>
      <c r="J24" s="121">
        <v>0.16300000000000001</v>
      </c>
      <c r="K24" s="41">
        <f>IF(I24&gt;0,100*J24/I24,0)</f>
        <v>83.589743589743591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>
        <v>11</v>
      </c>
      <c r="D26" s="38">
        <v>10</v>
      </c>
      <c r="E26" s="38">
        <v>9</v>
      </c>
      <c r="F26" s="39">
        <f>IF(D26&gt;0,100*E26/D26,0)</f>
        <v>90</v>
      </c>
      <c r="G26" s="40"/>
      <c r="H26" s="120">
        <v>0.27500000000000002</v>
      </c>
      <c r="I26" s="121">
        <v>0.26</v>
      </c>
      <c r="J26" s="121">
        <v>0.2</v>
      </c>
      <c r="K26" s="41">
        <f>IF(I26&gt;0,100*J26/I26,0)</f>
        <v>76.92307692307692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19"/>
      <c r="I28" s="119"/>
      <c r="J28" s="119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9"/>
      <c r="I29" s="119"/>
      <c r="J29" s="119"/>
      <c r="K29" s="32"/>
    </row>
    <row r="30" spans="1:11" s="33" customFormat="1" ht="11.25" customHeight="1">
      <c r="A30" s="35" t="s">
        <v>23</v>
      </c>
      <c r="B30" s="29"/>
      <c r="C30" s="30">
        <v>1</v>
      </c>
      <c r="D30" s="30">
        <v>1</v>
      </c>
      <c r="E30" s="30">
        <v>1</v>
      </c>
      <c r="F30" s="31"/>
      <c r="G30" s="31"/>
      <c r="H30" s="119">
        <v>0.03</v>
      </c>
      <c r="I30" s="119">
        <v>0.03</v>
      </c>
      <c r="J30" s="119">
        <v>0.03</v>
      </c>
      <c r="K30" s="32"/>
    </row>
    <row r="31" spans="1:11" s="42" customFormat="1" ht="11.25" customHeight="1">
      <c r="A31" s="43" t="s">
        <v>24</v>
      </c>
      <c r="B31" s="37"/>
      <c r="C31" s="38">
        <v>1</v>
      </c>
      <c r="D31" s="38">
        <v>1</v>
      </c>
      <c r="E31" s="38">
        <v>1</v>
      </c>
      <c r="F31" s="39">
        <f>IF(D31&gt;0,100*E31/D31,0)</f>
        <v>100</v>
      </c>
      <c r="G31" s="40"/>
      <c r="H31" s="120">
        <v>0.03</v>
      </c>
      <c r="I31" s="121">
        <v>0.03</v>
      </c>
      <c r="J31" s="121">
        <v>0.03</v>
      </c>
      <c r="K31" s="41">
        <f>IF(I31&gt;0,100*J31/I31,0)</f>
        <v>100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>
        <v>146</v>
      </c>
      <c r="D33" s="30">
        <v>100</v>
      </c>
      <c r="E33" s="30">
        <v>134</v>
      </c>
      <c r="F33" s="31"/>
      <c r="G33" s="31"/>
      <c r="H33" s="119">
        <v>3.42</v>
      </c>
      <c r="I33" s="119">
        <v>2.4</v>
      </c>
      <c r="J33" s="119">
        <v>3.5</v>
      </c>
      <c r="K33" s="32"/>
    </row>
    <row r="34" spans="1:11" s="33" customFormat="1" ht="11.25" customHeight="1">
      <c r="A34" s="35" t="s">
        <v>26</v>
      </c>
      <c r="B34" s="29"/>
      <c r="C34" s="30">
        <v>14</v>
      </c>
      <c r="D34" s="30">
        <v>14</v>
      </c>
      <c r="E34" s="30">
        <v>12</v>
      </c>
      <c r="F34" s="31"/>
      <c r="G34" s="31"/>
      <c r="H34" s="119">
        <v>0.35399999999999998</v>
      </c>
      <c r="I34" s="119">
        <v>0.35</v>
      </c>
      <c r="J34" s="119">
        <v>0.3</v>
      </c>
      <c r="K34" s="32"/>
    </row>
    <row r="35" spans="1:11" s="33" customFormat="1" ht="11.25" customHeight="1">
      <c r="A35" s="35" t="s">
        <v>27</v>
      </c>
      <c r="B35" s="29"/>
      <c r="C35" s="30">
        <v>1</v>
      </c>
      <c r="D35" s="30">
        <v>2</v>
      </c>
      <c r="E35" s="30">
        <v>1</v>
      </c>
      <c r="F35" s="31"/>
      <c r="G35" s="31"/>
      <c r="H35" s="119">
        <v>2.5999999999999999E-2</v>
      </c>
      <c r="I35" s="119">
        <v>0.05</v>
      </c>
      <c r="J35" s="119">
        <v>2.5000000000000001E-2</v>
      </c>
      <c r="K35" s="32"/>
    </row>
    <row r="36" spans="1:11" s="33" customFormat="1" ht="11.25" customHeight="1">
      <c r="A36" s="35" t="s">
        <v>28</v>
      </c>
      <c r="B36" s="29"/>
      <c r="C36" s="30">
        <v>88</v>
      </c>
      <c r="D36" s="30">
        <v>88</v>
      </c>
      <c r="E36" s="30">
        <v>11</v>
      </c>
      <c r="F36" s="31"/>
      <c r="G36" s="31"/>
      <c r="H36" s="119">
        <v>2.1120000000000001</v>
      </c>
      <c r="I36" s="119">
        <v>2.1120000000000001</v>
      </c>
      <c r="J36" s="119">
        <v>0.26400000000000001</v>
      </c>
      <c r="K36" s="32"/>
    </row>
    <row r="37" spans="1:11" s="42" customFormat="1" ht="11.25" customHeight="1">
      <c r="A37" s="36" t="s">
        <v>29</v>
      </c>
      <c r="B37" s="37"/>
      <c r="C37" s="38">
        <v>249</v>
      </c>
      <c r="D37" s="38">
        <v>204</v>
      </c>
      <c r="E37" s="38">
        <v>158</v>
      </c>
      <c r="F37" s="39">
        <f>IF(D37&gt;0,100*E37/D37,0)</f>
        <v>77.450980392156865</v>
      </c>
      <c r="G37" s="40"/>
      <c r="H37" s="120">
        <v>5.9119999999999999</v>
      </c>
      <c r="I37" s="121">
        <v>4.9119999999999999</v>
      </c>
      <c r="J37" s="121">
        <v>4.0889999999999995</v>
      </c>
      <c r="K37" s="41">
        <f>IF(I37&gt;0,100*J37/I37,0)</f>
        <v>83.245114006514655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>
        <v>38</v>
      </c>
      <c r="D39" s="38">
        <v>35</v>
      </c>
      <c r="E39" s="38">
        <v>30</v>
      </c>
      <c r="F39" s="39">
        <f>IF(D39&gt;0,100*E39/D39,0)</f>
        <v>85.714285714285708</v>
      </c>
      <c r="G39" s="40"/>
      <c r="H39" s="120">
        <v>0.65300000000000002</v>
      </c>
      <c r="I39" s="121">
        <v>0.65</v>
      </c>
      <c r="J39" s="121">
        <v>0.46</v>
      </c>
      <c r="K39" s="41">
        <f>IF(I39&gt;0,100*J39/I39,0)</f>
        <v>70.769230769230774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9"/>
      <c r="I41" s="119"/>
      <c r="J41" s="119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9"/>
      <c r="I42" s="119"/>
      <c r="J42" s="119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>
        <v>2</v>
      </c>
      <c r="F43" s="31"/>
      <c r="G43" s="31"/>
      <c r="H43" s="119"/>
      <c r="I43" s="119"/>
      <c r="J43" s="119">
        <v>0.09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9"/>
      <c r="I44" s="119"/>
      <c r="J44" s="119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19"/>
      <c r="I45" s="119"/>
      <c r="J45" s="119"/>
      <c r="K45" s="32"/>
    </row>
    <row r="46" spans="1:11" s="33" customFormat="1" ht="11.25" customHeight="1">
      <c r="A46" s="35" t="s">
        <v>36</v>
      </c>
      <c r="B46" s="29"/>
      <c r="C46" s="30">
        <v>4</v>
      </c>
      <c r="D46" s="30">
        <v>7</v>
      </c>
      <c r="E46" s="30">
        <v>7</v>
      </c>
      <c r="F46" s="31"/>
      <c r="G46" s="31"/>
      <c r="H46" s="119">
        <v>0.06</v>
      </c>
      <c r="I46" s="119">
        <v>0.105</v>
      </c>
      <c r="J46" s="119">
        <v>0.105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19"/>
      <c r="I47" s="119"/>
      <c r="J47" s="119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19"/>
      <c r="I48" s="119"/>
      <c r="J48" s="119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9"/>
      <c r="I49" s="119"/>
      <c r="J49" s="119"/>
      <c r="K49" s="32"/>
    </row>
    <row r="50" spans="1:11" s="42" customFormat="1" ht="11.25" customHeight="1">
      <c r="A50" s="43" t="s">
        <v>40</v>
      </c>
      <c r="B50" s="37"/>
      <c r="C50" s="38">
        <v>4</v>
      </c>
      <c r="D50" s="38">
        <v>7</v>
      </c>
      <c r="E50" s="38">
        <v>9</v>
      </c>
      <c r="F50" s="39">
        <f>IF(D50&gt;0,100*E50/D50,0)</f>
        <v>128.57142857142858</v>
      </c>
      <c r="G50" s="40"/>
      <c r="H50" s="120">
        <v>0.06</v>
      </c>
      <c r="I50" s="121">
        <v>0.105</v>
      </c>
      <c r="J50" s="121">
        <v>0.19500000000000001</v>
      </c>
      <c r="K50" s="41">
        <f>IF(I50&gt;0,100*J50/I50,0)</f>
        <v>185.71428571428572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>
        <v>1</v>
      </c>
      <c r="D52" s="38">
        <v>1</v>
      </c>
      <c r="E52" s="38">
        <v>1</v>
      </c>
      <c r="F52" s="39">
        <f>IF(D52&gt;0,100*E52/D52,0)</f>
        <v>100</v>
      </c>
      <c r="G52" s="40"/>
      <c r="H52" s="120">
        <v>0.02</v>
      </c>
      <c r="I52" s="121">
        <v>0.02</v>
      </c>
      <c r="J52" s="121">
        <v>0.02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19"/>
      <c r="I54" s="119"/>
      <c r="J54" s="119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19"/>
      <c r="I55" s="119"/>
      <c r="J55" s="119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9"/>
      <c r="I56" s="119"/>
      <c r="J56" s="119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9"/>
      <c r="I57" s="119"/>
      <c r="J57" s="119"/>
      <c r="K57" s="32"/>
    </row>
    <row r="58" spans="1:11" s="33" customFormat="1" ht="11.25" customHeight="1">
      <c r="A58" s="35" t="s">
        <v>46</v>
      </c>
      <c r="B58" s="29"/>
      <c r="C58" s="30">
        <v>2</v>
      </c>
      <c r="D58" s="30">
        <v>2</v>
      </c>
      <c r="E58" s="30">
        <v>2</v>
      </c>
      <c r="F58" s="31"/>
      <c r="G58" s="31"/>
      <c r="H58" s="119">
        <v>5.5E-2</v>
      </c>
      <c r="I58" s="119">
        <v>4.2000000000000003E-2</v>
      </c>
      <c r="J58" s="119">
        <v>4.2000000000000003E-2</v>
      </c>
      <c r="K58" s="32"/>
    </row>
    <row r="59" spans="1:11" s="42" customFormat="1" ht="11.25" customHeight="1">
      <c r="A59" s="36" t="s">
        <v>47</v>
      </c>
      <c r="B59" s="37"/>
      <c r="C59" s="38">
        <v>2</v>
      </c>
      <c r="D59" s="38">
        <v>2</v>
      </c>
      <c r="E59" s="38">
        <v>2</v>
      </c>
      <c r="F59" s="39">
        <f>IF(D59&gt;0,100*E59/D59,0)</f>
        <v>100</v>
      </c>
      <c r="G59" s="40"/>
      <c r="H59" s="120">
        <v>5.5E-2</v>
      </c>
      <c r="I59" s="121">
        <v>4.2000000000000003E-2</v>
      </c>
      <c r="J59" s="121">
        <v>4.2000000000000003E-2</v>
      </c>
      <c r="K59" s="41">
        <f>IF(I59&gt;0,100*J59/I59,0)</f>
        <v>100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>
        <v>262</v>
      </c>
      <c r="D61" s="30">
        <v>290</v>
      </c>
      <c r="E61" s="30">
        <v>270</v>
      </c>
      <c r="F61" s="31"/>
      <c r="G61" s="31"/>
      <c r="H61" s="119">
        <v>20.96</v>
      </c>
      <c r="I61" s="119">
        <v>20.88</v>
      </c>
      <c r="J61" s="119">
        <v>14.58</v>
      </c>
      <c r="K61" s="32"/>
    </row>
    <row r="62" spans="1:11" s="33" customFormat="1" ht="11.25" customHeight="1">
      <c r="A62" s="35" t="s">
        <v>49</v>
      </c>
      <c r="B62" s="29"/>
      <c r="C62" s="30">
        <v>5</v>
      </c>
      <c r="D62" s="30">
        <v>5</v>
      </c>
      <c r="E62" s="30">
        <v>5</v>
      </c>
      <c r="F62" s="31"/>
      <c r="G62" s="31"/>
      <c r="H62" s="119">
        <v>0.16300000000000001</v>
      </c>
      <c r="I62" s="119">
        <v>0.16300000000000001</v>
      </c>
      <c r="J62" s="119">
        <v>0.16300000000000001</v>
      </c>
      <c r="K62" s="32"/>
    </row>
    <row r="63" spans="1:11" s="33" customFormat="1" ht="11.25" customHeight="1">
      <c r="A63" s="35" t="s">
        <v>50</v>
      </c>
      <c r="B63" s="29"/>
      <c r="C63" s="30">
        <v>83</v>
      </c>
      <c r="D63" s="30">
        <v>83</v>
      </c>
      <c r="E63" s="30">
        <v>72</v>
      </c>
      <c r="F63" s="31"/>
      <c r="G63" s="31"/>
      <c r="H63" s="119">
        <v>2.1</v>
      </c>
      <c r="I63" s="119">
        <v>2.1</v>
      </c>
      <c r="J63" s="119">
        <v>1.8</v>
      </c>
      <c r="K63" s="32"/>
    </row>
    <row r="64" spans="1:11" s="42" customFormat="1" ht="11.25" customHeight="1">
      <c r="A64" s="36" t="s">
        <v>51</v>
      </c>
      <c r="B64" s="37"/>
      <c r="C64" s="38">
        <v>350</v>
      </c>
      <c r="D64" s="38">
        <v>378</v>
      </c>
      <c r="E64" s="38">
        <v>347</v>
      </c>
      <c r="F64" s="39">
        <f>IF(D64&gt;0,100*E64/D64,0)</f>
        <v>91.798941798941797</v>
      </c>
      <c r="G64" s="40"/>
      <c r="H64" s="120">
        <v>23.223000000000003</v>
      </c>
      <c r="I64" s="121">
        <v>23.143000000000001</v>
      </c>
      <c r="J64" s="121">
        <v>16.542999999999999</v>
      </c>
      <c r="K64" s="41">
        <f>IF(I64&gt;0,100*J64/I64,0)</f>
        <v>71.481657520632581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>
        <v>916</v>
      </c>
      <c r="D66" s="38">
        <v>978</v>
      </c>
      <c r="E66" s="38">
        <v>929</v>
      </c>
      <c r="F66" s="39">
        <f>IF(D66&gt;0,100*E66/D66,0)</f>
        <v>94.989775051124738</v>
      </c>
      <c r="G66" s="40"/>
      <c r="H66" s="120">
        <v>59.54</v>
      </c>
      <c r="I66" s="121">
        <v>62.834000000000003</v>
      </c>
      <c r="J66" s="121">
        <v>60.643000000000001</v>
      </c>
      <c r="K66" s="41">
        <f>IF(I66&gt;0,100*J66/I66,0)</f>
        <v>96.513034344463193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19"/>
      <c r="I68" s="119"/>
      <c r="J68" s="119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9"/>
      <c r="I69" s="119"/>
      <c r="J69" s="119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0"/>
      <c r="I70" s="121"/>
      <c r="J70" s="12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>
        <v>55</v>
      </c>
      <c r="D72" s="30">
        <v>64</v>
      </c>
      <c r="E72" s="30">
        <v>60</v>
      </c>
      <c r="F72" s="31"/>
      <c r="G72" s="31"/>
      <c r="H72" s="119">
        <v>1.232</v>
      </c>
      <c r="I72" s="119">
        <v>1.4750000000000001</v>
      </c>
      <c r="J72" s="119">
        <v>1.3</v>
      </c>
      <c r="K72" s="32"/>
    </row>
    <row r="73" spans="1:11" s="33" customFormat="1" ht="11.25" customHeight="1">
      <c r="A73" s="35" t="s">
        <v>57</v>
      </c>
      <c r="B73" s="29"/>
      <c r="C73" s="30">
        <v>7</v>
      </c>
      <c r="D73" s="30">
        <v>17</v>
      </c>
      <c r="E73" s="30">
        <v>14</v>
      </c>
      <c r="F73" s="31"/>
      <c r="G73" s="31"/>
      <c r="H73" s="119">
        <v>0.49</v>
      </c>
      <c r="I73" s="119">
        <v>0.48</v>
      </c>
      <c r="J73" s="119">
        <v>0.7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19"/>
      <c r="I74" s="119"/>
      <c r="J74" s="119"/>
      <c r="K74" s="32"/>
    </row>
    <row r="75" spans="1:11" s="33" customFormat="1" ht="11.25" customHeight="1">
      <c r="A75" s="35" t="s">
        <v>59</v>
      </c>
      <c r="B75" s="29"/>
      <c r="C75" s="30">
        <v>59</v>
      </c>
      <c r="D75" s="30">
        <v>59</v>
      </c>
      <c r="E75" s="30">
        <v>68</v>
      </c>
      <c r="F75" s="31"/>
      <c r="G75" s="31"/>
      <c r="H75" s="119">
        <v>2.5870000000000002</v>
      </c>
      <c r="I75" s="119">
        <v>2.5870000000000002</v>
      </c>
      <c r="J75" s="119">
        <v>2.8888000000000003</v>
      </c>
      <c r="K75" s="32"/>
    </row>
    <row r="76" spans="1:11" s="33" customFormat="1" ht="11.25" customHeight="1">
      <c r="A76" s="35" t="s">
        <v>60</v>
      </c>
      <c r="B76" s="29"/>
      <c r="C76" s="30"/>
      <c r="D76" s="30">
        <v>5</v>
      </c>
      <c r="E76" s="30"/>
      <c r="F76" s="31"/>
      <c r="G76" s="31"/>
      <c r="H76" s="119"/>
      <c r="I76" s="119">
        <v>0.128</v>
      </c>
      <c r="J76" s="119"/>
      <c r="K76" s="32"/>
    </row>
    <row r="77" spans="1:11" s="33" customFormat="1" ht="11.25" customHeight="1">
      <c r="A77" s="35" t="s">
        <v>61</v>
      </c>
      <c r="B77" s="29"/>
      <c r="C77" s="30">
        <v>2</v>
      </c>
      <c r="D77" s="30">
        <v>1</v>
      </c>
      <c r="E77" s="30">
        <v>1</v>
      </c>
      <c r="F77" s="31"/>
      <c r="G77" s="31"/>
      <c r="H77" s="119">
        <v>3.4000000000000002E-2</v>
      </c>
      <c r="I77" s="119">
        <v>1.2E-2</v>
      </c>
      <c r="J77" s="119">
        <v>1.2E-2</v>
      </c>
      <c r="K77" s="32"/>
    </row>
    <row r="78" spans="1:11" s="33" customFormat="1" ht="11.25" customHeight="1">
      <c r="A78" s="35" t="s">
        <v>62</v>
      </c>
      <c r="B78" s="29"/>
      <c r="C78" s="30">
        <v>25</v>
      </c>
      <c r="D78" s="30">
        <v>25</v>
      </c>
      <c r="E78" s="30">
        <v>25</v>
      </c>
      <c r="F78" s="31"/>
      <c r="G78" s="31"/>
      <c r="H78" s="119">
        <v>0.625</v>
      </c>
      <c r="I78" s="119">
        <v>0.625</v>
      </c>
      <c r="J78" s="119">
        <v>0.625</v>
      </c>
      <c r="K78" s="32"/>
    </row>
    <row r="79" spans="1:11" s="33" customFormat="1" ht="11.25" customHeight="1">
      <c r="A79" s="35" t="s">
        <v>63</v>
      </c>
      <c r="B79" s="29"/>
      <c r="C79" s="30">
        <v>40</v>
      </c>
      <c r="D79" s="30">
        <v>40</v>
      </c>
      <c r="E79" s="30">
        <v>40</v>
      </c>
      <c r="F79" s="31"/>
      <c r="G79" s="31"/>
      <c r="H79" s="119">
        <v>1</v>
      </c>
      <c r="I79" s="119">
        <v>1</v>
      </c>
      <c r="J79" s="119">
        <v>1</v>
      </c>
      <c r="K79" s="32"/>
    </row>
    <row r="80" spans="1:11" s="42" customFormat="1" ht="11.25" customHeight="1">
      <c r="A80" s="43" t="s">
        <v>64</v>
      </c>
      <c r="B80" s="37"/>
      <c r="C80" s="38">
        <v>188</v>
      </c>
      <c r="D80" s="38">
        <v>211</v>
      </c>
      <c r="E80" s="38">
        <v>208</v>
      </c>
      <c r="F80" s="39">
        <f>IF(D80&gt;0,100*E80/D80,0)</f>
        <v>98.578199052132703</v>
      </c>
      <c r="G80" s="40"/>
      <c r="H80" s="120">
        <v>5.968</v>
      </c>
      <c r="I80" s="121">
        <v>6.3069999999999995</v>
      </c>
      <c r="J80" s="121">
        <v>6.5257999999999994</v>
      </c>
      <c r="K80" s="41">
        <f>IF(I80&gt;0,100*J80/I80,0)</f>
        <v>103.46916124940542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>
        <v>4</v>
      </c>
      <c r="D82" s="30">
        <v>4</v>
      </c>
      <c r="E82" s="30">
        <v>3</v>
      </c>
      <c r="F82" s="31"/>
      <c r="G82" s="31"/>
      <c r="H82" s="119">
        <v>0.152</v>
      </c>
      <c r="I82" s="119">
        <v>0.152</v>
      </c>
      <c r="J82" s="119">
        <v>0.106</v>
      </c>
      <c r="K82" s="32"/>
    </row>
    <row r="83" spans="1:11" s="33" customFormat="1" ht="11.25" customHeight="1">
      <c r="A83" s="35" t="s">
        <v>66</v>
      </c>
      <c r="B83" s="29"/>
      <c r="C83" s="30">
        <v>4</v>
      </c>
      <c r="D83" s="30">
        <v>4</v>
      </c>
      <c r="E83" s="30">
        <v>4</v>
      </c>
      <c r="F83" s="31"/>
      <c r="G83" s="31"/>
      <c r="H83" s="119">
        <v>0.09</v>
      </c>
      <c r="I83" s="119">
        <v>0.09</v>
      </c>
      <c r="J83" s="119">
        <v>9.5000000000000001E-2</v>
      </c>
      <c r="K83" s="32"/>
    </row>
    <row r="84" spans="1:11" s="42" customFormat="1" ht="11.25" customHeight="1">
      <c r="A84" s="36" t="s">
        <v>67</v>
      </c>
      <c r="B84" s="37"/>
      <c r="C84" s="38">
        <v>8</v>
      </c>
      <c r="D84" s="38">
        <v>8</v>
      </c>
      <c r="E84" s="38">
        <v>7</v>
      </c>
      <c r="F84" s="39">
        <f>IF(D84&gt;0,100*E84/D84,0)</f>
        <v>87.5</v>
      </c>
      <c r="G84" s="40"/>
      <c r="H84" s="120">
        <v>0.24199999999999999</v>
      </c>
      <c r="I84" s="121">
        <v>0.24199999999999999</v>
      </c>
      <c r="J84" s="121">
        <v>0.20100000000000001</v>
      </c>
      <c r="K84" s="41">
        <f>IF(I84&gt;0,100*J84/I84,0)</f>
        <v>83.057851239669432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>
        <v>1776</v>
      </c>
      <c r="D87" s="53">
        <v>1841</v>
      </c>
      <c r="E87" s="53">
        <v>1706</v>
      </c>
      <c r="F87" s="54">
        <f>IF(D87&gt;0,100*E87/D87,0)</f>
        <v>92.667028788701799</v>
      </c>
      <c r="G87" s="40"/>
      <c r="H87" s="124">
        <v>96.181000000000012</v>
      </c>
      <c r="I87" s="125">
        <v>98.74</v>
      </c>
      <c r="J87" s="125">
        <v>89.111799999999988</v>
      </c>
      <c r="K87" s="54">
        <f>IF(I87&gt;0,100*J87/I87,0)</f>
        <v>90.24893660117479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42" orientation="portrait" useFirstPageNumber="1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O625"/>
  <sheetViews>
    <sheetView zoomScale="70" zoomScaleNormal="70" workbookViewId="0">
      <selection activeCell="J7" sqref="J7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279</v>
      </c>
      <c r="D7" s="21" t="s">
        <v>7</v>
      </c>
      <c r="E7" s="21">
        <v>3</v>
      </c>
      <c r="F7" s="22" t="str">
        <f>CONCATENATE(D6,"=100")</f>
        <v>2016=100</v>
      </c>
      <c r="G7" s="23"/>
      <c r="H7" s="20" t="s">
        <v>279</v>
      </c>
      <c r="I7" s="21" t="s">
        <v>7</v>
      </c>
      <c r="J7" s="21">
        <v>3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</v>
      </c>
      <c r="D9" s="30">
        <v>1</v>
      </c>
      <c r="E9" s="30"/>
      <c r="F9" s="31"/>
      <c r="G9" s="31"/>
      <c r="H9" s="119">
        <v>0.06</v>
      </c>
      <c r="I9" s="119">
        <v>0.06</v>
      </c>
      <c r="J9" s="11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9"/>
      <c r="I10" s="119"/>
      <c r="J10" s="11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9"/>
      <c r="I11" s="119"/>
      <c r="J11" s="11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9"/>
      <c r="I12" s="119"/>
      <c r="J12" s="119"/>
      <c r="K12" s="32"/>
    </row>
    <row r="13" spans="1:11" s="42" customFormat="1" ht="11.25" customHeight="1">
      <c r="A13" s="36" t="s">
        <v>12</v>
      </c>
      <c r="B13" s="37"/>
      <c r="C13" s="38">
        <v>1</v>
      </c>
      <c r="D13" s="38">
        <v>1</v>
      </c>
      <c r="E13" s="38"/>
      <c r="F13" s="39"/>
      <c r="G13" s="40"/>
      <c r="H13" s="120">
        <v>0.06</v>
      </c>
      <c r="I13" s="121">
        <v>0.06</v>
      </c>
      <c r="J13" s="12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>
        <v>1</v>
      </c>
      <c r="F15" s="39"/>
      <c r="G15" s="40"/>
      <c r="H15" s="120"/>
      <c r="I15" s="121"/>
      <c r="J15" s="12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>
        <v>1</v>
      </c>
      <c r="D17" s="38"/>
      <c r="E17" s="38"/>
      <c r="F17" s="39"/>
      <c r="G17" s="40"/>
      <c r="H17" s="120">
        <v>6.0000000000000001E-3</v>
      </c>
      <c r="I17" s="121"/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>
        <v>3</v>
      </c>
      <c r="D19" s="30">
        <v>3</v>
      </c>
      <c r="E19" s="30">
        <v>3</v>
      </c>
      <c r="F19" s="31"/>
      <c r="G19" s="31"/>
      <c r="H19" s="119">
        <v>6.7000000000000004E-2</v>
      </c>
      <c r="I19" s="119">
        <v>6.5000000000000002E-2</v>
      </c>
      <c r="J19" s="119">
        <v>6.5000000000000002E-2</v>
      </c>
      <c r="K19" s="32"/>
    </row>
    <row r="20" spans="1:11" s="33" customFormat="1" ht="11.25" customHeight="1">
      <c r="A20" s="35" t="s">
        <v>16</v>
      </c>
      <c r="B20" s="29"/>
      <c r="C20" s="30">
        <v>3</v>
      </c>
      <c r="D20" s="30">
        <v>3</v>
      </c>
      <c r="E20" s="30">
        <v>3</v>
      </c>
      <c r="F20" s="31"/>
      <c r="G20" s="31"/>
      <c r="H20" s="119">
        <v>5.0999999999999997E-2</v>
      </c>
      <c r="I20" s="119">
        <v>5.0999999999999997E-2</v>
      </c>
      <c r="J20" s="119">
        <v>4.7E-2</v>
      </c>
      <c r="K20" s="32"/>
    </row>
    <row r="21" spans="1:11" s="33" customFormat="1" ht="11.25" customHeight="1">
      <c r="A21" s="35" t="s">
        <v>17</v>
      </c>
      <c r="B21" s="29"/>
      <c r="C21" s="30">
        <v>6</v>
      </c>
      <c r="D21" s="30">
        <v>6</v>
      </c>
      <c r="E21" s="30">
        <v>6</v>
      </c>
      <c r="F21" s="31"/>
      <c r="G21" s="31"/>
      <c r="H21" s="119">
        <v>0.193</v>
      </c>
      <c r="I21" s="119">
        <v>0.193</v>
      </c>
      <c r="J21" s="119">
        <v>0.185</v>
      </c>
      <c r="K21" s="32"/>
    </row>
    <row r="22" spans="1:11" s="42" customFormat="1" ht="11.25" customHeight="1">
      <c r="A22" s="36" t="s">
        <v>18</v>
      </c>
      <c r="B22" s="37"/>
      <c r="C22" s="38">
        <v>12</v>
      </c>
      <c r="D22" s="38">
        <v>12</v>
      </c>
      <c r="E22" s="38">
        <v>12</v>
      </c>
      <c r="F22" s="39">
        <f>IF(D22&gt;0,100*E22/D22,0)</f>
        <v>100</v>
      </c>
      <c r="G22" s="40"/>
      <c r="H22" s="120">
        <v>0.311</v>
      </c>
      <c r="I22" s="121">
        <v>0.309</v>
      </c>
      <c r="J22" s="121">
        <v>0.29699999999999999</v>
      </c>
      <c r="K22" s="41">
        <f>IF(I22&gt;0,100*J22/I22,0)</f>
        <v>96.116504854368927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>
        <v>16</v>
      </c>
      <c r="D24" s="38">
        <v>15</v>
      </c>
      <c r="E24" s="38">
        <v>10</v>
      </c>
      <c r="F24" s="39">
        <f>IF(D24&gt;0,100*E24/D24,0)</f>
        <v>66.666666666666671</v>
      </c>
      <c r="G24" s="40"/>
      <c r="H24" s="120">
        <v>1.5760000000000001</v>
      </c>
      <c r="I24" s="121">
        <v>1.5</v>
      </c>
      <c r="J24" s="121">
        <v>0.98</v>
      </c>
      <c r="K24" s="41">
        <f>IF(I24&gt;0,100*J24/I24,0)</f>
        <v>65.333333333333329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>
        <v>16</v>
      </c>
      <c r="D26" s="38">
        <v>16</v>
      </c>
      <c r="E26" s="38">
        <v>16</v>
      </c>
      <c r="F26" s="39">
        <f>IF(D26&gt;0,100*E26/D26,0)</f>
        <v>100</v>
      </c>
      <c r="G26" s="40"/>
      <c r="H26" s="120">
        <v>0.55500000000000005</v>
      </c>
      <c r="I26" s="121">
        <v>0.55000000000000004</v>
      </c>
      <c r="J26" s="121">
        <v>0.5</v>
      </c>
      <c r="K26" s="41">
        <f>IF(I26&gt;0,100*J26/I26,0)</f>
        <v>90.909090909090907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19"/>
      <c r="I28" s="119"/>
      <c r="J28" s="119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9"/>
      <c r="I29" s="119"/>
      <c r="J29" s="119"/>
      <c r="K29" s="32"/>
    </row>
    <row r="30" spans="1:11" s="33" customFormat="1" ht="11.25" customHeight="1">
      <c r="A30" s="35" t="s">
        <v>23</v>
      </c>
      <c r="B30" s="29"/>
      <c r="C30" s="30">
        <v>1</v>
      </c>
      <c r="D30" s="30">
        <v>1</v>
      </c>
      <c r="E30" s="30">
        <v>1</v>
      </c>
      <c r="F30" s="31"/>
      <c r="G30" s="31"/>
      <c r="H30" s="119">
        <v>0.05</v>
      </c>
      <c r="I30" s="119">
        <v>0.05</v>
      </c>
      <c r="J30" s="119">
        <v>0.05</v>
      </c>
      <c r="K30" s="32"/>
    </row>
    <row r="31" spans="1:11" s="42" customFormat="1" ht="11.25" customHeight="1">
      <c r="A31" s="43" t="s">
        <v>24</v>
      </c>
      <c r="B31" s="37"/>
      <c r="C31" s="38">
        <v>1</v>
      </c>
      <c r="D31" s="38">
        <v>1</v>
      </c>
      <c r="E31" s="38">
        <v>1</v>
      </c>
      <c r="F31" s="39">
        <f>IF(D31&gt;0,100*E31/D31,0)</f>
        <v>100</v>
      </c>
      <c r="G31" s="40"/>
      <c r="H31" s="120">
        <v>0.05</v>
      </c>
      <c r="I31" s="121">
        <v>0.05</v>
      </c>
      <c r="J31" s="121">
        <v>0.05</v>
      </c>
      <c r="K31" s="41">
        <f>IF(I31&gt;0,100*J31/I31,0)</f>
        <v>100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>
        <v>79</v>
      </c>
      <c r="D33" s="30">
        <v>75</v>
      </c>
      <c r="E33" s="30">
        <v>80</v>
      </c>
      <c r="F33" s="31"/>
      <c r="G33" s="31"/>
      <c r="H33" s="119">
        <v>7.1189999999999998</v>
      </c>
      <c r="I33" s="119">
        <v>7</v>
      </c>
      <c r="J33" s="119">
        <v>8.06</v>
      </c>
      <c r="K33" s="32"/>
    </row>
    <row r="34" spans="1:11" s="33" customFormat="1" ht="11.25" customHeight="1">
      <c r="A34" s="35" t="s">
        <v>26</v>
      </c>
      <c r="B34" s="29"/>
      <c r="C34" s="30">
        <v>11</v>
      </c>
      <c r="D34" s="30">
        <v>10</v>
      </c>
      <c r="E34" s="30">
        <v>20</v>
      </c>
      <c r="F34" s="31"/>
      <c r="G34" s="31"/>
      <c r="H34" s="119">
        <v>0.32100000000000001</v>
      </c>
      <c r="I34" s="119">
        <v>0.28999999999999998</v>
      </c>
      <c r="J34" s="119">
        <v>0.6</v>
      </c>
      <c r="K34" s="32"/>
    </row>
    <row r="35" spans="1:11" s="33" customFormat="1" ht="11.25" customHeight="1">
      <c r="A35" s="35" t="s">
        <v>27</v>
      </c>
      <c r="B35" s="29"/>
      <c r="C35" s="30">
        <v>19</v>
      </c>
      <c r="D35" s="30">
        <v>18</v>
      </c>
      <c r="E35" s="30">
        <v>18</v>
      </c>
      <c r="F35" s="31"/>
      <c r="G35" s="31"/>
      <c r="H35" s="119">
        <v>0.51900000000000002</v>
      </c>
      <c r="I35" s="119">
        <v>0.52</v>
      </c>
      <c r="J35" s="119">
        <v>0.52</v>
      </c>
      <c r="K35" s="32"/>
    </row>
    <row r="36" spans="1:11" s="33" customFormat="1" ht="11.25" customHeight="1">
      <c r="A36" s="35" t="s">
        <v>28</v>
      </c>
      <c r="B36" s="29"/>
      <c r="C36" s="30">
        <v>62</v>
      </c>
      <c r="D36" s="30">
        <v>62</v>
      </c>
      <c r="E36" s="30">
        <v>48</v>
      </c>
      <c r="F36" s="31"/>
      <c r="G36" s="31"/>
      <c r="H36" s="119">
        <v>1.92</v>
      </c>
      <c r="I36" s="119">
        <v>1.92</v>
      </c>
      <c r="J36" s="119">
        <v>1.44</v>
      </c>
      <c r="K36" s="32"/>
    </row>
    <row r="37" spans="1:11" s="42" customFormat="1" ht="11.25" customHeight="1">
      <c r="A37" s="36" t="s">
        <v>29</v>
      </c>
      <c r="B37" s="37"/>
      <c r="C37" s="38">
        <v>171</v>
      </c>
      <c r="D37" s="38">
        <v>165</v>
      </c>
      <c r="E37" s="38">
        <v>166</v>
      </c>
      <c r="F37" s="39">
        <f>IF(D37&gt;0,100*E37/D37,0)</f>
        <v>100.60606060606061</v>
      </c>
      <c r="G37" s="40"/>
      <c r="H37" s="120">
        <v>9.8789999999999996</v>
      </c>
      <c r="I37" s="121">
        <v>9.73</v>
      </c>
      <c r="J37" s="121">
        <v>10.62</v>
      </c>
      <c r="K37" s="41">
        <f>IF(I37&gt;0,100*J37/I37,0)</f>
        <v>109.14696813977389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>
        <v>59</v>
      </c>
      <c r="D39" s="38">
        <v>59</v>
      </c>
      <c r="E39" s="38">
        <v>95</v>
      </c>
      <c r="F39" s="39">
        <f>IF(D39&gt;0,100*E39/D39,0)</f>
        <v>161.01694915254237</v>
      </c>
      <c r="G39" s="40"/>
      <c r="H39" s="120">
        <v>1.2929999999999999</v>
      </c>
      <c r="I39" s="121">
        <v>1.2</v>
      </c>
      <c r="J39" s="121">
        <v>2.2000000000000002</v>
      </c>
      <c r="K39" s="41">
        <f>IF(I39&gt;0,100*J39/I39,0)</f>
        <v>183.33333333333337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>
        <v>1</v>
      </c>
      <c r="D41" s="30"/>
      <c r="E41" s="30"/>
      <c r="F41" s="31"/>
      <c r="G41" s="31"/>
      <c r="H41" s="119">
        <v>1.7999999999999999E-2</v>
      </c>
      <c r="I41" s="119"/>
      <c r="J41" s="119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9"/>
      <c r="I42" s="119"/>
      <c r="J42" s="119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19"/>
      <c r="I43" s="119"/>
      <c r="J43" s="119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9"/>
      <c r="I44" s="119"/>
      <c r="J44" s="119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19"/>
      <c r="I45" s="119"/>
      <c r="J45" s="119"/>
      <c r="K45" s="32"/>
    </row>
    <row r="46" spans="1:11" s="33" customFormat="1" ht="11.25" customHeight="1">
      <c r="A46" s="35" t="s">
        <v>36</v>
      </c>
      <c r="B46" s="29"/>
      <c r="C46" s="30">
        <v>8</v>
      </c>
      <c r="D46" s="30">
        <v>6</v>
      </c>
      <c r="E46" s="30">
        <v>6</v>
      </c>
      <c r="F46" s="31"/>
      <c r="G46" s="31"/>
      <c r="H46" s="119">
        <v>0.12</v>
      </c>
      <c r="I46" s="119">
        <v>0.09</v>
      </c>
      <c r="J46" s="119">
        <v>0.09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19"/>
      <c r="I47" s="119"/>
      <c r="J47" s="119"/>
      <c r="K47" s="32"/>
    </row>
    <row r="48" spans="1:11" s="33" customFormat="1" ht="11.25" customHeight="1">
      <c r="A48" s="35" t="s">
        <v>38</v>
      </c>
      <c r="B48" s="29"/>
      <c r="C48" s="30">
        <v>1</v>
      </c>
      <c r="D48" s="30">
        <v>1</v>
      </c>
      <c r="E48" s="30">
        <v>1</v>
      </c>
      <c r="F48" s="31"/>
      <c r="G48" s="31"/>
      <c r="H48" s="119">
        <v>3.3000000000000002E-2</v>
      </c>
      <c r="I48" s="119">
        <v>3.3000000000000002E-2</v>
      </c>
      <c r="J48" s="119">
        <v>3.3000000000000002E-2</v>
      </c>
      <c r="K48" s="32"/>
    </row>
    <row r="49" spans="1:11" s="33" customFormat="1" ht="11.25" customHeight="1">
      <c r="A49" s="35" t="s">
        <v>39</v>
      </c>
      <c r="B49" s="29"/>
      <c r="C49" s="30">
        <v>3</v>
      </c>
      <c r="D49" s="30">
        <v>3</v>
      </c>
      <c r="E49" s="30">
        <v>3</v>
      </c>
      <c r="F49" s="31"/>
      <c r="G49" s="31"/>
      <c r="H49" s="119">
        <v>0.105</v>
      </c>
      <c r="I49" s="119">
        <v>0.105</v>
      </c>
      <c r="J49" s="119">
        <v>0.105</v>
      </c>
      <c r="K49" s="32"/>
    </row>
    <row r="50" spans="1:11" s="42" customFormat="1" ht="11.25" customHeight="1">
      <c r="A50" s="43" t="s">
        <v>40</v>
      </c>
      <c r="B50" s="37"/>
      <c r="C50" s="38">
        <v>13</v>
      </c>
      <c r="D50" s="38">
        <v>10</v>
      </c>
      <c r="E50" s="38">
        <v>10</v>
      </c>
      <c r="F50" s="39">
        <f>IF(D50&gt;0,100*E50/D50,0)</f>
        <v>100</v>
      </c>
      <c r="G50" s="40"/>
      <c r="H50" s="120">
        <v>0.27599999999999997</v>
      </c>
      <c r="I50" s="121">
        <v>0.22799999999999998</v>
      </c>
      <c r="J50" s="121">
        <v>0.22799999999999998</v>
      </c>
      <c r="K50" s="41">
        <f>IF(I50&gt;0,100*J50/I50,0)</f>
        <v>100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>
        <v>58</v>
      </c>
      <c r="D52" s="38">
        <v>58</v>
      </c>
      <c r="E52" s="38">
        <v>58</v>
      </c>
      <c r="F52" s="39">
        <f>IF(D52&gt;0,100*E52/D52,0)</f>
        <v>100</v>
      </c>
      <c r="G52" s="40"/>
      <c r="H52" s="120">
        <v>5.8</v>
      </c>
      <c r="I52" s="121">
        <v>5.8</v>
      </c>
      <c r="J52" s="121">
        <v>5.8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>
        <v>5</v>
      </c>
      <c r="D54" s="30"/>
      <c r="E54" s="30"/>
      <c r="F54" s="31"/>
      <c r="G54" s="31"/>
      <c r="H54" s="119">
        <v>0.13300000000000001</v>
      </c>
      <c r="I54" s="119"/>
      <c r="J54" s="119"/>
      <c r="K54" s="32"/>
    </row>
    <row r="55" spans="1:11" s="33" customFormat="1" ht="11.25" customHeight="1">
      <c r="A55" s="35" t="s">
        <v>43</v>
      </c>
      <c r="B55" s="29"/>
      <c r="C55" s="30">
        <v>4</v>
      </c>
      <c r="D55" s="30">
        <v>4</v>
      </c>
      <c r="E55" s="30">
        <v>5</v>
      </c>
      <c r="F55" s="31"/>
      <c r="G55" s="31"/>
      <c r="H55" s="119">
        <v>0.08</v>
      </c>
      <c r="I55" s="119">
        <v>0.08</v>
      </c>
      <c r="J55" s="119">
        <v>0.1</v>
      </c>
      <c r="K55" s="32"/>
    </row>
    <row r="56" spans="1:11" s="33" customFormat="1" ht="11.25" customHeight="1">
      <c r="A56" s="35" t="s">
        <v>44</v>
      </c>
      <c r="B56" s="29"/>
      <c r="C56" s="30">
        <v>2</v>
      </c>
      <c r="D56" s="30"/>
      <c r="E56" s="30"/>
      <c r="F56" s="31"/>
      <c r="G56" s="31"/>
      <c r="H56" s="119">
        <v>2.1999999999999999E-2</v>
      </c>
      <c r="I56" s="119"/>
      <c r="J56" s="119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9"/>
      <c r="I57" s="119"/>
      <c r="J57" s="119"/>
      <c r="K57" s="32"/>
    </row>
    <row r="58" spans="1:11" s="33" customFormat="1" ht="11.25" customHeight="1">
      <c r="A58" s="35" t="s">
        <v>46</v>
      </c>
      <c r="B58" s="29"/>
      <c r="C58" s="30">
        <v>10</v>
      </c>
      <c r="D58" s="30">
        <v>10</v>
      </c>
      <c r="E58" s="30">
        <v>10</v>
      </c>
      <c r="F58" s="31"/>
      <c r="G58" s="31"/>
      <c r="H58" s="119">
        <v>0.20499999999999999</v>
      </c>
      <c r="I58" s="119">
        <v>0.218</v>
      </c>
      <c r="J58" s="119">
        <v>0.218</v>
      </c>
      <c r="K58" s="32"/>
    </row>
    <row r="59" spans="1:11" s="42" customFormat="1" ht="11.25" customHeight="1">
      <c r="A59" s="36" t="s">
        <v>47</v>
      </c>
      <c r="B59" s="37"/>
      <c r="C59" s="38">
        <v>21</v>
      </c>
      <c r="D59" s="38">
        <v>14</v>
      </c>
      <c r="E59" s="38">
        <v>15</v>
      </c>
      <c r="F59" s="39">
        <f>IF(D59&gt;0,100*E59/D59,0)</f>
        <v>107.14285714285714</v>
      </c>
      <c r="G59" s="40"/>
      <c r="H59" s="120">
        <v>0.44</v>
      </c>
      <c r="I59" s="121">
        <v>0.29799999999999999</v>
      </c>
      <c r="J59" s="121">
        <v>0.318</v>
      </c>
      <c r="K59" s="41">
        <f>IF(I59&gt;0,100*J59/I59,0)</f>
        <v>106.71140939597316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>
        <v>71</v>
      </c>
      <c r="D61" s="30">
        <v>70</v>
      </c>
      <c r="E61" s="30">
        <v>70</v>
      </c>
      <c r="F61" s="31"/>
      <c r="G61" s="31"/>
      <c r="H61" s="119">
        <v>3.57</v>
      </c>
      <c r="I61" s="119">
        <v>3.57</v>
      </c>
      <c r="J61" s="119">
        <v>3.55</v>
      </c>
      <c r="K61" s="32"/>
    </row>
    <row r="62" spans="1:11" s="33" customFormat="1" ht="11.25" customHeight="1">
      <c r="A62" s="35" t="s">
        <v>49</v>
      </c>
      <c r="B62" s="29"/>
      <c r="C62" s="30">
        <v>71</v>
      </c>
      <c r="D62" s="30">
        <v>75</v>
      </c>
      <c r="E62" s="30">
        <v>71</v>
      </c>
      <c r="F62" s="31"/>
      <c r="G62" s="31"/>
      <c r="H62" s="119">
        <v>2.1480000000000001</v>
      </c>
      <c r="I62" s="119">
        <v>2.1480000000000001</v>
      </c>
      <c r="J62" s="119">
        <v>2.1480000000000001</v>
      </c>
      <c r="K62" s="32"/>
    </row>
    <row r="63" spans="1:11" s="33" customFormat="1" ht="11.25" customHeight="1">
      <c r="A63" s="35" t="s">
        <v>50</v>
      </c>
      <c r="B63" s="29"/>
      <c r="C63" s="30">
        <v>20</v>
      </c>
      <c r="D63" s="30">
        <v>20</v>
      </c>
      <c r="E63" s="30">
        <v>23</v>
      </c>
      <c r="F63" s="31"/>
      <c r="G63" s="31"/>
      <c r="H63" s="119">
        <v>1.3149999999999999</v>
      </c>
      <c r="I63" s="119">
        <v>1.3149999999999999</v>
      </c>
      <c r="J63" s="119">
        <v>1.3149999999999999</v>
      </c>
      <c r="K63" s="32"/>
    </row>
    <row r="64" spans="1:11" s="42" customFormat="1" ht="11.25" customHeight="1">
      <c r="A64" s="36" t="s">
        <v>51</v>
      </c>
      <c r="B64" s="37"/>
      <c r="C64" s="38">
        <v>162</v>
      </c>
      <c r="D64" s="38">
        <v>165</v>
      </c>
      <c r="E64" s="38">
        <v>164</v>
      </c>
      <c r="F64" s="39">
        <f>IF(D64&gt;0,100*E64/D64,0)</f>
        <v>99.393939393939391</v>
      </c>
      <c r="G64" s="40"/>
      <c r="H64" s="120">
        <v>7.0329999999999995</v>
      </c>
      <c r="I64" s="121">
        <v>7.0329999999999995</v>
      </c>
      <c r="J64" s="121">
        <v>7.0129999999999999</v>
      </c>
      <c r="K64" s="41">
        <f>IF(I64&gt;0,100*J64/I64,0)</f>
        <v>99.715626333001566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>
        <v>155</v>
      </c>
      <c r="D66" s="38">
        <v>159</v>
      </c>
      <c r="E66" s="38">
        <v>159</v>
      </c>
      <c r="F66" s="39">
        <f>IF(D66&gt;0,100*E66/D66,0)</f>
        <v>100</v>
      </c>
      <c r="G66" s="40"/>
      <c r="H66" s="120">
        <v>8.09</v>
      </c>
      <c r="I66" s="121">
        <v>9.048</v>
      </c>
      <c r="J66" s="121">
        <v>9.1340000000000003</v>
      </c>
      <c r="K66" s="41">
        <f>IF(I66&gt;0,100*J66/I66,0)</f>
        <v>100.95048629531389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>
        <v>20</v>
      </c>
      <c r="D68" s="30">
        <v>20</v>
      </c>
      <c r="E68" s="30">
        <v>20</v>
      </c>
      <c r="F68" s="31"/>
      <c r="G68" s="31"/>
      <c r="H68" s="119">
        <v>5.04</v>
      </c>
      <c r="I68" s="119">
        <v>3.5</v>
      </c>
      <c r="J68" s="119">
        <v>3.5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9"/>
      <c r="I69" s="119"/>
      <c r="J69" s="119"/>
      <c r="K69" s="32"/>
    </row>
    <row r="70" spans="1:11" s="42" customFormat="1" ht="11.25" customHeight="1">
      <c r="A70" s="36" t="s">
        <v>55</v>
      </c>
      <c r="B70" s="37"/>
      <c r="C70" s="38">
        <v>20</v>
      </c>
      <c r="D70" s="38">
        <v>20</v>
      </c>
      <c r="E70" s="38">
        <v>20</v>
      </c>
      <c r="F70" s="39">
        <f>IF(D70&gt;0,100*E70/D70,0)</f>
        <v>100</v>
      </c>
      <c r="G70" s="40"/>
      <c r="H70" s="120">
        <v>5.04</v>
      </c>
      <c r="I70" s="121">
        <v>3.5</v>
      </c>
      <c r="J70" s="121">
        <v>3.5</v>
      </c>
      <c r="K70" s="41">
        <f>IF(I70&gt;0,100*J70/I70,0)</f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>
        <v>4979</v>
      </c>
      <c r="D72" s="30">
        <v>4979</v>
      </c>
      <c r="E72" s="30">
        <v>5026</v>
      </c>
      <c r="F72" s="31"/>
      <c r="G72" s="31"/>
      <c r="H72" s="119">
        <v>425.90899999999999</v>
      </c>
      <c r="I72" s="119">
        <v>438.87</v>
      </c>
      <c r="J72" s="119">
        <v>438.87</v>
      </c>
      <c r="K72" s="32"/>
    </row>
    <row r="73" spans="1:11" s="33" customFormat="1" ht="11.25" customHeight="1">
      <c r="A73" s="35" t="s">
        <v>57</v>
      </c>
      <c r="B73" s="29"/>
      <c r="C73" s="30">
        <v>81</v>
      </c>
      <c r="D73" s="30">
        <v>81</v>
      </c>
      <c r="E73" s="30">
        <v>81</v>
      </c>
      <c r="F73" s="31"/>
      <c r="G73" s="31"/>
      <c r="H73" s="119">
        <v>2.8559999999999999</v>
      </c>
      <c r="I73" s="119">
        <v>2.86</v>
      </c>
      <c r="J73" s="119">
        <v>2.86</v>
      </c>
      <c r="K73" s="32"/>
    </row>
    <row r="74" spans="1:11" s="33" customFormat="1" ht="11.25" customHeight="1">
      <c r="A74" s="35" t="s">
        <v>58</v>
      </c>
      <c r="B74" s="29"/>
      <c r="C74" s="30">
        <v>61</v>
      </c>
      <c r="D74" s="30">
        <v>65</v>
      </c>
      <c r="E74" s="30">
        <v>110</v>
      </c>
      <c r="F74" s="31"/>
      <c r="G74" s="31"/>
      <c r="H74" s="119">
        <v>1.83</v>
      </c>
      <c r="I74" s="119">
        <v>1.95</v>
      </c>
      <c r="J74" s="119">
        <v>3.3</v>
      </c>
      <c r="K74" s="32"/>
    </row>
    <row r="75" spans="1:11" s="33" customFormat="1" ht="11.25" customHeight="1">
      <c r="A75" s="35" t="s">
        <v>59</v>
      </c>
      <c r="B75" s="29"/>
      <c r="C75" s="30">
        <v>1781</v>
      </c>
      <c r="D75" s="30">
        <v>1781</v>
      </c>
      <c r="E75" s="30">
        <v>1723</v>
      </c>
      <c r="F75" s="31"/>
      <c r="G75" s="31"/>
      <c r="H75" s="119">
        <v>181.85599999999999</v>
      </c>
      <c r="I75" s="119">
        <v>185.88864480557169</v>
      </c>
      <c r="J75" s="119">
        <v>108.60210280373832</v>
      </c>
      <c r="K75" s="32"/>
    </row>
    <row r="76" spans="1:11" s="33" customFormat="1" ht="11.25" customHeight="1">
      <c r="A76" s="35" t="s">
        <v>60</v>
      </c>
      <c r="B76" s="29"/>
      <c r="C76" s="30">
        <v>5</v>
      </c>
      <c r="D76" s="30">
        <v>4</v>
      </c>
      <c r="E76" s="30"/>
      <c r="F76" s="31"/>
      <c r="G76" s="31"/>
      <c r="H76" s="119">
        <v>0.1</v>
      </c>
      <c r="I76" s="119">
        <v>0.112</v>
      </c>
      <c r="J76" s="119"/>
      <c r="K76" s="32"/>
    </row>
    <row r="77" spans="1:11" s="33" customFormat="1" ht="11.25" customHeight="1">
      <c r="A77" s="35" t="s">
        <v>61</v>
      </c>
      <c r="B77" s="29"/>
      <c r="C77" s="30">
        <v>37</v>
      </c>
      <c r="D77" s="30">
        <v>2</v>
      </c>
      <c r="E77" s="30">
        <v>1</v>
      </c>
      <c r="F77" s="31"/>
      <c r="G77" s="31"/>
      <c r="H77" s="119">
        <v>0.86499999999999999</v>
      </c>
      <c r="I77" s="119">
        <v>0.06</v>
      </c>
      <c r="J77" s="119">
        <v>8.0000000000000002E-3</v>
      </c>
      <c r="K77" s="32"/>
    </row>
    <row r="78" spans="1:11" s="33" customFormat="1" ht="11.25" customHeight="1">
      <c r="A78" s="35" t="s">
        <v>62</v>
      </c>
      <c r="B78" s="29"/>
      <c r="C78" s="30">
        <v>150</v>
      </c>
      <c r="D78" s="30">
        <v>150</v>
      </c>
      <c r="E78" s="30">
        <v>150</v>
      </c>
      <c r="F78" s="31"/>
      <c r="G78" s="31"/>
      <c r="H78" s="119">
        <v>10.98</v>
      </c>
      <c r="I78" s="119">
        <v>11</v>
      </c>
      <c r="J78" s="119">
        <v>10.77</v>
      </c>
      <c r="K78" s="32"/>
    </row>
    <row r="79" spans="1:11" s="33" customFormat="1" ht="11.25" customHeight="1">
      <c r="A79" s="35" t="s">
        <v>63</v>
      </c>
      <c r="B79" s="29"/>
      <c r="C79" s="30">
        <v>15</v>
      </c>
      <c r="D79" s="30">
        <v>15</v>
      </c>
      <c r="E79" s="30">
        <v>15</v>
      </c>
      <c r="F79" s="31"/>
      <c r="G79" s="31"/>
      <c r="H79" s="119">
        <v>0.65</v>
      </c>
      <c r="I79" s="119">
        <v>0.65</v>
      </c>
      <c r="J79" s="119">
        <v>0.65</v>
      </c>
      <c r="K79" s="32"/>
    </row>
    <row r="80" spans="1:11" s="42" customFormat="1" ht="11.25" customHeight="1">
      <c r="A80" s="43" t="s">
        <v>64</v>
      </c>
      <c r="B80" s="37"/>
      <c r="C80" s="38">
        <v>7109</v>
      </c>
      <c r="D80" s="38">
        <v>7077</v>
      </c>
      <c r="E80" s="38">
        <v>7106</v>
      </c>
      <c r="F80" s="39">
        <f>IF(D80&gt;0,100*E80/D80,0)</f>
        <v>100.40977815458528</v>
      </c>
      <c r="G80" s="40"/>
      <c r="H80" s="120">
        <v>625.04600000000005</v>
      </c>
      <c r="I80" s="121">
        <v>641.39064480557158</v>
      </c>
      <c r="J80" s="121">
        <v>565.06010280373835</v>
      </c>
      <c r="K80" s="41">
        <f>IF(I80&gt;0,100*J80/I80,0)</f>
        <v>88.099211826675187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>
        <v>208</v>
      </c>
      <c r="D82" s="30">
        <v>208</v>
      </c>
      <c r="E82" s="30">
        <v>142</v>
      </c>
      <c r="F82" s="31"/>
      <c r="G82" s="31"/>
      <c r="H82" s="119">
        <v>30.733000000000001</v>
      </c>
      <c r="I82" s="119">
        <v>30.733000000000001</v>
      </c>
      <c r="J82" s="119">
        <v>16.713999999999999</v>
      </c>
      <c r="K82" s="32"/>
    </row>
    <row r="83" spans="1:11" s="33" customFormat="1" ht="11.25" customHeight="1">
      <c r="A83" s="35" t="s">
        <v>66</v>
      </c>
      <c r="B83" s="29"/>
      <c r="C83" s="30">
        <v>72</v>
      </c>
      <c r="D83" s="30">
        <v>86</v>
      </c>
      <c r="E83" s="30">
        <v>75</v>
      </c>
      <c r="F83" s="31"/>
      <c r="G83" s="31"/>
      <c r="H83" s="119">
        <v>9.0350000000000001</v>
      </c>
      <c r="I83" s="119">
        <v>9.0350000000000001</v>
      </c>
      <c r="J83" s="119">
        <v>7.875</v>
      </c>
      <c r="K83" s="32"/>
    </row>
    <row r="84" spans="1:11" s="42" customFormat="1" ht="11.25" customHeight="1">
      <c r="A84" s="36" t="s">
        <v>67</v>
      </c>
      <c r="B84" s="37"/>
      <c r="C84" s="38">
        <v>280</v>
      </c>
      <c r="D84" s="38">
        <v>294</v>
      </c>
      <c r="E84" s="38">
        <v>217</v>
      </c>
      <c r="F84" s="39">
        <f>IF(D84&gt;0,100*E84/D84,0)</f>
        <v>73.80952380952381</v>
      </c>
      <c r="G84" s="40"/>
      <c r="H84" s="120">
        <v>39.768000000000001</v>
      </c>
      <c r="I84" s="121">
        <v>39.768000000000001</v>
      </c>
      <c r="J84" s="121">
        <v>24.588999999999999</v>
      </c>
      <c r="K84" s="41">
        <f>IF(I84&gt;0,100*J84/I84,0)</f>
        <v>61.831120498893576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>
        <v>8095</v>
      </c>
      <c r="D87" s="53">
        <v>8066</v>
      </c>
      <c r="E87" s="53">
        <v>8050</v>
      </c>
      <c r="F87" s="54">
        <f>IF(D87&gt;0,100*E87/D87,0)</f>
        <v>99.801636498884207</v>
      </c>
      <c r="G87" s="40"/>
      <c r="H87" s="124">
        <v>705.22300000000007</v>
      </c>
      <c r="I87" s="125">
        <v>720.46464480557165</v>
      </c>
      <c r="J87" s="125">
        <v>630.28910280373839</v>
      </c>
      <c r="K87" s="54">
        <f>IF(I87&gt;0,100*J87/I87,0)</f>
        <v>87.483696437849702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43" orientation="portrait" useFirstPageNumber="1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O625"/>
  <sheetViews>
    <sheetView zoomScale="70" zoomScaleNormal="70" workbookViewId="0">
      <selection activeCell="J7" sqref="J7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279</v>
      </c>
      <c r="D7" s="21" t="s">
        <v>7</v>
      </c>
      <c r="E7" s="21">
        <v>3</v>
      </c>
      <c r="F7" s="22" t="str">
        <f>CONCATENATE(D6,"=100")</f>
        <v>2016=100</v>
      </c>
      <c r="G7" s="23"/>
      <c r="H7" s="20" t="s">
        <v>279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9"/>
      <c r="I9" s="119"/>
      <c r="J9" s="11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9"/>
      <c r="I10" s="119"/>
      <c r="J10" s="11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9"/>
      <c r="I11" s="119"/>
      <c r="J11" s="11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9"/>
      <c r="I12" s="119"/>
      <c r="J12" s="119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0"/>
      <c r="I13" s="121"/>
      <c r="J13" s="12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0"/>
      <c r="I15" s="121"/>
      <c r="J15" s="12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>
        <v>1</v>
      </c>
      <c r="D17" s="38"/>
      <c r="E17" s="38"/>
      <c r="F17" s="39"/>
      <c r="G17" s="40"/>
      <c r="H17" s="120">
        <v>8.0000000000000002E-3</v>
      </c>
      <c r="I17" s="121"/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19"/>
      <c r="I19" s="119"/>
      <c r="J19" s="11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9"/>
      <c r="I20" s="119"/>
      <c r="J20" s="11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9"/>
      <c r="I21" s="119"/>
      <c r="J21" s="119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0"/>
      <c r="I22" s="121"/>
      <c r="J22" s="12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20"/>
      <c r="I24" s="121"/>
      <c r="J24" s="12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20"/>
      <c r="I26" s="121"/>
      <c r="J26" s="12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19"/>
      <c r="I28" s="119"/>
      <c r="J28" s="119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9"/>
      <c r="I29" s="119"/>
      <c r="J29" s="119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19"/>
      <c r="I30" s="119"/>
      <c r="J30" s="119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20"/>
      <c r="I31" s="121"/>
      <c r="J31" s="12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19"/>
      <c r="I33" s="119"/>
      <c r="J33" s="119"/>
      <c r="K33" s="32"/>
    </row>
    <row r="34" spans="1:11" s="33" customFormat="1" ht="11.25" customHeight="1">
      <c r="A34" s="35" t="s">
        <v>26</v>
      </c>
      <c r="B34" s="29"/>
      <c r="C34" s="30">
        <v>1</v>
      </c>
      <c r="D34" s="30"/>
      <c r="E34" s="30"/>
      <c r="F34" s="31"/>
      <c r="G34" s="31"/>
      <c r="H34" s="119">
        <v>1.6E-2</v>
      </c>
      <c r="I34" s="119"/>
      <c r="J34" s="119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19"/>
      <c r="I35" s="119"/>
      <c r="J35" s="119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19"/>
      <c r="I36" s="119"/>
      <c r="J36" s="119"/>
      <c r="K36" s="32"/>
    </row>
    <row r="37" spans="1:11" s="42" customFormat="1" ht="11.25" customHeight="1">
      <c r="A37" s="36" t="s">
        <v>29</v>
      </c>
      <c r="B37" s="37"/>
      <c r="C37" s="38">
        <v>1</v>
      </c>
      <c r="D37" s="38"/>
      <c r="E37" s="38"/>
      <c r="F37" s="39"/>
      <c r="G37" s="40"/>
      <c r="H37" s="120">
        <v>1.6E-2</v>
      </c>
      <c r="I37" s="121"/>
      <c r="J37" s="12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20"/>
      <c r="I39" s="121"/>
      <c r="J39" s="12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9"/>
      <c r="I41" s="119"/>
      <c r="J41" s="119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9"/>
      <c r="I42" s="119"/>
      <c r="J42" s="119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19"/>
      <c r="I43" s="119"/>
      <c r="J43" s="119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9"/>
      <c r="I44" s="119"/>
      <c r="J44" s="119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19"/>
      <c r="I45" s="119"/>
      <c r="J45" s="119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19"/>
      <c r="I46" s="119"/>
      <c r="J46" s="119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19"/>
      <c r="I47" s="119"/>
      <c r="J47" s="119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19"/>
      <c r="I48" s="119"/>
      <c r="J48" s="119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9"/>
      <c r="I49" s="119"/>
      <c r="J49" s="119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20"/>
      <c r="I50" s="121"/>
      <c r="J50" s="12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0"/>
      <c r="I52" s="121"/>
      <c r="J52" s="12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19"/>
      <c r="I54" s="119"/>
      <c r="J54" s="119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19"/>
      <c r="I55" s="119"/>
      <c r="J55" s="119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9"/>
      <c r="I56" s="119"/>
      <c r="J56" s="119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9"/>
      <c r="I57" s="119"/>
      <c r="J57" s="119"/>
      <c r="K57" s="32"/>
    </row>
    <row r="58" spans="1:11" s="33" customFormat="1" ht="11.25" customHeight="1">
      <c r="A58" s="35" t="s">
        <v>46</v>
      </c>
      <c r="B58" s="29"/>
      <c r="C58" s="30"/>
      <c r="D58" s="30">
        <v>5</v>
      </c>
      <c r="E58" s="30"/>
      <c r="F58" s="31"/>
      <c r="G58" s="31"/>
      <c r="H58" s="119"/>
      <c r="I58" s="119">
        <v>5.8000000000000003E-2</v>
      </c>
      <c r="J58" s="119"/>
      <c r="K58" s="32"/>
    </row>
    <row r="59" spans="1:11" s="42" customFormat="1" ht="11.25" customHeight="1">
      <c r="A59" s="36" t="s">
        <v>47</v>
      </c>
      <c r="B59" s="37"/>
      <c r="C59" s="38"/>
      <c r="D59" s="38">
        <v>5</v>
      </c>
      <c r="E59" s="38"/>
      <c r="F59" s="39"/>
      <c r="G59" s="40"/>
      <c r="H59" s="120"/>
      <c r="I59" s="121">
        <v>5.8000000000000003E-2</v>
      </c>
      <c r="J59" s="12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19"/>
      <c r="I61" s="119"/>
      <c r="J61" s="119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19"/>
      <c r="I62" s="119"/>
      <c r="J62" s="119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19"/>
      <c r="I63" s="119"/>
      <c r="J63" s="119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20"/>
      <c r="I64" s="121"/>
      <c r="J64" s="12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>
        <v>3</v>
      </c>
      <c r="D66" s="38">
        <v>3</v>
      </c>
      <c r="E66" s="38">
        <v>1</v>
      </c>
      <c r="F66" s="39">
        <f>IF(D66&gt;0,100*E66/D66,0)</f>
        <v>33.333333333333336</v>
      </c>
      <c r="G66" s="40"/>
      <c r="H66" s="120">
        <v>2.7E-2</v>
      </c>
      <c r="I66" s="121">
        <v>2.7E-2</v>
      </c>
      <c r="J66" s="12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19"/>
      <c r="I68" s="119"/>
      <c r="J68" s="119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9"/>
      <c r="I69" s="119"/>
      <c r="J69" s="119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0"/>
      <c r="I70" s="121"/>
      <c r="J70" s="12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19"/>
      <c r="I72" s="119"/>
      <c r="J72" s="119"/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19"/>
      <c r="I73" s="119"/>
      <c r="J73" s="119"/>
      <c r="K73" s="32"/>
    </row>
    <row r="74" spans="1:11" s="33" customFormat="1" ht="11.25" customHeight="1">
      <c r="A74" s="35" t="s">
        <v>58</v>
      </c>
      <c r="B74" s="29"/>
      <c r="C74" s="30">
        <v>21</v>
      </c>
      <c r="D74" s="30">
        <v>25</v>
      </c>
      <c r="E74" s="30">
        <v>25</v>
      </c>
      <c r="F74" s="31"/>
      <c r="G74" s="31"/>
      <c r="H74" s="119">
        <v>0.252</v>
      </c>
      <c r="I74" s="119">
        <v>0.3</v>
      </c>
      <c r="J74" s="119"/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19"/>
      <c r="I75" s="119"/>
      <c r="J75" s="119"/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19"/>
      <c r="I76" s="119"/>
      <c r="J76" s="119"/>
      <c r="K76" s="32"/>
    </row>
    <row r="77" spans="1:11" s="33" customFormat="1" ht="11.25" customHeight="1">
      <c r="A77" s="35" t="s">
        <v>61</v>
      </c>
      <c r="B77" s="29"/>
      <c r="C77" s="30">
        <v>3</v>
      </c>
      <c r="D77" s="30"/>
      <c r="E77" s="30"/>
      <c r="F77" s="31"/>
      <c r="G77" s="31"/>
      <c r="H77" s="119">
        <v>0.03</v>
      </c>
      <c r="I77" s="119"/>
      <c r="J77" s="119"/>
      <c r="K77" s="32"/>
    </row>
    <row r="78" spans="1:11" s="33" customFormat="1" ht="11.25" customHeight="1">
      <c r="A78" s="35" t="s">
        <v>62</v>
      </c>
      <c r="B78" s="29"/>
      <c r="C78" s="30">
        <v>12</v>
      </c>
      <c r="D78" s="30">
        <v>12</v>
      </c>
      <c r="E78" s="30"/>
      <c r="F78" s="31"/>
      <c r="G78" s="31"/>
      <c r="H78" s="119">
        <v>0.12</v>
      </c>
      <c r="I78" s="119">
        <v>0.12</v>
      </c>
      <c r="J78" s="119"/>
      <c r="K78" s="32"/>
    </row>
    <row r="79" spans="1:11" s="33" customFormat="1" ht="11.25" customHeight="1">
      <c r="A79" s="35" t="s">
        <v>63</v>
      </c>
      <c r="B79" s="29"/>
      <c r="C79" s="30">
        <v>10</v>
      </c>
      <c r="D79" s="30">
        <v>10</v>
      </c>
      <c r="E79" s="30"/>
      <c r="F79" s="31"/>
      <c r="G79" s="31"/>
      <c r="H79" s="119">
        <v>0.1</v>
      </c>
      <c r="I79" s="119">
        <v>0.1</v>
      </c>
      <c r="J79" s="119"/>
      <c r="K79" s="32"/>
    </row>
    <row r="80" spans="1:11" s="42" customFormat="1" ht="11.25" customHeight="1">
      <c r="A80" s="43" t="s">
        <v>64</v>
      </c>
      <c r="B80" s="37"/>
      <c r="C80" s="38">
        <v>46</v>
      </c>
      <c r="D80" s="38">
        <v>47</v>
      </c>
      <c r="E80" s="38"/>
      <c r="F80" s="39"/>
      <c r="G80" s="40"/>
      <c r="H80" s="120">
        <v>0.502</v>
      </c>
      <c r="I80" s="121">
        <v>0.52</v>
      </c>
      <c r="J80" s="12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19"/>
      <c r="I82" s="119"/>
      <c r="J82" s="119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19"/>
      <c r="I83" s="119"/>
      <c r="J83" s="119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0"/>
      <c r="I84" s="121"/>
      <c r="J84" s="12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>
        <v>51</v>
      </c>
      <c r="D87" s="53">
        <v>55</v>
      </c>
      <c r="E87" s="53"/>
      <c r="F87" s="54"/>
      <c r="G87" s="40"/>
      <c r="H87" s="124">
        <v>0.55300000000000005</v>
      </c>
      <c r="I87" s="125">
        <v>0.60499999999999998</v>
      </c>
      <c r="J87" s="12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44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O625"/>
  <sheetViews>
    <sheetView zoomScale="70" zoomScaleNormal="70" workbookViewId="0">
      <selection activeCell="M76" sqref="M76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69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279</v>
      </c>
      <c r="D7" s="21" t="s">
        <v>7</v>
      </c>
      <c r="E7" s="21">
        <v>3</v>
      </c>
      <c r="F7" s="22" t="str">
        <f>CONCATENATE(D6,"=100")</f>
        <v>2016=100</v>
      </c>
      <c r="G7" s="23"/>
      <c r="H7" s="20" t="s">
        <v>279</v>
      </c>
      <c r="I7" s="21" t="s">
        <v>7</v>
      </c>
      <c r="J7" s="21">
        <v>3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1711</v>
      </c>
      <c r="D9" s="30">
        <v>1730</v>
      </c>
      <c r="E9" s="30">
        <v>1209</v>
      </c>
      <c r="F9" s="31"/>
      <c r="G9" s="31"/>
      <c r="H9" s="119">
        <v>5.306</v>
      </c>
      <c r="I9" s="119">
        <v>5.3689999999999998</v>
      </c>
      <c r="J9" s="119">
        <v>4.5330000000000004</v>
      </c>
      <c r="K9" s="32"/>
    </row>
    <row r="10" spans="1:11" s="33" customFormat="1" ht="11.25" customHeight="1">
      <c r="A10" s="35" t="s">
        <v>9</v>
      </c>
      <c r="B10" s="29"/>
      <c r="C10" s="30">
        <v>3826</v>
      </c>
      <c r="D10" s="30">
        <v>3682</v>
      </c>
      <c r="E10" s="30">
        <v>2012</v>
      </c>
      <c r="F10" s="31"/>
      <c r="G10" s="31"/>
      <c r="H10" s="119">
        <v>10.138999999999999</v>
      </c>
      <c r="I10" s="119">
        <v>9.8219999999999992</v>
      </c>
      <c r="J10" s="119">
        <v>4.6678399999999991</v>
      </c>
      <c r="K10" s="32"/>
    </row>
    <row r="11" spans="1:11" s="33" customFormat="1" ht="11.25" customHeight="1">
      <c r="A11" s="28" t="s">
        <v>10</v>
      </c>
      <c r="B11" s="29"/>
      <c r="C11" s="30">
        <v>9248</v>
      </c>
      <c r="D11" s="30">
        <v>8234</v>
      </c>
      <c r="E11" s="30">
        <v>7896</v>
      </c>
      <c r="F11" s="31"/>
      <c r="G11" s="31"/>
      <c r="H11" s="119">
        <v>30.111000000000001</v>
      </c>
      <c r="I11" s="119">
        <v>26.76</v>
      </c>
      <c r="J11" s="119">
        <v>19.187000000000001</v>
      </c>
      <c r="K11" s="32"/>
    </row>
    <row r="12" spans="1:11" s="33" customFormat="1" ht="11.25" customHeight="1">
      <c r="A12" s="35" t="s">
        <v>11</v>
      </c>
      <c r="B12" s="29"/>
      <c r="C12" s="30">
        <v>420</v>
      </c>
      <c r="D12" s="30">
        <v>380</v>
      </c>
      <c r="E12" s="30">
        <v>223</v>
      </c>
      <c r="F12" s="31"/>
      <c r="G12" s="31"/>
      <c r="H12" s="119">
        <v>1.252</v>
      </c>
      <c r="I12" s="119">
        <v>0.97</v>
      </c>
      <c r="J12" s="119">
        <v>0.48</v>
      </c>
      <c r="K12" s="32"/>
    </row>
    <row r="13" spans="1:11" s="42" customFormat="1" ht="11.25" customHeight="1">
      <c r="A13" s="36" t="s">
        <v>12</v>
      </c>
      <c r="B13" s="37"/>
      <c r="C13" s="38">
        <v>15205</v>
      </c>
      <c r="D13" s="38">
        <v>14026</v>
      </c>
      <c r="E13" s="38">
        <v>11340</v>
      </c>
      <c r="F13" s="39">
        <f>IF(D13&gt;0,100*E13/D13,0)</f>
        <v>80.849850278055044</v>
      </c>
      <c r="G13" s="40"/>
      <c r="H13" s="120">
        <v>46.808</v>
      </c>
      <c r="I13" s="121">
        <v>42.920999999999999</v>
      </c>
      <c r="J13" s="121">
        <v>28.867840000000001</v>
      </c>
      <c r="K13" s="41">
        <f>IF(I13&gt;0,100*J13/I13,0)</f>
        <v>67.258078795927403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>
        <v>45</v>
      </c>
      <c r="D15" s="38">
        <v>42</v>
      </c>
      <c r="E15" s="38">
        <v>45</v>
      </c>
      <c r="F15" s="39">
        <f>IF(D15&gt;0,100*E15/D15,0)</f>
        <v>107.14285714285714</v>
      </c>
      <c r="G15" s="40"/>
      <c r="H15" s="120">
        <v>5.3999999999999999E-2</v>
      </c>
      <c r="I15" s="121">
        <v>5.3999999999999999E-2</v>
      </c>
      <c r="J15" s="121">
        <v>7.5999999999999998E-2</v>
      </c>
      <c r="K15" s="41">
        <f>IF(I15&gt;0,100*J15/I15,0)</f>
        <v>140.74074074074073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>
        <v>679</v>
      </c>
      <c r="D17" s="38">
        <v>775</v>
      </c>
      <c r="E17" s="38">
        <v>775</v>
      </c>
      <c r="F17" s="39">
        <f>IF(D17&gt;0,100*E17/D17,0)</f>
        <v>100</v>
      </c>
      <c r="G17" s="40"/>
      <c r="H17" s="120">
        <v>1.663</v>
      </c>
      <c r="I17" s="121">
        <v>1.55</v>
      </c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>
        <v>23368</v>
      </c>
      <c r="D19" s="30">
        <v>25007</v>
      </c>
      <c r="E19" s="30">
        <v>25007</v>
      </c>
      <c r="F19" s="31"/>
      <c r="G19" s="31"/>
      <c r="H19" s="119">
        <v>121.514</v>
      </c>
      <c r="I19" s="119">
        <v>161.29499999999999</v>
      </c>
      <c r="J19" s="11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9"/>
      <c r="I20" s="119"/>
      <c r="J20" s="11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9"/>
      <c r="I21" s="119"/>
      <c r="J21" s="119"/>
      <c r="K21" s="32"/>
    </row>
    <row r="22" spans="1:11" s="42" customFormat="1" ht="11.25" customHeight="1">
      <c r="A22" s="36" t="s">
        <v>18</v>
      </c>
      <c r="B22" s="37"/>
      <c r="C22" s="38">
        <v>23368</v>
      </c>
      <c r="D22" s="38">
        <v>25007</v>
      </c>
      <c r="E22" s="38">
        <v>25007</v>
      </c>
      <c r="F22" s="39">
        <f>IF(D22&gt;0,100*E22/D22,0)</f>
        <v>100</v>
      </c>
      <c r="G22" s="40"/>
      <c r="H22" s="120">
        <v>121.514</v>
      </c>
      <c r="I22" s="121">
        <v>161.29499999999999</v>
      </c>
      <c r="J22" s="12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>
        <v>72964</v>
      </c>
      <c r="D24" s="38">
        <v>75405</v>
      </c>
      <c r="E24" s="38">
        <v>77000</v>
      </c>
      <c r="F24" s="39">
        <f>IF(D24&gt;0,100*E24/D24,0)</f>
        <v>102.11524434719183</v>
      </c>
      <c r="G24" s="40"/>
      <c r="H24" s="120">
        <v>312.42599999999999</v>
      </c>
      <c r="I24" s="121">
        <v>428.28399999999999</v>
      </c>
      <c r="J24" s="12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>
        <v>29701</v>
      </c>
      <c r="D26" s="38">
        <v>29500</v>
      </c>
      <c r="E26" s="38">
        <v>32000</v>
      </c>
      <c r="F26" s="39">
        <f>IF(D26&gt;0,100*E26/D26,0)</f>
        <v>108.47457627118644</v>
      </c>
      <c r="G26" s="40"/>
      <c r="H26" s="120">
        <v>118.874</v>
      </c>
      <c r="I26" s="121">
        <v>158</v>
      </c>
      <c r="J26" s="121">
        <v>128</v>
      </c>
      <c r="K26" s="41">
        <f>IF(I26&gt;0,100*J26/I26,0)</f>
        <v>81.012658227848107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>
        <v>60226</v>
      </c>
      <c r="D28" s="30">
        <v>57373</v>
      </c>
      <c r="E28" s="30">
        <v>53214</v>
      </c>
      <c r="F28" s="31"/>
      <c r="G28" s="31"/>
      <c r="H28" s="119">
        <v>195.47300000000001</v>
      </c>
      <c r="I28" s="119">
        <v>265.78699999999998</v>
      </c>
      <c r="J28" s="119">
        <v>205.76599999999999</v>
      </c>
      <c r="K28" s="32"/>
    </row>
    <row r="29" spans="1:11" s="33" customFormat="1" ht="11.25" customHeight="1">
      <c r="A29" s="35" t="s">
        <v>22</v>
      </c>
      <c r="B29" s="29"/>
      <c r="C29" s="30">
        <v>40550</v>
      </c>
      <c r="D29" s="30">
        <v>41111</v>
      </c>
      <c r="E29" s="30">
        <v>39707</v>
      </c>
      <c r="F29" s="31"/>
      <c r="G29" s="31"/>
      <c r="H29" s="119">
        <v>74.713999999999999</v>
      </c>
      <c r="I29" s="119">
        <v>90.923000000000002</v>
      </c>
      <c r="J29" s="119">
        <v>93.856999999999999</v>
      </c>
      <c r="K29" s="32"/>
    </row>
    <row r="30" spans="1:11" s="33" customFormat="1" ht="11.25" customHeight="1">
      <c r="A30" s="35" t="s">
        <v>23</v>
      </c>
      <c r="B30" s="29"/>
      <c r="C30" s="30">
        <v>62106</v>
      </c>
      <c r="D30" s="30">
        <v>53613</v>
      </c>
      <c r="E30" s="30">
        <v>53613</v>
      </c>
      <c r="F30" s="31"/>
      <c r="G30" s="31"/>
      <c r="H30" s="119">
        <v>187.696</v>
      </c>
      <c r="I30" s="119">
        <v>202.69499999999999</v>
      </c>
      <c r="J30" s="119">
        <v>172.58600000000001</v>
      </c>
      <c r="K30" s="32"/>
    </row>
    <row r="31" spans="1:11" s="42" customFormat="1" ht="11.25" customHeight="1">
      <c r="A31" s="43" t="s">
        <v>24</v>
      </c>
      <c r="B31" s="37"/>
      <c r="C31" s="38">
        <v>162882</v>
      </c>
      <c r="D31" s="38">
        <v>152097</v>
      </c>
      <c r="E31" s="38">
        <v>146534</v>
      </c>
      <c r="F31" s="39">
        <f>IF(D31&gt;0,100*E31/D31,0)</f>
        <v>96.342465663359562</v>
      </c>
      <c r="G31" s="40"/>
      <c r="H31" s="120">
        <v>457.88300000000004</v>
      </c>
      <c r="I31" s="121">
        <v>559.40499999999997</v>
      </c>
      <c r="J31" s="121">
        <v>472.209</v>
      </c>
      <c r="K31" s="41">
        <f>IF(I31&gt;0,100*J31/I31,0)</f>
        <v>84.412724233784118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>
        <v>23943</v>
      </c>
      <c r="D33" s="30">
        <v>24900</v>
      </c>
      <c r="E33" s="30">
        <v>24900</v>
      </c>
      <c r="F33" s="31"/>
      <c r="G33" s="31"/>
      <c r="H33" s="119">
        <v>64.057000000000002</v>
      </c>
      <c r="I33" s="119">
        <v>101</v>
      </c>
      <c r="J33" s="119"/>
      <c r="K33" s="32"/>
    </row>
    <row r="34" spans="1:11" s="33" customFormat="1" ht="11.25" customHeight="1">
      <c r="A34" s="35" t="s">
        <v>26</v>
      </c>
      <c r="B34" s="29"/>
      <c r="C34" s="30">
        <v>12541</v>
      </c>
      <c r="D34" s="30">
        <v>13600</v>
      </c>
      <c r="E34" s="30">
        <v>13500</v>
      </c>
      <c r="F34" s="31"/>
      <c r="G34" s="31"/>
      <c r="H34" s="119">
        <v>44.777999999999999</v>
      </c>
      <c r="I34" s="119">
        <v>54</v>
      </c>
      <c r="J34" s="119"/>
      <c r="K34" s="32"/>
    </row>
    <row r="35" spans="1:11" s="33" customFormat="1" ht="11.25" customHeight="1">
      <c r="A35" s="35" t="s">
        <v>27</v>
      </c>
      <c r="B35" s="29"/>
      <c r="C35" s="30">
        <v>51826</v>
      </c>
      <c r="D35" s="30">
        <v>49200</v>
      </c>
      <c r="E35" s="30">
        <v>50200</v>
      </c>
      <c r="F35" s="31"/>
      <c r="G35" s="31"/>
      <c r="H35" s="119">
        <v>155.43299999999999</v>
      </c>
      <c r="I35" s="119">
        <v>177</v>
      </c>
      <c r="J35" s="119">
        <v>180.7</v>
      </c>
      <c r="K35" s="32"/>
    </row>
    <row r="36" spans="1:11" s="33" customFormat="1" ht="11.25" customHeight="1">
      <c r="A36" s="35" t="s">
        <v>28</v>
      </c>
      <c r="B36" s="29"/>
      <c r="C36" s="30">
        <v>6170</v>
      </c>
      <c r="D36" s="30">
        <v>6520</v>
      </c>
      <c r="E36" s="30">
        <v>6846</v>
      </c>
      <c r="F36" s="31"/>
      <c r="G36" s="31"/>
      <c r="H36" s="119">
        <v>16.843</v>
      </c>
      <c r="I36" s="119">
        <v>26.08</v>
      </c>
      <c r="J36" s="119">
        <v>27.384</v>
      </c>
      <c r="K36" s="32"/>
    </row>
    <row r="37" spans="1:11" s="42" customFormat="1" ht="11.25" customHeight="1">
      <c r="A37" s="36" t="s">
        <v>29</v>
      </c>
      <c r="B37" s="37"/>
      <c r="C37" s="38">
        <v>94480</v>
      </c>
      <c r="D37" s="38">
        <v>94220</v>
      </c>
      <c r="E37" s="38">
        <v>95446</v>
      </c>
      <c r="F37" s="39">
        <f>IF(D37&gt;0,100*E37/D37,0)</f>
        <v>101.30120993419656</v>
      </c>
      <c r="G37" s="40"/>
      <c r="H37" s="120">
        <v>281.11100000000005</v>
      </c>
      <c r="I37" s="121">
        <v>358.08</v>
      </c>
      <c r="J37" s="12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>
        <v>4613</v>
      </c>
      <c r="D39" s="38">
        <v>4620</v>
      </c>
      <c r="E39" s="38">
        <v>5100</v>
      </c>
      <c r="F39" s="39">
        <f>IF(D39&gt;0,100*E39/D39,0)</f>
        <v>110.3896103896104</v>
      </c>
      <c r="G39" s="40"/>
      <c r="H39" s="120">
        <v>7.4909999999999997</v>
      </c>
      <c r="I39" s="121">
        <v>7.8</v>
      </c>
      <c r="J39" s="121">
        <v>8.16</v>
      </c>
      <c r="K39" s="41">
        <f>IF(I39&gt;0,100*J39/I39,0)</f>
        <v>104.61538461538461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>
        <v>39214</v>
      </c>
      <c r="D41" s="30">
        <v>38910</v>
      </c>
      <c r="E41" s="30">
        <v>39000</v>
      </c>
      <c r="F41" s="31"/>
      <c r="G41" s="31"/>
      <c r="H41" s="119">
        <v>104.345</v>
      </c>
      <c r="I41" s="119">
        <v>126.861</v>
      </c>
      <c r="J41" s="119">
        <v>102.33799999999999</v>
      </c>
      <c r="K41" s="32"/>
    </row>
    <row r="42" spans="1:11" s="33" customFormat="1" ht="11.25" customHeight="1">
      <c r="A42" s="35" t="s">
        <v>32</v>
      </c>
      <c r="B42" s="29"/>
      <c r="C42" s="30">
        <v>213815</v>
      </c>
      <c r="D42" s="30">
        <v>231379</v>
      </c>
      <c r="E42" s="30">
        <v>232000</v>
      </c>
      <c r="F42" s="31"/>
      <c r="G42" s="31"/>
      <c r="H42" s="119">
        <v>823.13300000000004</v>
      </c>
      <c r="I42" s="119">
        <v>1095.9649999999999</v>
      </c>
      <c r="J42" s="119">
        <v>1003.9</v>
      </c>
      <c r="K42" s="32"/>
    </row>
    <row r="43" spans="1:11" s="33" customFormat="1" ht="11.25" customHeight="1">
      <c r="A43" s="35" t="s">
        <v>33</v>
      </c>
      <c r="B43" s="29"/>
      <c r="C43" s="30">
        <v>57556</v>
      </c>
      <c r="D43" s="30">
        <v>58467</v>
      </c>
      <c r="E43" s="30">
        <v>61000</v>
      </c>
      <c r="F43" s="31"/>
      <c r="G43" s="31"/>
      <c r="H43" s="119">
        <v>243.667</v>
      </c>
      <c r="I43" s="119">
        <v>290.57900000000001</v>
      </c>
      <c r="J43" s="119">
        <v>257.2</v>
      </c>
      <c r="K43" s="32"/>
    </row>
    <row r="44" spans="1:11" s="33" customFormat="1" ht="11.25" customHeight="1">
      <c r="A44" s="35" t="s">
        <v>34</v>
      </c>
      <c r="B44" s="29"/>
      <c r="C44" s="30">
        <v>126999</v>
      </c>
      <c r="D44" s="30">
        <v>131877</v>
      </c>
      <c r="E44" s="30">
        <v>127000</v>
      </c>
      <c r="F44" s="31"/>
      <c r="G44" s="31"/>
      <c r="H44" s="119">
        <v>451.06299999999999</v>
      </c>
      <c r="I44" s="119">
        <v>620.34199999999998</v>
      </c>
      <c r="J44" s="119">
        <v>393.6</v>
      </c>
      <c r="K44" s="32"/>
    </row>
    <row r="45" spans="1:11" s="33" customFormat="1" ht="11.25" customHeight="1">
      <c r="A45" s="35" t="s">
        <v>35</v>
      </c>
      <c r="B45" s="29"/>
      <c r="C45" s="30">
        <v>72890</v>
      </c>
      <c r="D45" s="30">
        <v>75219</v>
      </c>
      <c r="E45" s="30">
        <v>74000</v>
      </c>
      <c r="F45" s="31"/>
      <c r="G45" s="31"/>
      <c r="H45" s="119">
        <v>197.20099999999999</v>
      </c>
      <c r="I45" s="119">
        <v>303.69799999999998</v>
      </c>
      <c r="J45" s="119">
        <v>243.65</v>
      </c>
      <c r="K45" s="32"/>
    </row>
    <row r="46" spans="1:11" s="33" customFormat="1" ht="11.25" customHeight="1">
      <c r="A46" s="35" t="s">
        <v>36</v>
      </c>
      <c r="B46" s="29"/>
      <c r="C46" s="30">
        <v>73237</v>
      </c>
      <c r="D46" s="30">
        <v>74477</v>
      </c>
      <c r="E46" s="30">
        <v>74850</v>
      </c>
      <c r="F46" s="31"/>
      <c r="G46" s="31"/>
      <c r="H46" s="119">
        <v>185.88399999999999</v>
      </c>
      <c r="I46" s="119">
        <v>246.303</v>
      </c>
      <c r="J46" s="119">
        <v>209.58</v>
      </c>
      <c r="K46" s="32"/>
    </row>
    <row r="47" spans="1:11" s="33" customFormat="1" ht="11.25" customHeight="1">
      <c r="A47" s="35" t="s">
        <v>37</v>
      </c>
      <c r="B47" s="29"/>
      <c r="C47" s="30">
        <v>103394</v>
      </c>
      <c r="D47" s="30">
        <v>108161</v>
      </c>
      <c r="E47" s="30">
        <v>104000</v>
      </c>
      <c r="F47" s="31"/>
      <c r="G47" s="31"/>
      <c r="H47" s="119">
        <v>290.404</v>
      </c>
      <c r="I47" s="119">
        <v>419.14800000000002</v>
      </c>
      <c r="J47" s="119">
        <v>318</v>
      </c>
      <c r="K47" s="32"/>
    </row>
    <row r="48" spans="1:11" s="33" customFormat="1" ht="11.25" customHeight="1">
      <c r="A48" s="35" t="s">
        <v>38</v>
      </c>
      <c r="B48" s="29"/>
      <c r="C48" s="30">
        <v>100912</v>
      </c>
      <c r="D48" s="30">
        <v>109184</v>
      </c>
      <c r="E48" s="30">
        <v>109000</v>
      </c>
      <c r="F48" s="31"/>
      <c r="G48" s="31"/>
      <c r="H48" s="119">
        <v>326.11799999999999</v>
      </c>
      <c r="I48" s="119">
        <v>541.77</v>
      </c>
      <c r="J48" s="119">
        <v>363</v>
      </c>
      <c r="K48" s="32"/>
    </row>
    <row r="49" spans="1:11" s="33" customFormat="1" ht="11.25" customHeight="1">
      <c r="A49" s="35" t="s">
        <v>39</v>
      </c>
      <c r="B49" s="29"/>
      <c r="C49" s="30">
        <v>76114</v>
      </c>
      <c r="D49" s="30">
        <v>72574</v>
      </c>
      <c r="E49" s="30">
        <v>72500</v>
      </c>
      <c r="F49" s="31"/>
      <c r="G49" s="31"/>
      <c r="H49" s="119">
        <v>211.137</v>
      </c>
      <c r="I49" s="119">
        <v>314.47899999999998</v>
      </c>
      <c r="J49" s="119">
        <v>215.3</v>
      </c>
      <c r="K49" s="32"/>
    </row>
    <row r="50" spans="1:11" s="42" customFormat="1" ht="11.25" customHeight="1">
      <c r="A50" s="43" t="s">
        <v>40</v>
      </c>
      <c r="B50" s="37"/>
      <c r="C50" s="38">
        <v>864131</v>
      </c>
      <c r="D50" s="38">
        <v>900248</v>
      </c>
      <c r="E50" s="38">
        <v>893350</v>
      </c>
      <c r="F50" s="39">
        <f>IF(D50&gt;0,100*E50/D50,0)</f>
        <v>99.233766695399495</v>
      </c>
      <c r="G50" s="40"/>
      <c r="H50" s="120">
        <v>2832.9520000000002</v>
      </c>
      <c r="I50" s="121">
        <v>3959.1449999999995</v>
      </c>
      <c r="J50" s="121">
        <v>3106.5680000000002</v>
      </c>
      <c r="K50" s="41">
        <f>IF(I50&gt;0,100*J50/I50,0)</f>
        <v>78.465628311163158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>
        <v>26391</v>
      </c>
      <c r="D52" s="38">
        <v>26391</v>
      </c>
      <c r="E52" s="38">
        <v>26391</v>
      </c>
      <c r="F52" s="39">
        <f>IF(D52&gt;0,100*E52/D52,0)</f>
        <v>100</v>
      </c>
      <c r="G52" s="40"/>
      <c r="H52" s="120">
        <v>70.554000000000002</v>
      </c>
      <c r="I52" s="121">
        <v>70.554000000000002</v>
      </c>
      <c r="J52" s="121">
        <v>70.554000000000002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>
        <v>72623</v>
      </c>
      <c r="D54" s="30">
        <v>72070</v>
      </c>
      <c r="E54" s="30">
        <v>72000</v>
      </c>
      <c r="F54" s="31"/>
      <c r="G54" s="31"/>
      <c r="H54" s="119">
        <v>199.92099999999999</v>
      </c>
      <c r="I54" s="119">
        <v>221.75399999999999</v>
      </c>
      <c r="J54" s="119">
        <v>217.8</v>
      </c>
      <c r="K54" s="32"/>
    </row>
    <row r="55" spans="1:11" s="33" customFormat="1" ht="11.25" customHeight="1">
      <c r="A55" s="35" t="s">
        <v>43</v>
      </c>
      <c r="B55" s="29"/>
      <c r="C55" s="30">
        <v>56618</v>
      </c>
      <c r="D55" s="30">
        <v>52525</v>
      </c>
      <c r="E55" s="30">
        <v>54960</v>
      </c>
      <c r="F55" s="31"/>
      <c r="G55" s="31"/>
      <c r="H55" s="119">
        <v>92.611000000000004</v>
      </c>
      <c r="I55" s="119">
        <v>93.337000000000003</v>
      </c>
      <c r="J55" s="119">
        <v>93.45</v>
      </c>
      <c r="K55" s="32"/>
    </row>
    <row r="56" spans="1:11" s="33" customFormat="1" ht="11.25" customHeight="1">
      <c r="A56" s="35" t="s">
        <v>44</v>
      </c>
      <c r="B56" s="29"/>
      <c r="C56" s="30">
        <v>38995</v>
      </c>
      <c r="D56" s="30">
        <v>49000</v>
      </c>
      <c r="E56" s="30">
        <v>49000</v>
      </c>
      <c r="F56" s="31"/>
      <c r="G56" s="31"/>
      <c r="H56" s="119">
        <v>116.054</v>
      </c>
      <c r="I56" s="119">
        <v>109</v>
      </c>
      <c r="J56" s="119">
        <v>147</v>
      </c>
      <c r="K56" s="32"/>
    </row>
    <row r="57" spans="1:11" s="33" customFormat="1" ht="11.25" customHeight="1">
      <c r="A57" s="35" t="s">
        <v>45</v>
      </c>
      <c r="B57" s="29"/>
      <c r="C57" s="30">
        <v>66810</v>
      </c>
      <c r="D57" s="30">
        <v>66720</v>
      </c>
      <c r="E57" s="30">
        <v>66720</v>
      </c>
      <c r="F57" s="31"/>
      <c r="G57" s="31"/>
      <c r="H57" s="119">
        <v>123.74299999999999</v>
      </c>
      <c r="I57" s="119">
        <v>266.88</v>
      </c>
      <c r="J57" s="119">
        <v>266.88</v>
      </c>
      <c r="K57" s="32"/>
    </row>
    <row r="58" spans="1:11" s="33" customFormat="1" ht="11.25" customHeight="1">
      <c r="A58" s="35" t="s">
        <v>46</v>
      </c>
      <c r="B58" s="29"/>
      <c r="C58" s="30">
        <v>63073</v>
      </c>
      <c r="D58" s="30">
        <v>53814</v>
      </c>
      <c r="E58" s="30">
        <v>53813.7</v>
      </c>
      <c r="F58" s="31"/>
      <c r="G58" s="31"/>
      <c r="H58" s="119">
        <v>78.900999999999996</v>
      </c>
      <c r="I58" s="119">
        <v>114.952</v>
      </c>
      <c r="J58" s="119">
        <v>110.09226999999998</v>
      </c>
      <c r="K58" s="32"/>
    </row>
    <row r="59" spans="1:11" s="42" customFormat="1" ht="11.25" customHeight="1">
      <c r="A59" s="36" t="s">
        <v>47</v>
      </c>
      <c r="B59" s="37"/>
      <c r="C59" s="38">
        <v>298119</v>
      </c>
      <c r="D59" s="38">
        <v>294129</v>
      </c>
      <c r="E59" s="38">
        <v>296493.7</v>
      </c>
      <c r="F59" s="39">
        <f>IF(D59&gt;0,100*E59/D59,0)</f>
        <v>100.80396696687508</v>
      </c>
      <c r="G59" s="40"/>
      <c r="H59" s="120">
        <v>611.23</v>
      </c>
      <c r="I59" s="121">
        <v>805.923</v>
      </c>
      <c r="J59" s="121">
        <v>835.22226999999998</v>
      </c>
      <c r="K59" s="41">
        <f>IF(I59&gt;0,100*J59/I59,0)</f>
        <v>103.63549247260595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>
        <v>1601</v>
      </c>
      <c r="D61" s="30">
        <v>1400</v>
      </c>
      <c r="E61" s="30">
        <v>1595</v>
      </c>
      <c r="F61" s="31"/>
      <c r="G61" s="31"/>
      <c r="H61" s="119">
        <v>4.07</v>
      </c>
      <c r="I61" s="119">
        <v>2.3199999999999998</v>
      </c>
      <c r="J61" s="119">
        <v>3.9874999999999998</v>
      </c>
      <c r="K61" s="32"/>
    </row>
    <row r="62" spans="1:11" s="33" customFormat="1" ht="11.25" customHeight="1">
      <c r="A62" s="35" t="s">
        <v>49</v>
      </c>
      <c r="B62" s="29"/>
      <c r="C62" s="30">
        <v>846</v>
      </c>
      <c r="D62" s="30">
        <v>1040</v>
      </c>
      <c r="E62" s="30">
        <v>1040</v>
      </c>
      <c r="F62" s="31"/>
      <c r="G62" s="31"/>
      <c r="H62" s="119">
        <v>1.845</v>
      </c>
      <c r="I62" s="119">
        <v>2.0110000000000001</v>
      </c>
      <c r="J62" s="119"/>
      <c r="K62" s="32"/>
    </row>
    <row r="63" spans="1:11" s="33" customFormat="1" ht="11.25" customHeight="1">
      <c r="A63" s="35" t="s">
        <v>50</v>
      </c>
      <c r="B63" s="29"/>
      <c r="C63" s="30">
        <v>1995</v>
      </c>
      <c r="D63" s="30">
        <v>2456</v>
      </c>
      <c r="E63" s="30">
        <v>2450</v>
      </c>
      <c r="F63" s="31"/>
      <c r="G63" s="31"/>
      <c r="H63" s="119">
        <v>2.504</v>
      </c>
      <c r="I63" s="119">
        <v>1.8077176062965084</v>
      </c>
      <c r="J63" s="119"/>
      <c r="K63" s="32"/>
    </row>
    <row r="64" spans="1:11" s="42" customFormat="1" ht="11.25" customHeight="1">
      <c r="A64" s="36" t="s">
        <v>51</v>
      </c>
      <c r="B64" s="37"/>
      <c r="C64" s="38">
        <v>4442</v>
      </c>
      <c r="D64" s="38">
        <v>4896</v>
      </c>
      <c r="E64" s="38">
        <v>5085</v>
      </c>
      <c r="F64" s="39">
        <f>IF(D64&gt;0,100*E64/D64,0)</f>
        <v>103.86029411764706</v>
      </c>
      <c r="G64" s="40"/>
      <c r="H64" s="120">
        <v>8.4190000000000005</v>
      </c>
      <c r="I64" s="121">
        <v>6.1387176062965079</v>
      </c>
      <c r="J64" s="12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>
        <v>7018</v>
      </c>
      <c r="D66" s="38">
        <v>4366</v>
      </c>
      <c r="E66" s="38">
        <v>7512</v>
      </c>
      <c r="F66" s="39">
        <f>IF(D66&gt;0,100*E66/D66,0)</f>
        <v>172.05680256527714</v>
      </c>
      <c r="G66" s="40"/>
      <c r="H66" s="120">
        <v>8.5289999999999999</v>
      </c>
      <c r="I66" s="121">
        <v>5.3040000000000003</v>
      </c>
      <c r="J66" s="121">
        <v>9.0429999999999993</v>
      </c>
      <c r="K66" s="41">
        <f>IF(I66&gt;0,100*J66/I66,0)</f>
        <v>170.49396681749622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>
        <v>72462</v>
      </c>
      <c r="D68" s="30">
        <v>64500</v>
      </c>
      <c r="E68" s="30">
        <v>66000</v>
      </c>
      <c r="F68" s="31"/>
      <c r="G68" s="31"/>
      <c r="H68" s="119">
        <v>153.32</v>
      </c>
      <c r="I68" s="119">
        <v>130</v>
      </c>
      <c r="J68" s="119">
        <v>132</v>
      </c>
      <c r="K68" s="32"/>
    </row>
    <row r="69" spans="1:11" s="33" customFormat="1" ht="11.25" customHeight="1">
      <c r="A69" s="35" t="s">
        <v>54</v>
      </c>
      <c r="B69" s="29"/>
      <c r="C69" s="30">
        <v>4896</v>
      </c>
      <c r="D69" s="30">
        <v>4350</v>
      </c>
      <c r="E69" s="30">
        <v>4400</v>
      </c>
      <c r="F69" s="31"/>
      <c r="G69" s="31"/>
      <c r="H69" s="119">
        <v>8.0039999999999996</v>
      </c>
      <c r="I69" s="119">
        <v>7</v>
      </c>
      <c r="J69" s="119">
        <v>6.95</v>
      </c>
      <c r="K69" s="32"/>
    </row>
    <row r="70" spans="1:11" s="42" customFormat="1" ht="11.25" customHeight="1">
      <c r="A70" s="36" t="s">
        <v>55</v>
      </c>
      <c r="B70" s="37"/>
      <c r="C70" s="38">
        <v>77358</v>
      </c>
      <c r="D70" s="38">
        <v>68850</v>
      </c>
      <c r="E70" s="38">
        <v>70400</v>
      </c>
      <c r="F70" s="39">
        <f>IF(D70&gt;0,100*E70/D70,0)</f>
        <v>102.25127087872185</v>
      </c>
      <c r="G70" s="40"/>
      <c r="H70" s="120">
        <v>161.32399999999998</v>
      </c>
      <c r="I70" s="121">
        <v>137</v>
      </c>
      <c r="J70" s="121">
        <v>138.94999999999999</v>
      </c>
      <c r="K70" s="41">
        <f>IF(I70&gt;0,100*J70/I70,0)</f>
        <v>101.42335766423356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>
        <v>2261</v>
      </c>
      <c r="D72" s="30">
        <v>2653</v>
      </c>
      <c r="E72" s="30">
        <v>2817</v>
      </c>
      <c r="F72" s="31"/>
      <c r="G72" s="31"/>
      <c r="H72" s="119">
        <v>2.8450000000000002</v>
      </c>
      <c r="I72" s="119">
        <v>0.59799999999999998</v>
      </c>
      <c r="J72" s="119">
        <v>4.5739999999999998</v>
      </c>
      <c r="K72" s="32"/>
    </row>
    <row r="73" spans="1:11" s="33" customFormat="1" ht="11.25" customHeight="1">
      <c r="A73" s="35" t="s">
        <v>57</v>
      </c>
      <c r="B73" s="29"/>
      <c r="C73" s="30">
        <v>17077</v>
      </c>
      <c r="D73" s="30">
        <v>9715</v>
      </c>
      <c r="E73" s="30">
        <v>9751</v>
      </c>
      <c r="F73" s="31"/>
      <c r="G73" s="31"/>
      <c r="H73" s="119">
        <v>62.552999999999997</v>
      </c>
      <c r="I73" s="119">
        <v>24.287500000000001</v>
      </c>
      <c r="J73" s="119">
        <v>24.378</v>
      </c>
      <c r="K73" s="32"/>
    </row>
    <row r="74" spans="1:11" s="33" customFormat="1" ht="11.25" customHeight="1">
      <c r="A74" s="35" t="s">
        <v>58</v>
      </c>
      <c r="B74" s="29"/>
      <c r="C74" s="30">
        <v>31281</v>
      </c>
      <c r="D74" s="30">
        <v>22358</v>
      </c>
      <c r="E74" s="30">
        <v>22222</v>
      </c>
      <c r="F74" s="31"/>
      <c r="G74" s="31"/>
      <c r="H74" s="119">
        <v>72.656999999999996</v>
      </c>
      <c r="I74" s="119">
        <v>42.256999999999998</v>
      </c>
      <c r="J74" s="119"/>
      <c r="K74" s="32"/>
    </row>
    <row r="75" spans="1:11" s="33" customFormat="1" ht="11.25" customHeight="1">
      <c r="A75" s="35" t="s">
        <v>59</v>
      </c>
      <c r="B75" s="29"/>
      <c r="C75" s="30">
        <v>10521</v>
      </c>
      <c r="D75" s="30">
        <v>10355.646000000001</v>
      </c>
      <c r="E75" s="30">
        <v>10199</v>
      </c>
      <c r="F75" s="31"/>
      <c r="G75" s="31"/>
      <c r="H75" s="119">
        <v>11.836</v>
      </c>
      <c r="I75" s="119">
        <v>16.09504051283195</v>
      </c>
      <c r="J75" s="119">
        <v>25.905459999999998</v>
      </c>
      <c r="K75" s="32"/>
    </row>
    <row r="76" spans="1:11" s="33" customFormat="1" ht="11.25" customHeight="1">
      <c r="A76" s="35" t="s">
        <v>60</v>
      </c>
      <c r="B76" s="29"/>
      <c r="C76" s="30">
        <v>5310</v>
      </c>
      <c r="D76" s="30">
        <v>4046</v>
      </c>
      <c r="E76" s="30">
        <v>4300</v>
      </c>
      <c r="F76" s="31"/>
      <c r="G76" s="31"/>
      <c r="H76" s="119">
        <v>19.530999999999999</v>
      </c>
      <c r="I76" s="119">
        <v>12.259</v>
      </c>
      <c r="J76" s="119">
        <v>17.2</v>
      </c>
      <c r="K76" s="32"/>
    </row>
    <row r="77" spans="1:11" s="33" customFormat="1" ht="11.25" customHeight="1">
      <c r="A77" s="35" t="s">
        <v>61</v>
      </c>
      <c r="B77" s="29"/>
      <c r="C77" s="30">
        <v>2906</v>
      </c>
      <c r="D77" s="30">
        <v>2547</v>
      </c>
      <c r="E77" s="30">
        <v>2600</v>
      </c>
      <c r="F77" s="31"/>
      <c r="G77" s="31"/>
      <c r="H77" s="119">
        <v>7.79</v>
      </c>
      <c r="I77" s="119">
        <v>5.3529999999999998</v>
      </c>
      <c r="J77" s="119">
        <v>5.46</v>
      </c>
      <c r="K77" s="32"/>
    </row>
    <row r="78" spans="1:11" s="33" customFormat="1" ht="11.25" customHeight="1">
      <c r="A78" s="35" t="s">
        <v>62</v>
      </c>
      <c r="B78" s="29"/>
      <c r="C78" s="30">
        <v>6563</v>
      </c>
      <c r="D78" s="30">
        <v>4971</v>
      </c>
      <c r="E78" s="30">
        <v>4971</v>
      </c>
      <c r="F78" s="31"/>
      <c r="G78" s="31"/>
      <c r="H78" s="119">
        <v>9.5640000000000001</v>
      </c>
      <c r="I78" s="119">
        <v>10.34</v>
      </c>
      <c r="J78" s="119">
        <v>10.44</v>
      </c>
      <c r="K78" s="32"/>
    </row>
    <row r="79" spans="1:11" s="33" customFormat="1" ht="11.25" customHeight="1">
      <c r="A79" s="35" t="s">
        <v>63</v>
      </c>
      <c r="B79" s="29"/>
      <c r="C79" s="30">
        <v>70813</v>
      </c>
      <c r="D79" s="30">
        <v>48845</v>
      </c>
      <c r="E79" s="30">
        <v>46277</v>
      </c>
      <c r="F79" s="31"/>
      <c r="G79" s="31"/>
      <c r="H79" s="119">
        <v>209.779</v>
      </c>
      <c r="I79" s="119">
        <v>100.505</v>
      </c>
      <c r="J79" s="119"/>
      <c r="K79" s="32"/>
    </row>
    <row r="80" spans="1:11" s="42" customFormat="1" ht="11.25" customHeight="1">
      <c r="A80" s="43" t="s">
        <v>64</v>
      </c>
      <c r="B80" s="37"/>
      <c r="C80" s="38">
        <v>146732</v>
      </c>
      <c r="D80" s="38">
        <v>105490.64600000001</v>
      </c>
      <c r="E80" s="38">
        <v>103137</v>
      </c>
      <c r="F80" s="39">
        <f>IF(D80&gt;0,100*E80/D80,0)</f>
        <v>97.768858103305192</v>
      </c>
      <c r="G80" s="40"/>
      <c r="H80" s="120">
        <v>396.55500000000001</v>
      </c>
      <c r="I80" s="121">
        <v>211.69454051283194</v>
      </c>
      <c r="J80" s="12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>
        <v>109</v>
      </c>
      <c r="D82" s="30">
        <v>109</v>
      </c>
      <c r="E82" s="30">
        <v>109</v>
      </c>
      <c r="F82" s="31"/>
      <c r="G82" s="31"/>
      <c r="H82" s="119">
        <v>0.16300000000000001</v>
      </c>
      <c r="I82" s="119">
        <v>0.16300000000000001</v>
      </c>
      <c r="J82" s="119">
        <v>0.16300000000000001</v>
      </c>
      <c r="K82" s="32"/>
    </row>
    <row r="83" spans="1:11" s="33" customFormat="1" ht="11.25" customHeight="1">
      <c r="A83" s="35" t="s">
        <v>66</v>
      </c>
      <c r="B83" s="29"/>
      <c r="C83" s="30">
        <v>186</v>
      </c>
      <c r="D83" s="30">
        <v>190</v>
      </c>
      <c r="E83" s="30">
        <v>170</v>
      </c>
      <c r="F83" s="31"/>
      <c r="G83" s="31"/>
      <c r="H83" s="119">
        <v>0.186</v>
      </c>
      <c r="I83" s="119">
        <v>0.19</v>
      </c>
      <c r="J83" s="119">
        <v>0.17299999999999999</v>
      </c>
      <c r="K83" s="32"/>
    </row>
    <row r="84" spans="1:11" s="42" customFormat="1" ht="11.25" customHeight="1">
      <c r="A84" s="36" t="s">
        <v>67</v>
      </c>
      <c r="B84" s="37"/>
      <c r="C84" s="38">
        <v>295</v>
      </c>
      <c r="D84" s="38">
        <v>299</v>
      </c>
      <c r="E84" s="38">
        <v>279</v>
      </c>
      <c r="F84" s="39">
        <f>IF(D84&gt;0,100*E84/D84,0)</f>
        <v>93.31103678929766</v>
      </c>
      <c r="G84" s="40"/>
      <c r="H84" s="120">
        <v>0.34899999999999998</v>
      </c>
      <c r="I84" s="121">
        <v>0.35299999999999998</v>
      </c>
      <c r="J84" s="121">
        <v>0.33599999999999997</v>
      </c>
      <c r="K84" s="41">
        <f>IF(I84&gt;0,100*J84/I84,0)</f>
        <v>95.184135977337107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>
        <v>1828423</v>
      </c>
      <c r="D87" s="53">
        <v>1800361.6459999999</v>
      </c>
      <c r="E87" s="53">
        <v>1795894.7</v>
      </c>
      <c r="F87" s="54">
        <f>IF(D87&gt;0,100*E87/D87,0)</f>
        <v>99.751886182983043</v>
      </c>
      <c r="G87" s="40"/>
      <c r="H87" s="124">
        <v>5437.7359999999999</v>
      </c>
      <c r="I87" s="125">
        <v>6913.5012581191277</v>
      </c>
      <c r="J87" s="12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9" orientation="portrait" useFirstPageNumber="1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O625"/>
  <sheetViews>
    <sheetView zoomScale="70" zoomScaleNormal="70" workbookViewId="0">
      <selection activeCell="J7" sqref="J7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279</v>
      </c>
      <c r="D7" s="21" t="s">
        <v>7</v>
      </c>
      <c r="E7" s="21">
        <v>1</v>
      </c>
      <c r="F7" s="22" t="str">
        <f>CONCATENATE(D6,"=100")</f>
        <v>2016=100</v>
      </c>
      <c r="G7" s="23"/>
      <c r="H7" s="20" t="s">
        <v>279</v>
      </c>
      <c r="I7" s="21" t="s">
        <v>7</v>
      </c>
      <c r="J7" s="21">
        <v>3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>
        <v>1</v>
      </c>
      <c r="E9" s="30">
        <v>1</v>
      </c>
      <c r="F9" s="31"/>
      <c r="G9" s="31"/>
      <c r="H9" s="119"/>
      <c r="I9" s="119">
        <v>3.1E-2</v>
      </c>
      <c r="J9" s="119">
        <v>3.2000000000000001E-2</v>
      </c>
      <c r="K9" s="32"/>
    </row>
    <row r="10" spans="1:11" s="33" customFormat="1" ht="11.25" customHeight="1">
      <c r="A10" s="35" t="s">
        <v>9</v>
      </c>
      <c r="B10" s="29"/>
      <c r="C10" s="30">
        <v>1</v>
      </c>
      <c r="D10" s="30">
        <v>1</v>
      </c>
      <c r="E10" s="30">
        <v>1</v>
      </c>
      <c r="F10" s="31"/>
      <c r="G10" s="31"/>
      <c r="H10" s="119">
        <v>6.9000000000000006E-2</v>
      </c>
      <c r="I10" s="119">
        <v>6.9000000000000006E-2</v>
      </c>
      <c r="J10" s="119">
        <v>6.7000000000000004E-2</v>
      </c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9"/>
      <c r="I11" s="119"/>
      <c r="J11" s="11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9"/>
      <c r="I12" s="119"/>
      <c r="J12" s="119"/>
      <c r="K12" s="32"/>
    </row>
    <row r="13" spans="1:11" s="42" customFormat="1" ht="11.25" customHeight="1">
      <c r="A13" s="36" t="s">
        <v>12</v>
      </c>
      <c r="B13" s="37"/>
      <c r="C13" s="38">
        <v>1</v>
      </c>
      <c r="D13" s="38">
        <v>2</v>
      </c>
      <c r="E13" s="38">
        <v>2</v>
      </c>
      <c r="F13" s="39">
        <f>IF(D13&gt;0,100*E13/D13,0)</f>
        <v>100</v>
      </c>
      <c r="G13" s="40"/>
      <c r="H13" s="120">
        <v>6.9000000000000006E-2</v>
      </c>
      <c r="I13" s="121">
        <v>0.1</v>
      </c>
      <c r="J13" s="121">
        <v>9.9000000000000005E-2</v>
      </c>
      <c r="K13" s="41">
        <f>IF(I13&gt;0,100*J13/I13,0)</f>
        <v>99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>
        <v>1</v>
      </c>
      <c r="D15" s="38">
        <v>1</v>
      </c>
      <c r="E15" s="38">
        <v>2</v>
      </c>
      <c r="F15" s="39">
        <f>IF(D15&gt;0,100*E15/D15,0)</f>
        <v>200</v>
      </c>
      <c r="G15" s="40"/>
      <c r="H15" s="120">
        <v>0.01</v>
      </c>
      <c r="I15" s="121">
        <v>0.01</v>
      </c>
      <c r="J15" s="121">
        <v>0.02</v>
      </c>
      <c r="K15" s="41">
        <f>IF(I15&gt;0,100*J15/I15,0)</f>
        <v>200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>
        <v>1</v>
      </c>
      <c r="D17" s="38"/>
      <c r="E17" s="38"/>
      <c r="F17" s="39"/>
      <c r="G17" s="40"/>
      <c r="H17" s="120">
        <v>7.0000000000000001E-3</v>
      </c>
      <c r="I17" s="121"/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19"/>
      <c r="I19" s="119"/>
      <c r="J19" s="11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9"/>
      <c r="I20" s="119"/>
      <c r="J20" s="11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9"/>
      <c r="I21" s="119"/>
      <c r="J21" s="119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0"/>
      <c r="I22" s="121"/>
      <c r="J22" s="12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>
        <v>107</v>
      </c>
      <c r="D24" s="38">
        <v>109</v>
      </c>
      <c r="E24" s="38">
        <v>100</v>
      </c>
      <c r="F24" s="39">
        <f>IF(D24&gt;0,100*E24/D24,0)</f>
        <v>91.743119266055047</v>
      </c>
      <c r="G24" s="40"/>
      <c r="H24" s="120">
        <v>5.4489999999999998</v>
      </c>
      <c r="I24" s="121">
        <v>5.6680000000000001</v>
      </c>
      <c r="J24" s="121">
        <v>5.2</v>
      </c>
      <c r="K24" s="41">
        <f>IF(I24&gt;0,100*J24/I24,0)</f>
        <v>91.743119266055047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>
        <v>7</v>
      </c>
      <c r="D26" s="38">
        <v>7</v>
      </c>
      <c r="E26" s="38">
        <v>7</v>
      </c>
      <c r="F26" s="39">
        <f>IF(D26&gt;0,100*E26/D26,0)</f>
        <v>100</v>
      </c>
      <c r="G26" s="40"/>
      <c r="H26" s="120">
        <v>0.29399999999999998</v>
      </c>
      <c r="I26" s="121">
        <v>0.28000000000000003</v>
      </c>
      <c r="J26" s="121">
        <v>0.3</v>
      </c>
      <c r="K26" s="41">
        <f>IF(I26&gt;0,100*J26/I26,0)</f>
        <v>107.14285714285714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19"/>
      <c r="I28" s="119"/>
      <c r="J28" s="119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9"/>
      <c r="I29" s="119"/>
      <c r="J29" s="119"/>
      <c r="K29" s="32"/>
    </row>
    <row r="30" spans="1:11" s="33" customFormat="1" ht="11.25" customHeight="1">
      <c r="A30" s="35" t="s">
        <v>23</v>
      </c>
      <c r="B30" s="29"/>
      <c r="C30" s="30">
        <v>18</v>
      </c>
      <c r="D30" s="30">
        <v>18</v>
      </c>
      <c r="E30" s="30">
        <v>18</v>
      </c>
      <c r="F30" s="31"/>
      <c r="G30" s="31"/>
      <c r="H30" s="119">
        <v>0.81899999999999995</v>
      </c>
      <c r="I30" s="119">
        <v>0.81899999999999995</v>
      </c>
      <c r="J30" s="119">
        <v>0.81899999999999995</v>
      </c>
      <c r="K30" s="32"/>
    </row>
    <row r="31" spans="1:11" s="42" customFormat="1" ht="11.25" customHeight="1">
      <c r="A31" s="43" t="s">
        <v>24</v>
      </c>
      <c r="B31" s="37"/>
      <c r="C31" s="38">
        <v>18</v>
      </c>
      <c r="D31" s="38">
        <v>18</v>
      </c>
      <c r="E31" s="38">
        <v>18</v>
      </c>
      <c r="F31" s="39">
        <f>IF(D31&gt;0,100*E31/D31,0)</f>
        <v>100</v>
      </c>
      <c r="G31" s="40"/>
      <c r="H31" s="120">
        <v>0.81899999999999995</v>
      </c>
      <c r="I31" s="121">
        <v>0.81899999999999995</v>
      </c>
      <c r="J31" s="121">
        <v>0.81899999999999995</v>
      </c>
      <c r="K31" s="41">
        <f>IF(I31&gt;0,100*J31/I31,0)</f>
        <v>100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>
        <v>46</v>
      </c>
      <c r="D33" s="30">
        <v>50</v>
      </c>
      <c r="E33" s="30">
        <v>50</v>
      </c>
      <c r="F33" s="31"/>
      <c r="G33" s="31"/>
      <c r="H33" s="119">
        <v>1.3580000000000001</v>
      </c>
      <c r="I33" s="119">
        <v>1.3</v>
      </c>
      <c r="J33" s="119">
        <v>1.4760869999999999</v>
      </c>
      <c r="K33" s="32"/>
    </row>
    <row r="34" spans="1:11" s="33" customFormat="1" ht="11.25" customHeight="1">
      <c r="A34" s="35" t="s">
        <v>26</v>
      </c>
      <c r="B34" s="29"/>
      <c r="C34" s="30">
        <v>13</v>
      </c>
      <c r="D34" s="30">
        <v>13</v>
      </c>
      <c r="E34" s="30">
        <v>30</v>
      </c>
      <c r="F34" s="31"/>
      <c r="G34" s="31"/>
      <c r="H34" s="119">
        <v>0.33800000000000002</v>
      </c>
      <c r="I34" s="119">
        <v>0.33</v>
      </c>
      <c r="J34" s="119">
        <v>0.76200000000000001</v>
      </c>
      <c r="K34" s="32"/>
    </row>
    <row r="35" spans="1:11" s="33" customFormat="1" ht="11.25" customHeight="1">
      <c r="A35" s="35" t="s">
        <v>27</v>
      </c>
      <c r="B35" s="29"/>
      <c r="C35" s="30">
        <v>35</v>
      </c>
      <c r="D35" s="30">
        <v>47</v>
      </c>
      <c r="E35" s="30">
        <v>20</v>
      </c>
      <c r="F35" s="31"/>
      <c r="G35" s="31"/>
      <c r="H35" s="119">
        <v>0.77900000000000003</v>
      </c>
      <c r="I35" s="119">
        <v>1.1000000000000001</v>
      </c>
      <c r="J35" s="119">
        <v>0.48</v>
      </c>
      <c r="K35" s="32"/>
    </row>
    <row r="36" spans="1:11" s="33" customFormat="1" ht="11.25" customHeight="1">
      <c r="A36" s="35" t="s">
        <v>28</v>
      </c>
      <c r="B36" s="29"/>
      <c r="C36" s="30">
        <v>68</v>
      </c>
      <c r="D36" s="30">
        <v>68</v>
      </c>
      <c r="E36" s="30">
        <v>70</v>
      </c>
      <c r="F36" s="31"/>
      <c r="G36" s="31"/>
      <c r="H36" s="119">
        <v>1.6319999999999999</v>
      </c>
      <c r="I36" s="119">
        <v>1.6319999999999999</v>
      </c>
      <c r="J36" s="119">
        <v>1.4</v>
      </c>
      <c r="K36" s="32"/>
    </row>
    <row r="37" spans="1:11" s="42" customFormat="1" ht="11.25" customHeight="1">
      <c r="A37" s="36" t="s">
        <v>29</v>
      </c>
      <c r="B37" s="37"/>
      <c r="C37" s="38">
        <v>162</v>
      </c>
      <c r="D37" s="38">
        <v>178</v>
      </c>
      <c r="E37" s="38">
        <v>170</v>
      </c>
      <c r="F37" s="39">
        <f>IF(D37&gt;0,100*E37/D37,0)</f>
        <v>95.50561797752809</v>
      </c>
      <c r="G37" s="40"/>
      <c r="H37" s="120">
        <v>4.1070000000000002</v>
      </c>
      <c r="I37" s="121">
        <v>4.3620000000000001</v>
      </c>
      <c r="J37" s="121">
        <v>4.1180870000000001</v>
      </c>
      <c r="K37" s="41">
        <f>IF(I37&gt;0,100*J37/I37,0)</f>
        <v>94.408230169646941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>
        <v>23</v>
      </c>
      <c r="D39" s="38">
        <v>23</v>
      </c>
      <c r="E39" s="38">
        <v>35</v>
      </c>
      <c r="F39" s="39">
        <f>IF(D39&gt;0,100*E39/D39,0)</f>
        <v>152.17391304347825</v>
      </c>
      <c r="G39" s="40"/>
      <c r="H39" s="120">
        <v>0.53800000000000003</v>
      </c>
      <c r="I39" s="121">
        <v>0.53</v>
      </c>
      <c r="J39" s="121">
        <v>0.87</v>
      </c>
      <c r="K39" s="41">
        <f>IF(I39&gt;0,100*J39/I39,0)</f>
        <v>164.15094339622641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9"/>
      <c r="I41" s="119"/>
      <c r="J41" s="119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9"/>
      <c r="I42" s="119"/>
      <c r="J42" s="119"/>
      <c r="K42" s="32"/>
    </row>
    <row r="43" spans="1:11" s="33" customFormat="1" ht="11.25" customHeight="1">
      <c r="A43" s="35" t="s">
        <v>33</v>
      </c>
      <c r="B43" s="29"/>
      <c r="C43" s="30"/>
      <c r="D43" s="30">
        <v>2</v>
      </c>
      <c r="E43" s="30">
        <v>2</v>
      </c>
      <c r="F43" s="31"/>
      <c r="G43" s="31"/>
      <c r="H43" s="119"/>
      <c r="I43" s="119">
        <v>2.4E-2</v>
      </c>
      <c r="J43" s="119">
        <v>2.4E-2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9"/>
      <c r="I44" s="119"/>
      <c r="J44" s="119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19"/>
      <c r="I45" s="119"/>
      <c r="J45" s="119"/>
      <c r="K45" s="32"/>
    </row>
    <row r="46" spans="1:11" s="33" customFormat="1" ht="11.25" customHeight="1">
      <c r="A46" s="35" t="s">
        <v>36</v>
      </c>
      <c r="B46" s="29"/>
      <c r="C46" s="30">
        <v>10</v>
      </c>
      <c r="D46" s="30">
        <v>10</v>
      </c>
      <c r="E46" s="30">
        <v>10</v>
      </c>
      <c r="F46" s="31"/>
      <c r="G46" s="31"/>
      <c r="H46" s="119">
        <v>0.15</v>
      </c>
      <c r="I46" s="119">
        <v>0.15</v>
      </c>
      <c r="J46" s="119">
        <v>0.15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19"/>
      <c r="I47" s="119"/>
      <c r="J47" s="119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19"/>
      <c r="I48" s="119"/>
      <c r="J48" s="119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9"/>
      <c r="I49" s="119"/>
      <c r="J49" s="119"/>
      <c r="K49" s="32"/>
    </row>
    <row r="50" spans="1:11" s="42" customFormat="1" ht="11.25" customHeight="1">
      <c r="A50" s="43" t="s">
        <v>40</v>
      </c>
      <c r="B50" s="37"/>
      <c r="C50" s="38">
        <v>10</v>
      </c>
      <c r="D50" s="38">
        <v>12</v>
      </c>
      <c r="E50" s="38">
        <v>12</v>
      </c>
      <c r="F50" s="39">
        <f>IF(D50&gt;0,100*E50/D50,0)</f>
        <v>100</v>
      </c>
      <c r="G50" s="40"/>
      <c r="H50" s="120">
        <v>0.15</v>
      </c>
      <c r="I50" s="121">
        <v>0.17399999999999999</v>
      </c>
      <c r="J50" s="121">
        <v>0.17399999999999999</v>
      </c>
      <c r="K50" s="41">
        <f>IF(I50&gt;0,100*J50/I50,0)</f>
        <v>100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>
        <v>1</v>
      </c>
      <c r="D52" s="38">
        <v>1</v>
      </c>
      <c r="E52" s="38">
        <v>1</v>
      </c>
      <c r="F52" s="39">
        <f>IF(D52&gt;0,100*E52/D52,0)</f>
        <v>100</v>
      </c>
      <c r="G52" s="40"/>
      <c r="H52" s="120">
        <v>0.03</v>
      </c>
      <c r="I52" s="121">
        <v>0.03</v>
      </c>
      <c r="J52" s="121">
        <v>0.03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>
        <v>15</v>
      </c>
      <c r="D54" s="30">
        <v>17</v>
      </c>
      <c r="E54" s="30">
        <v>20</v>
      </c>
      <c r="F54" s="31"/>
      <c r="G54" s="31"/>
      <c r="H54" s="119">
        <v>0.40500000000000003</v>
      </c>
      <c r="I54" s="119">
        <v>0.45100000000000001</v>
      </c>
      <c r="J54" s="119">
        <v>0.52</v>
      </c>
      <c r="K54" s="32"/>
    </row>
    <row r="55" spans="1:11" s="33" customFormat="1" ht="11.25" customHeight="1">
      <c r="A55" s="35" t="s">
        <v>43</v>
      </c>
      <c r="B55" s="29"/>
      <c r="C55" s="30">
        <v>50</v>
      </c>
      <c r="D55" s="30">
        <v>39</v>
      </c>
      <c r="E55" s="30">
        <v>39</v>
      </c>
      <c r="F55" s="31"/>
      <c r="G55" s="31"/>
      <c r="H55" s="119">
        <v>1.6</v>
      </c>
      <c r="I55" s="119">
        <v>1.248</v>
      </c>
      <c r="J55" s="119">
        <v>1.248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9"/>
      <c r="I56" s="119"/>
      <c r="J56" s="119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9"/>
      <c r="I57" s="119"/>
      <c r="J57" s="119"/>
      <c r="K57" s="32"/>
    </row>
    <row r="58" spans="1:11" s="33" customFormat="1" ht="11.25" customHeight="1">
      <c r="A58" s="35" t="s">
        <v>46</v>
      </c>
      <c r="B58" s="29"/>
      <c r="C58" s="30">
        <v>12</v>
      </c>
      <c r="D58" s="30">
        <v>6</v>
      </c>
      <c r="E58" s="30">
        <v>4</v>
      </c>
      <c r="F58" s="31"/>
      <c r="G58" s="31"/>
      <c r="H58" s="119">
        <v>0.23400000000000001</v>
      </c>
      <c r="I58" s="119">
        <v>0.14399999999999999</v>
      </c>
      <c r="J58" s="119">
        <v>7.5999999999999998E-2</v>
      </c>
      <c r="K58" s="32"/>
    </row>
    <row r="59" spans="1:11" s="42" customFormat="1" ht="11.25" customHeight="1">
      <c r="A59" s="36" t="s">
        <v>47</v>
      </c>
      <c r="B59" s="37"/>
      <c r="C59" s="38">
        <v>77</v>
      </c>
      <c r="D59" s="38">
        <v>62</v>
      </c>
      <c r="E59" s="38">
        <v>63</v>
      </c>
      <c r="F59" s="39">
        <f>IF(D59&gt;0,100*E59/D59,0)</f>
        <v>101.61290322580645</v>
      </c>
      <c r="G59" s="40"/>
      <c r="H59" s="120">
        <v>2.2389999999999999</v>
      </c>
      <c r="I59" s="121">
        <v>1.843</v>
      </c>
      <c r="J59" s="121">
        <v>1.8440000000000001</v>
      </c>
      <c r="K59" s="41">
        <f>IF(I59&gt;0,100*J59/I59,0)</f>
        <v>100.05425935973956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>
        <v>73</v>
      </c>
      <c r="D61" s="30">
        <v>85</v>
      </c>
      <c r="E61" s="30">
        <v>85</v>
      </c>
      <c r="F61" s="31"/>
      <c r="G61" s="31"/>
      <c r="H61" s="119">
        <v>4.01</v>
      </c>
      <c r="I61" s="119">
        <v>3.21</v>
      </c>
      <c r="J61" s="119">
        <v>3.74</v>
      </c>
      <c r="K61" s="32"/>
    </row>
    <row r="62" spans="1:11" s="33" customFormat="1" ht="11.25" customHeight="1">
      <c r="A62" s="35" t="s">
        <v>49</v>
      </c>
      <c r="B62" s="29"/>
      <c r="C62" s="30">
        <v>70</v>
      </c>
      <c r="D62" s="30">
        <v>70</v>
      </c>
      <c r="E62" s="30">
        <v>70</v>
      </c>
      <c r="F62" s="31"/>
      <c r="G62" s="31"/>
      <c r="H62" s="119">
        <v>2.0019999999999998</v>
      </c>
      <c r="I62" s="119">
        <v>2.0019999999999998</v>
      </c>
      <c r="J62" s="119">
        <v>2.0019999999999998</v>
      </c>
      <c r="K62" s="32"/>
    </row>
    <row r="63" spans="1:11" s="33" customFormat="1" ht="11.25" customHeight="1">
      <c r="A63" s="35" t="s">
        <v>50</v>
      </c>
      <c r="B63" s="29"/>
      <c r="C63" s="30">
        <v>104</v>
      </c>
      <c r="D63" s="30">
        <v>58</v>
      </c>
      <c r="E63" s="30">
        <v>118</v>
      </c>
      <c r="F63" s="31"/>
      <c r="G63" s="31"/>
      <c r="H63" s="119">
        <v>4.835</v>
      </c>
      <c r="I63" s="119">
        <v>2.68</v>
      </c>
      <c r="J63" s="119">
        <v>5.452</v>
      </c>
      <c r="K63" s="32"/>
    </row>
    <row r="64" spans="1:11" s="42" customFormat="1" ht="11.25" customHeight="1">
      <c r="A64" s="36" t="s">
        <v>51</v>
      </c>
      <c r="B64" s="37"/>
      <c r="C64" s="38">
        <v>247</v>
      </c>
      <c r="D64" s="38">
        <v>213</v>
      </c>
      <c r="E64" s="38">
        <v>273</v>
      </c>
      <c r="F64" s="39">
        <f>IF(D64&gt;0,100*E64/D64,0)</f>
        <v>128.16901408450704</v>
      </c>
      <c r="G64" s="40"/>
      <c r="H64" s="120">
        <v>10.847</v>
      </c>
      <c r="I64" s="121">
        <v>7.8919999999999995</v>
      </c>
      <c r="J64" s="121">
        <v>11.193999999999999</v>
      </c>
      <c r="K64" s="41">
        <f>IF(I64&gt;0,100*J64/I64,0)</f>
        <v>141.83983781044094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>
        <v>51</v>
      </c>
      <c r="D66" s="38">
        <v>54</v>
      </c>
      <c r="E66" s="38">
        <v>55</v>
      </c>
      <c r="F66" s="39">
        <f>IF(D66&gt;0,100*E66/D66,0)</f>
        <v>101.85185185185185</v>
      </c>
      <c r="G66" s="40"/>
      <c r="H66" s="120">
        <v>1.8660000000000001</v>
      </c>
      <c r="I66" s="121">
        <v>2.0499999999999998</v>
      </c>
      <c r="J66" s="121">
        <v>2.2770000000000001</v>
      </c>
      <c r="K66" s="41">
        <f>IF(I66&gt;0,100*J66/I66,0)</f>
        <v>111.07317073170734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>
        <v>70</v>
      </c>
      <c r="D68" s="30">
        <v>70</v>
      </c>
      <c r="E68" s="30">
        <v>70</v>
      </c>
      <c r="F68" s="31"/>
      <c r="G68" s="31"/>
      <c r="H68" s="119">
        <v>5.25</v>
      </c>
      <c r="I68" s="119">
        <v>5</v>
      </c>
      <c r="J68" s="119">
        <v>6</v>
      </c>
      <c r="K68" s="32"/>
    </row>
    <row r="69" spans="1:11" s="33" customFormat="1" ht="11.25" customHeight="1">
      <c r="A69" s="35" t="s">
        <v>54</v>
      </c>
      <c r="B69" s="29"/>
      <c r="C69" s="30">
        <v>1</v>
      </c>
      <c r="D69" s="30"/>
      <c r="E69" s="30"/>
      <c r="F69" s="31"/>
      <c r="G69" s="31"/>
      <c r="H69" s="119">
        <v>0.06</v>
      </c>
      <c r="I69" s="119"/>
      <c r="J69" s="119"/>
      <c r="K69" s="32"/>
    </row>
    <row r="70" spans="1:11" s="42" customFormat="1" ht="11.25" customHeight="1">
      <c r="A70" s="36" t="s">
        <v>55</v>
      </c>
      <c r="B70" s="37"/>
      <c r="C70" s="38">
        <v>71</v>
      </c>
      <c r="D70" s="38">
        <v>70</v>
      </c>
      <c r="E70" s="38">
        <v>70</v>
      </c>
      <c r="F70" s="39">
        <f>IF(D70&gt;0,100*E70/D70,0)</f>
        <v>100</v>
      </c>
      <c r="G70" s="40"/>
      <c r="H70" s="120">
        <v>5.31</v>
      </c>
      <c r="I70" s="121">
        <v>5</v>
      </c>
      <c r="J70" s="121">
        <v>6</v>
      </c>
      <c r="K70" s="41">
        <f>IF(I70&gt;0,100*J70/I70,0)</f>
        <v>120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>
        <v>2447</v>
      </c>
      <c r="D72" s="30">
        <v>2604</v>
      </c>
      <c r="E72" s="30">
        <v>2300</v>
      </c>
      <c r="F72" s="31"/>
      <c r="G72" s="31"/>
      <c r="H72" s="119">
        <v>188.3</v>
      </c>
      <c r="I72" s="119">
        <v>184.161</v>
      </c>
      <c r="J72" s="119">
        <v>184.161</v>
      </c>
      <c r="K72" s="32"/>
    </row>
    <row r="73" spans="1:11" s="33" customFormat="1" ht="11.25" customHeight="1">
      <c r="A73" s="35" t="s">
        <v>57</v>
      </c>
      <c r="B73" s="29"/>
      <c r="C73" s="30">
        <v>149</v>
      </c>
      <c r="D73" s="30">
        <v>150</v>
      </c>
      <c r="E73" s="30">
        <v>155</v>
      </c>
      <c r="F73" s="31"/>
      <c r="G73" s="31"/>
      <c r="H73" s="119">
        <v>4.3</v>
      </c>
      <c r="I73" s="119">
        <v>4.5999999999999996</v>
      </c>
      <c r="J73" s="119">
        <v>4.5999999999999996</v>
      </c>
      <c r="K73" s="32"/>
    </row>
    <row r="74" spans="1:11" s="33" customFormat="1" ht="11.25" customHeight="1">
      <c r="A74" s="35" t="s">
        <v>58</v>
      </c>
      <c r="B74" s="29"/>
      <c r="C74" s="30">
        <v>66</v>
      </c>
      <c r="D74" s="30">
        <v>70</v>
      </c>
      <c r="E74" s="30">
        <v>80</v>
      </c>
      <c r="F74" s="31"/>
      <c r="G74" s="31"/>
      <c r="H74" s="119">
        <v>1.8149999999999999</v>
      </c>
      <c r="I74" s="119">
        <v>1.925</v>
      </c>
      <c r="J74" s="119">
        <v>2.2000000000000002</v>
      </c>
      <c r="K74" s="32"/>
    </row>
    <row r="75" spans="1:11" s="33" customFormat="1" ht="11.25" customHeight="1">
      <c r="A75" s="35" t="s">
        <v>59</v>
      </c>
      <c r="B75" s="29"/>
      <c r="C75" s="30">
        <v>96</v>
      </c>
      <c r="D75" s="30">
        <v>96</v>
      </c>
      <c r="E75" s="30">
        <v>96</v>
      </c>
      <c r="F75" s="31"/>
      <c r="G75" s="31"/>
      <c r="H75" s="119">
        <v>4.0410000000000004</v>
      </c>
      <c r="I75" s="119">
        <v>4.0406399999999998</v>
      </c>
      <c r="J75" s="119">
        <v>4.1546400000000006</v>
      </c>
      <c r="K75" s="32"/>
    </row>
    <row r="76" spans="1:11" s="33" customFormat="1" ht="11.25" customHeight="1">
      <c r="A76" s="35" t="s">
        <v>60</v>
      </c>
      <c r="B76" s="29"/>
      <c r="C76" s="30">
        <v>10</v>
      </c>
      <c r="D76" s="30">
        <v>13</v>
      </c>
      <c r="E76" s="30">
        <v>7</v>
      </c>
      <c r="F76" s="31"/>
      <c r="G76" s="31"/>
      <c r="H76" s="119">
        <v>0.27</v>
      </c>
      <c r="I76" s="119">
        <v>0.33800000000000002</v>
      </c>
      <c r="J76" s="119">
        <v>0.189</v>
      </c>
      <c r="K76" s="32"/>
    </row>
    <row r="77" spans="1:11" s="33" customFormat="1" ht="11.25" customHeight="1">
      <c r="A77" s="35" t="s">
        <v>61</v>
      </c>
      <c r="B77" s="29"/>
      <c r="C77" s="30">
        <v>47</v>
      </c>
      <c r="D77" s="30">
        <v>1</v>
      </c>
      <c r="E77" s="30">
        <v>20</v>
      </c>
      <c r="F77" s="31"/>
      <c r="G77" s="31"/>
      <c r="H77" s="119">
        <v>1.4019999999999999</v>
      </c>
      <c r="I77" s="119">
        <v>0.03</v>
      </c>
      <c r="J77" s="119">
        <v>0.36</v>
      </c>
      <c r="K77" s="32"/>
    </row>
    <row r="78" spans="1:11" s="33" customFormat="1" ht="11.25" customHeight="1">
      <c r="A78" s="35" t="s">
        <v>62</v>
      </c>
      <c r="B78" s="29"/>
      <c r="C78" s="30">
        <v>139</v>
      </c>
      <c r="D78" s="30">
        <v>140</v>
      </c>
      <c r="E78" s="30">
        <v>117</v>
      </c>
      <c r="F78" s="31"/>
      <c r="G78" s="31"/>
      <c r="H78" s="119">
        <v>7.923</v>
      </c>
      <c r="I78" s="119">
        <v>7.98</v>
      </c>
      <c r="J78" s="119">
        <v>5.85</v>
      </c>
      <c r="K78" s="32"/>
    </row>
    <row r="79" spans="1:11" s="33" customFormat="1" ht="11.25" customHeight="1">
      <c r="A79" s="35" t="s">
        <v>63</v>
      </c>
      <c r="B79" s="29"/>
      <c r="C79" s="30">
        <v>20</v>
      </c>
      <c r="D79" s="30">
        <v>20</v>
      </c>
      <c r="E79" s="30">
        <v>8</v>
      </c>
      <c r="F79" s="31"/>
      <c r="G79" s="31"/>
      <c r="H79" s="119">
        <v>0.97499999999999998</v>
      </c>
      <c r="I79" s="119">
        <v>0.96499999999999997</v>
      </c>
      <c r="J79" s="119">
        <v>0.39600000000000002</v>
      </c>
      <c r="K79" s="32"/>
    </row>
    <row r="80" spans="1:11" s="42" customFormat="1" ht="11.25" customHeight="1">
      <c r="A80" s="43" t="s">
        <v>64</v>
      </c>
      <c r="B80" s="37"/>
      <c r="C80" s="38">
        <v>2974</v>
      </c>
      <c r="D80" s="38">
        <v>3094</v>
      </c>
      <c r="E80" s="38">
        <v>2783</v>
      </c>
      <c r="F80" s="39">
        <f>IF(D80&gt;0,100*E80/D80,0)</f>
        <v>89.948287007110537</v>
      </c>
      <c r="G80" s="40"/>
      <c r="H80" s="120">
        <v>209.02600000000001</v>
      </c>
      <c r="I80" s="121">
        <v>204.03963999999999</v>
      </c>
      <c r="J80" s="121">
        <v>201.91063999999997</v>
      </c>
      <c r="K80" s="41">
        <f>IF(I80&gt;0,100*J80/I80,0)</f>
        <v>98.956575300760178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>
        <v>54</v>
      </c>
      <c r="D82" s="30">
        <v>54</v>
      </c>
      <c r="E82" s="30">
        <v>53</v>
      </c>
      <c r="F82" s="31"/>
      <c r="G82" s="31"/>
      <c r="H82" s="119">
        <v>2.0030000000000001</v>
      </c>
      <c r="I82" s="119">
        <v>2.0030000000000001</v>
      </c>
      <c r="J82" s="119">
        <v>1.264</v>
      </c>
      <c r="K82" s="32"/>
    </row>
    <row r="83" spans="1:11" s="33" customFormat="1" ht="11.25" customHeight="1">
      <c r="A83" s="35" t="s">
        <v>66</v>
      </c>
      <c r="B83" s="29"/>
      <c r="C83" s="30">
        <v>31</v>
      </c>
      <c r="D83" s="30">
        <v>25</v>
      </c>
      <c r="E83" s="30">
        <v>30</v>
      </c>
      <c r="F83" s="31"/>
      <c r="G83" s="31"/>
      <c r="H83" s="119">
        <v>1.776</v>
      </c>
      <c r="I83" s="119">
        <v>1.8</v>
      </c>
      <c r="J83" s="119">
        <v>1.8069999999999999</v>
      </c>
      <c r="K83" s="32"/>
    </row>
    <row r="84" spans="1:11" s="42" customFormat="1" ht="11.25" customHeight="1">
      <c r="A84" s="36" t="s">
        <v>67</v>
      </c>
      <c r="B84" s="37"/>
      <c r="C84" s="38">
        <v>85</v>
      </c>
      <c r="D84" s="38">
        <v>79</v>
      </c>
      <c r="E84" s="38">
        <v>83</v>
      </c>
      <c r="F84" s="39">
        <f>IF(D84&gt;0,100*E84/D84,0)</f>
        <v>105.0632911392405</v>
      </c>
      <c r="G84" s="40"/>
      <c r="H84" s="120">
        <v>3.7789999999999999</v>
      </c>
      <c r="I84" s="121">
        <v>3.8029999999999999</v>
      </c>
      <c r="J84" s="121">
        <v>3.0709999999999997</v>
      </c>
      <c r="K84" s="41">
        <f>IF(I84&gt;0,100*J84/I84,0)</f>
        <v>80.752037864843544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>
        <v>3836</v>
      </c>
      <c r="D87" s="53">
        <v>3923</v>
      </c>
      <c r="E87" s="53">
        <v>3674</v>
      </c>
      <c r="F87" s="54">
        <f>IF(D87&gt;0,100*E87/D87,0)</f>
        <v>93.652816721896514</v>
      </c>
      <c r="G87" s="40"/>
      <c r="H87" s="124">
        <v>244.54</v>
      </c>
      <c r="I87" s="125">
        <v>236.60064</v>
      </c>
      <c r="J87" s="125">
        <v>237.92672699999997</v>
      </c>
      <c r="K87" s="54">
        <f>IF(I87&gt;0,100*J87/I87,0)</f>
        <v>100.56047481528365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45" orientation="portrait" useFirstPageNumber="1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O625"/>
  <sheetViews>
    <sheetView zoomScale="70" zoomScaleNormal="70" workbookViewId="0">
      <selection activeCell="J7" sqref="J7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279</v>
      </c>
      <c r="D7" s="21" t="s">
        <v>7</v>
      </c>
      <c r="E7" s="21">
        <v>3</v>
      </c>
      <c r="F7" s="22" t="str">
        <f>CONCATENATE(D6,"=100")</f>
        <v>2016=100</v>
      </c>
      <c r="G7" s="23"/>
      <c r="H7" s="20" t="s">
        <v>279</v>
      </c>
      <c r="I7" s="21" t="s">
        <v>7</v>
      </c>
      <c r="J7" s="21">
        <v>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39</v>
      </c>
      <c r="D9" s="30">
        <v>22</v>
      </c>
      <c r="E9" s="30">
        <v>22</v>
      </c>
      <c r="F9" s="31"/>
      <c r="G9" s="31"/>
      <c r="H9" s="119">
        <v>2.9750000000000001</v>
      </c>
      <c r="I9" s="119">
        <v>1.677</v>
      </c>
      <c r="J9" s="119">
        <v>1.61</v>
      </c>
      <c r="K9" s="32"/>
    </row>
    <row r="10" spans="1:11" s="33" customFormat="1" ht="11.25" customHeight="1">
      <c r="A10" s="35" t="s">
        <v>9</v>
      </c>
      <c r="B10" s="29"/>
      <c r="C10" s="30">
        <v>22</v>
      </c>
      <c r="D10" s="30">
        <v>20</v>
      </c>
      <c r="E10" s="30">
        <v>20</v>
      </c>
      <c r="F10" s="31"/>
      <c r="G10" s="31"/>
      <c r="H10" s="119">
        <v>1.782</v>
      </c>
      <c r="I10" s="119">
        <v>1.59</v>
      </c>
      <c r="J10" s="119">
        <v>1.4550000000000001</v>
      </c>
      <c r="K10" s="32"/>
    </row>
    <row r="11" spans="1:11" s="33" customFormat="1" ht="11.25" customHeight="1">
      <c r="A11" s="28" t="s">
        <v>10</v>
      </c>
      <c r="B11" s="29"/>
      <c r="C11" s="30">
        <v>22</v>
      </c>
      <c r="D11" s="30">
        <v>22</v>
      </c>
      <c r="E11" s="30">
        <v>22</v>
      </c>
      <c r="F11" s="31"/>
      <c r="G11" s="31"/>
      <c r="H11" s="119">
        <v>1.1000000000000001</v>
      </c>
      <c r="I11" s="119">
        <v>1.1000000000000001</v>
      </c>
      <c r="J11" s="119">
        <v>1.32</v>
      </c>
      <c r="K11" s="32"/>
    </row>
    <row r="12" spans="1:11" s="33" customFormat="1" ht="11.25" customHeight="1">
      <c r="A12" s="35" t="s">
        <v>11</v>
      </c>
      <c r="B12" s="29"/>
      <c r="C12" s="30">
        <v>23</v>
      </c>
      <c r="D12" s="30">
        <v>22</v>
      </c>
      <c r="E12" s="30">
        <v>21</v>
      </c>
      <c r="F12" s="31"/>
      <c r="G12" s="31"/>
      <c r="H12" s="119">
        <v>1.419</v>
      </c>
      <c r="I12" s="119">
        <v>1.2</v>
      </c>
      <c r="J12" s="119">
        <v>1.37</v>
      </c>
      <c r="K12" s="32"/>
    </row>
    <row r="13" spans="1:11" s="42" customFormat="1" ht="11.25" customHeight="1">
      <c r="A13" s="36" t="s">
        <v>12</v>
      </c>
      <c r="B13" s="37"/>
      <c r="C13" s="38">
        <v>106</v>
      </c>
      <c r="D13" s="38">
        <v>86</v>
      </c>
      <c r="E13" s="38">
        <v>85</v>
      </c>
      <c r="F13" s="39">
        <f>IF(D13&gt;0,100*E13/D13,0)</f>
        <v>98.837209302325576</v>
      </c>
      <c r="G13" s="40"/>
      <c r="H13" s="120">
        <v>7.2759999999999998</v>
      </c>
      <c r="I13" s="121">
        <v>5.5670000000000011</v>
      </c>
      <c r="J13" s="121">
        <v>5.7549999999999999</v>
      </c>
      <c r="K13" s="41">
        <f>IF(I13&gt;0,100*J13/I13,0)</f>
        <v>103.37704329082089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>
        <v>20</v>
      </c>
      <c r="D15" s="38">
        <v>18</v>
      </c>
      <c r="E15" s="38">
        <v>40</v>
      </c>
      <c r="F15" s="39">
        <f>IF(D15&gt;0,100*E15/D15,0)</f>
        <v>222.22222222222223</v>
      </c>
      <c r="G15" s="40"/>
      <c r="H15" s="120">
        <v>0.42499999999999999</v>
      </c>
      <c r="I15" s="121">
        <v>0.42499999999999999</v>
      </c>
      <c r="J15" s="121">
        <v>0.77</v>
      </c>
      <c r="K15" s="41">
        <f>IF(I15&gt;0,100*J15/I15,0)</f>
        <v>181.1764705882353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/>
      <c r="D17" s="38">
        <v>1</v>
      </c>
      <c r="E17" s="38"/>
      <c r="F17" s="39"/>
      <c r="G17" s="40"/>
      <c r="H17" s="120"/>
      <c r="I17" s="121">
        <v>0.02</v>
      </c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>
        <v>3</v>
      </c>
      <c r="D19" s="30">
        <v>3</v>
      </c>
      <c r="E19" s="30">
        <v>3</v>
      </c>
      <c r="F19" s="31"/>
      <c r="G19" s="31"/>
      <c r="H19" s="119">
        <v>0.10100000000000001</v>
      </c>
      <c r="I19" s="119">
        <v>9.6000000000000002E-2</v>
      </c>
      <c r="J19" s="119">
        <v>9.6000000000000002E-2</v>
      </c>
      <c r="K19" s="32"/>
    </row>
    <row r="20" spans="1:11" s="33" customFormat="1" ht="11.25" customHeight="1">
      <c r="A20" s="35" t="s">
        <v>16</v>
      </c>
      <c r="B20" s="29"/>
      <c r="C20" s="30">
        <v>6</v>
      </c>
      <c r="D20" s="30">
        <v>6</v>
      </c>
      <c r="E20" s="30">
        <v>6</v>
      </c>
      <c r="F20" s="31"/>
      <c r="G20" s="31"/>
      <c r="H20" s="119">
        <v>0.10199999999999999</v>
      </c>
      <c r="I20" s="119">
        <v>9.6000000000000002E-2</v>
      </c>
      <c r="J20" s="119">
        <v>9.6000000000000002E-2</v>
      </c>
      <c r="K20" s="32"/>
    </row>
    <row r="21" spans="1:11" s="33" customFormat="1" ht="11.25" customHeight="1">
      <c r="A21" s="35" t="s">
        <v>17</v>
      </c>
      <c r="B21" s="29"/>
      <c r="C21" s="30">
        <v>40</v>
      </c>
      <c r="D21" s="30">
        <v>20</v>
      </c>
      <c r="E21" s="30">
        <v>40</v>
      </c>
      <c r="F21" s="31"/>
      <c r="G21" s="31"/>
      <c r="H21" s="119">
        <v>0.78600000000000003</v>
      </c>
      <c r="I21" s="119">
        <v>0.39</v>
      </c>
      <c r="J21" s="119">
        <v>0.8</v>
      </c>
      <c r="K21" s="32"/>
    </row>
    <row r="22" spans="1:11" s="42" customFormat="1" ht="11.25" customHeight="1">
      <c r="A22" s="36" t="s">
        <v>18</v>
      </c>
      <c r="B22" s="37"/>
      <c r="C22" s="38">
        <v>49</v>
      </c>
      <c r="D22" s="38">
        <v>29</v>
      </c>
      <c r="E22" s="38">
        <v>49</v>
      </c>
      <c r="F22" s="39">
        <f>IF(D22&gt;0,100*E22/D22,0)</f>
        <v>168.9655172413793</v>
      </c>
      <c r="G22" s="40"/>
      <c r="H22" s="120">
        <v>0.9890000000000001</v>
      </c>
      <c r="I22" s="121">
        <v>0.58200000000000007</v>
      </c>
      <c r="J22" s="121">
        <v>0.99199999999999999</v>
      </c>
      <c r="K22" s="41">
        <f>IF(I22&gt;0,100*J22/I22,0)</f>
        <v>170.44673539518899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>
        <v>109</v>
      </c>
      <c r="D24" s="38">
        <v>90</v>
      </c>
      <c r="E24" s="38">
        <v>100</v>
      </c>
      <c r="F24" s="39">
        <f>IF(D24&gt;0,100*E24/D24,0)</f>
        <v>111.11111111111111</v>
      </c>
      <c r="G24" s="40"/>
      <c r="H24" s="120">
        <v>9.3010000000000002</v>
      </c>
      <c r="I24" s="121">
        <v>8.8879999999999999</v>
      </c>
      <c r="J24" s="121">
        <v>8</v>
      </c>
      <c r="K24" s="41">
        <f>IF(I24&gt;0,100*J24/I24,0)</f>
        <v>90.009000900090015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>
        <v>23</v>
      </c>
      <c r="D26" s="38">
        <v>22</v>
      </c>
      <c r="E26" s="38">
        <v>23</v>
      </c>
      <c r="F26" s="39">
        <f>IF(D26&gt;0,100*E26/D26,0)</f>
        <v>104.54545454545455</v>
      </c>
      <c r="G26" s="40"/>
      <c r="H26" s="120">
        <v>0.98</v>
      </c>
      <c r="I26" s="121">
        <v>0.95</v>
      </c>
      <c r="J26" s="121">
        <v>0.95</v>
      </c>
      <c r="K26" s="41">
        <f>IF(I26&gt;0,100*J26/I26,0)</f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>
        <v>4</v>
      </c>
      <c r="F28" s="31"/>
      <c r="G28" s="31"/>
      <c r="H28" s="119"/>
      <c r="I28" s="119"/>
      <c r="J28" s="119">
        <v>0.14000000000000001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9"/>
      <c r="I29" s="119"/>
      <c r="J29" s="119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19"/>
      <c r="I30" s="119"/>
      <c r="J30" s="119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>
        <v>4</v>
      </c>
      <c r="F31" s="39"/>
      <c r="G31" s="40"/>
      <c r="H31" s="120"/>
      <c r="I31" s="121"/>
      <c r="J31" s="121">
        <v>0.14000000000000001</v>
      </c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>
        <v>84</v>
      </c>
      <c r="D33" s="30">
        <v>80</v>
      </c>
      <c r="E33" s="30">
        <v>100</v>
      </c>
      <c r="F33" s="31"/>
      <c r="G33" s="31"/>
      <c r="H33" s="119">
        <v>3.984</v>
      </c>
      <c r="I33" s="119">
        <v>3.8</v>
      </c>
      <c r="J33" s="119">
        <v>4.5999999999999996</v>
      </c>
      <c r="K33" s="32"/>
    </row>
    <row r="34" spans="1:11" s="33" customFormat="1" ht="11.25" customHeight="1">
      <c r="A34" s="35" t="s">
        <v>26</v>
      </c>
      <c r="B34" s="29"/>
      <c r="C34" s="30">
        <v>25</v>
      </c>
      <c r="D34" s="30">
        <v>24</v>
      </c>
      <c r="E34" s="30">
        <v>50</v>
      </c>
      <c r="F34" s="31"/>
      <c r="G34" s="31"/>
      <c r="H34" s="119">
        <v>0.7</v>
      </c>
      <c r="I34" s="119">
        <v>0.71</v>
      </c>
      <c r="J34" s="119">
        <v>1.4</v>
      </c>
      <c r="K34" s="32"/>
    </row>
    <row r="35" spans="1:11" s="33" customFormat="1" ht="11.25" customHeight="1">
      <c r="A35" s="35" t="s">
        <v>27</v>
      </c>
      <c r="B35" s="29"/>
      <c r="C35" s="30">
        <v>11</v>
      </c>
      <c r="D35" s="30">
        <v>10</v>
      </c>
      <c r="E35" s="30">
        <v>25</v>
      </c>
      <c r="F35" s="31"/>
      <c r="G35" s="31"/>
      <c r="H35" s="119">
        <v>0.29499999999999998</v>
      </c>
      <c r="I35" s="119">
        <v>0.27</v>
      </c>
      <c r="J35" s="119">
        <v>0.55000000000000004</v>
      </c>
      <c r="K35" s="32"/>
    </row>
    <row r="36" spans="1:11" s="33" customFormat="1" ht="11.25" customHeight="1">
      <c r="A36" s="35" t="s">
        <v>28</v>
      </c>
      <c r="B36" s="29"/>
      <c r="C36" s="30">
        <v>182</v>
      </c>
      <c r="D36" s="30">
        <v>182</v>
      </c>
      <c r="E36" s="30">
        <v>70.333333333333329</v>
      </c>
      <c r="F36" s="31"/>
      <c r="G36" s="31"/>
      <c r="H36" s="119">
        <v>5.5119999999999996</v>
      </c>
      <c r="I36" s="119">
        <v>5.5119999999999996</v>
      </c>
      <c r="J36" s="119">
        <v>2.13</v>
      </c>
      <c r="K36" s="32"/>
    </row>
    <row r="37" spans="1:11" s="42" customFormat="1" ht="11.25" customHeight="1">
      <c r="A37" s="36" t="s">
        <v>29</v>
      </c>
      <c r="B37" s="37"/>
      <c r="C37" s="38">
        <v>302</v>
      </c>
      <c r="D37" s="38">
        <v>296</v>
      </c>
      <c r="E37" s="38">
        <v>245.33333333333331</v>
      </c>
      <c r="F37" s="39">
        <f>IF(D37&gt;0,100*E37/D37,0)</f>
        <v>82.882882882882882</v>
      </c>
      <c r="G37" s="40"/>
      <c r="H37" s="120">
        <v>10.491</v>
      </c>
      <c r="I37" s="121">
        <v>10.291999999999998</v>
      </c>
      <c r="J37" s="121">
        <v>8.68</v>
      </c>
      <c r="K37" s="41">
        <f>IF(I37&gt;0,100*J37/I37,0)</f>
        <v>84.337349397590373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>
        <v>103</v>
      </c>
      <c r="D39" s="38">
        <v>100</v>
      </c>
      <c r="E39" s="38">
        <v>120</v>
      </c>
      <c r="F39" s="39">
        <f>IF(D39&gt;0,100*E39/D39,0)</f>
        <v>120</v>
      </c>
      <c r="G39" s="40"/>
      <c r="H39" s="120">
        <v>2.669</v>
      </c>
      <c r="I39" s="121">
        <v>2.6</v>
      </c>
      <c r="J39" s="121">
        <v>3.2</v>
      </c>
      <c r="K39" s="41">
        <f>IF(I39&gt;0,100*J39/I39,0)</f>
        <v>123.07692307692307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>
        <v>1</v>
      </c>
      <c r="D41" s="30"/>
      <c r="E41" s="30"/>
      <c r="F41" s="31"/>
      <c r="G41" s="31"/>
      <c r="H41" s="119">
        <v>2.1000000000000001E-2</v>
      </c>
      <c r="I41" s="119"/>
      <c r="J41" s="119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9"/>
      <c r="I42" s="119"/>
      <c r="J42" s="119"/>
      <c r="K42" s="32"/>
    </row>
    <row r="43" spans="1:11" s="33" customFormat="1" ht="11.25" customHeight="1">
      <c r="A43" s="35" t="s">
        <v>33</v>
      </c>
      <c r="B43" s="29"/>
      <c r="C43" s="30">
        <v>6</v>
      </c>
      <c r="D43" s="30"/>
      <c r="E43" s="30">
        <v>6</v>
      </c>
      <c r="F43" s="31"/>
      <c r="G43" s="31"/>
      <c r="H43" s="119">
        <v>0.15</v>
      </c>
      <c r="I43" s="119"/>
      <c r="J43" s="119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9"/>
      <c r="I44" s="119"/>
      <c r="J44" s="119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>
        <v>2</v>
      </c>
      <c r="F45" s="31"/>
      <c r="G45" s="31"/>
      <c r="H45" s="119"/>
      <c r="I45" s="119"/>
      <c r="J45" s="119"/>
      <c r="K45" s="32"/>
    </row>
    <row r="46" spans="1:11" s="33" customFormat="1" ht="11.25" customHeight="1">
      <c r="A46" s="35" t="s">
        <v>36</v>
      </c>
      <c r="B46" s="29"/>
      <c r="C46" s="30">
        <v>24</v>
      </c>
      <c r="D46" s="30">
        <v>16</v>
      </c>
      <c r="E46" s="30">
        <v>16</v>
      </c>
      <c r="F46" s="31"/>
      <c r="G46" s="31"/>
      <c r="H46" s="119">
        <v>0.6</v>
      </c>
      <c r="I46" s="119">
        <v>0.4</v>
      </c>
      <c r="J46" s="119"/>
      <c r="K46" s="32"/>
    </row>
    <row r="47" spans="1:11" s="33" customFormat="1" ht="11.25" customHeight="1">
      <c r="A47" s="35" t="s">
        <v>37</v>
      </c>
      <c r="B47" s="29"/>
      <c r="C47" s="30">
        <v>11</v>
      </c>
      <c r="D47" s="30">
        <v>8</v>
      </c>
      <c r="E47" s="30">
        <v>8</v>
      </c>
      <c r="F47" s="31"/>
      <c r="G47" s="31"/>
      <c r="H47" s="119">
        <v>0.495</v>
      </c>
      <c r="I47" s="119">
        <v>0.28000000000000003</v>
      </c>
      <c r="J47" s="119"/>
      <c r="K47" s="32"/>
    </row>
    <row r="48" spans="1:11" s="33" customFormat="1" ht="11.25" customHeight="1">
      <c r="A48" s="35" t="s">
        <v>38</v>
      </c>
      <c r="B48" s="29"/>
      <c r="C48" s="30">
        <v>12</v>
      </c>
      <c r="D48" s="30">
        <v>12</v>
      </c>
      <c r="E48" s="30">
        <v>12</v>
      </c>
      <c r="F48" s="31"/>
      <c r="G48" s="31"/>
      <c r="H48" s="119">
        <v>0.27600000000000002</v>
      </c>
      <c r="I48" s="119">
        <v>0.27600000000000002</v>
      </c>
      <c r="J48" s="119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9"/>
      <c r="I49" s="119"/>
      <c r="J49" s="119"/>
      <c r="K49" s="32"/>
    </row>
    <row r="50" spans="1:11" s="42" customFormat="1" ht="11.25" customHeight="1">
      <c r="A50" s="43" t="s">
        <v>40</v>
      </c>
      <c r="B50" s="37"/>
      <c r="C50" s="38">
        <v>54</v>
      </c>
      <c r="D50" s="38">
        <v>36</v>
      </c>
      <c r="E50" s="38">
        <v>44</v>
      </c>
      <c r="F50" s="39">
        <f>IF(D50&gt;0,100*E50/D50,0)</f>
        <v>122.22222222222223</v>
      </c>
      <c r="G50" s="40"/>
      <c r="H50" s="120">
        <v>1.542</v>
      </c>
      <c r="I50" s="121">
        <v>0.95600000000000007</v>
      </c>
      <c r="J50" s="12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>
        <v>12</v>
      </c>
      <c r="D52" s="38">
        <v>12</v>
      </c>
      <c r="E52" s="38">
        <v>12</v>
      </c>
      <c r="F52" s="39">
        <f>IF(D52&gt;0,100*E52/D52,0)</f>
        <v>100</v>
      </c>
      <c r="G52" s="40"/>
      <c r="H52" s="120">
        <v>0.36</v>
      </c>
      <c r="I52" s="121">
        <v>0.36</v>
      </c>
      <c r="J52" s="121">
        <v>0.36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19"/>
      <c r="I54" s="119"/>
      <c r="J54" s="119"/>
      <c r="K54" s="32"/>
    </row>
    <row r="55" spans="1:11" s="33" customFormat="1" ht="11.25" customHeight="1">
      <c r="A55" s="35" t="s">
        <v>43</v>
      </c>
      <c r="B55" s="29"/>
      <c r="C55" s="30">
        <v>39</v>
      </c>
      <c r="D55" s="30">
        <v>27</v>
      </c>
      <c r="E55" s="30">
        <v>27</v>
      </c>
      <c r="F55" s="31"/>
      <c r="G55" s="31"/>
      <c r="H55" s="119">
        <v>0.97499999999999998</v>
      </c>
      <c r="I55" s="119">
        <v>0.77</v>
      </c>
      <c r="J55" s="119">
        <v>0.77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9"/>
      <c r="I56" s="119"/>
      <c r="J56" s="119"/>
      <c r="K56" s="32"/>
    </row>
    <row r="57" spans="1:11" s="33" customFormat="1" ht="11.25" customHeight="1">
      <c r="A57" s="35" t="s">
        <v>45</v>
      </c>
      <c r="B57" s="29"/>
      <c r="C57" s="30">
        <v>2</v>
      </c>
      <c r="D57" s="30">
        <v>4</v>
      </c>
      <c r="E57" s="30">
        <v>4</v>
      </c>
      <c r="F57" s="31"/>
      <c r="G57" s="31"/>
      <c r="H57" s="119">
        <v>0.04</v>
      </c>
      <c r="I57" s="119">
        <v>0.16</v>
      </c>
      <c r="J57" s="119">
        <v>0.16</v>
      </c>
      <c r="K57" s="32"/>
    </row>
    <row r="58" spans="1:11" s="33" customFormat="1" ht="11.25" customHeight="1">
      <c r="A58" s="35" t="s">
        <v>46</v>
      </c>
      <c r="B58" s="29"/>
      <c r="C58" s="30">
        <v>45</v>
      </c>
      <c r="D58" s="30">
        <v>26</v>
      </c>
      <c r="E58" s="30">
        <v>22</v>
      </c>
      <c r="F58" s="31"/>
      <c r="G58" s="31"/>
      <c r="H58" s="119">
        <v>1.125</v>
      </c>
      <c r="I58" s="119">
        <v>0.58199999999999996</v>
      </c>
      <c r="J58" s="119">
        <v>0.55900000000000005</v>
      </c>
      <c r="K58" s="32"/>
    </row>
    <row r="59" spans="1:11" s="42" customFormat="1" ht="11.25" customHeight="1">
      <c r="A59" s="36" t="s">
        <v>47</v>
      </c>
      <c r="B59" s="37"/>
      <c r="C59" s="38">
        <v>86</v>
      </c>
      <c r="D59" s="38">
        <v>57</v>
      </c>
      <c r="E59" s="38">
        <v>53</v>
      </c>
      <c r="F59" s="39">
        <f>IF(D59&gt;0,100*E59/D59,0)</f>
        <v>92.982456140350877</v>
      </c>
      <c r="G59" s="40"/>
      <c r="H59" s="120">
        <v>2.14</v>
      </c>
      <c r="I59" s="121">
        <v>1.512</v>
      </c>
      <c r="J59" s="121">
        <v>1.4890000000000001</v>
      </c>
      <c r="K59" s="41">
        <f>IF(I59&gt;0,100*J59/I59,0)</f>
        <v>98.478835978835988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>
        <v>109</v>
      </c>
      <c r="D61" s="30">
        <v>110</v>
      </c>
      <c r="E61" s="30">
        <v>110</v>
      </c>
      <c r="F61" s="31"/>
      <c r="G61" s="31"/>
      <c r="H61" s="119">
        <v>6.085</v>
      </c>
      <c r="I61" s="119">
        <v>6.15</v>
      </c>
      <c r="J61" s="119">
        <v>6.15</v>
      </c>
      <c r="K61" s="32"/>
    </row>
    <row r="62" spans="1:11" s="33" customFormat="1" ht="11.25" customHeight="1">
      <c r="A62" s="35" t="s">
        <v>49</v>
      </c>
      <c r="B62" s="29"/>
      <c r="C62" s="30">
        <v>76</v>
      </c>
      <c r="D62" s="30">
        <v>76</v>
      </c>
      <c r="E62" s="30">
        <v>80</v>
      </c>
      <c r="F62" s="31"/>
      <c r="G62" s="31"/>
      <c r="H62" s="119">
        <v>2.23</v>
      </c>
      <c r="I62" s="119">
        <v>2.23</v>
      </c>
      <c r="J62" s="119">
        <v>2.347</v>
      </c>
      <c r="K62" s="32"/>
    </row>
    <row r="63" spans="1:11" s="33" customFormat="1" ht="11.25" customHeight="1">
      <c r="A63" s="35" t="s">
        <v>50</v>
      </c>
      <c r="B63" s="29"/>
      <c r="C63" s="30">
        <v>188</v>
      </c>
      <c r="D63" s="30">
        <v>189</v>
      </c>
      <c r="E63" s="30">
        <v>206</v>
      </c>
      <c r="F63" s="31"/>
      <c r="G63" s="31"/>
      <c r="H63" s="119">
        <v>5.9</v>
      </c>
      <c r="I63" s="119">
        <v>6.18</v>
      </c>
      <c r="J63" s="119">
        <v>6.18</v>
      </c>
      <c r="K63" s="32"/>
    </row>
    <row r="64" spans="1:11" s="42" customFormat="1" ht="11.25" customHeight="1">
      <c r="A64" s="36" t="s">
        <v>51</v>
      </c>
      <c r="B64" s="37"/>
      <c r="C64" s="38">
        <v>373</v>
      </c>
      <c r="D64" s="38">
        <v>375</v>
      </c>
      <c r="E64" s="38">
        <v>396</v>
      </c>
      <c r="F64" s="39">
        <f>IF(D64&gt;0,100*E64/D64,0)</f>
        <v>105.6</v>
      </c>
      <c r="G64" s="40"/>
      <c r="H64" s="120">
        <v>14.215</v>
      </c>
      <c r="I64" s="121">
        <v>14.56</v>
      </c>
      <c r="J64" s="121">
        <v>14.677</v>
      </c>
      <c r="K64" s="41">
        <f>IF(I64&gt;0,100*J64/I64,0)</f>
        <v>100.80357142857143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>
        <v>277</v>
      </c>
      <c r="D66" s="38">
        <v>601</v>
      </c>
      <c r="E66" s="38">
        <v>311</v>
      </c>
      <c r="F66" s="39">
        <f>IF(D66&gt;0,100*E66/D66,0)</f>
        <v>51.747088186356073</v>
      </c>
      <c r="G66" s="40"/>
      <c r="H66" s="120">
        <v>6.9219999999999997</v>
      </c>
      <c r="I66" s="121">
        <v>22.36</v>
      </c>
      <c r="J66" s="121">
        <v>18.23</v>
      </c>
      <c r="K66" s="41">
        <f>IF(I66&gt;0,100*J66/I66,0)</f>
        <v>81.529516994633269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>
        <v>99</v>
      </c>
      <c r="D68" s="30">
        <v>130</v>
      </c>
      <c r="E68" s="30">
        <v>130</v>
      </c>
      <c r="F68" s="31"/>
      <c r="G68" s="31"/>
      <c r="H68" s="119">
        <v>3.96</v>
      </c>
      <c r="I68" s="119">
        <v>5</v>
      </c>
      <c r="J68" s="119">
        <v>6</v>
      </c>
      <c r="K68" s="32"/>
    </row>
    <row r="69" spans="1:11" s="33" customFormat="1" ht="11.25" customHeight="1">
      <c r="A69" s="35" t="s">
        <v>54</v>
      </c>
      <c r="B69" s="29"/>
      <c r="C69" s="30">
        <v>9</v>
      </c>
      <c r="D69" s="30">
        <v>15</v>
      </c>
      <c r="E69" s="30">
        <v>15</v>
      </c>
      <c r="F69" s="31"/>
      <c r="G69" s="31"/>
      <c r="H69" s="119">
        <v>0.38100000000000001</v>
      </c>
      <c r="I69" s="119">
        <v>0.6</v>
      </c>
      <c r="J69" s="119">
        <v>0.5</v>
      </c>
      <c r="K69" s="32"/>
    </row>
    <row r="70" spans="1:11" s="42" customFormat="1" ht="11.25" customHeight="1">
      <c r="A70" s="36" t="s">
        <v>55</v>
      </c>
      <c r="B70" s="37"/>
      <c r="C70" s="38">
        <v>108</v>
      </c>
      <c r="D70" s="38">
        <v>145</v>
      </c>
      <c r="E70" s="38">
        <v>145</v>
      </c>
      <c r="F70" s="39">
        <f>IF(D70&gt;0,100*E70/D70,0)</f>
        <v>100</v>
      </c>
      <c r="G70" s="40"/>
      <c r="H70" s="120">
        <v>4.3410000000000002</v>
      </c>
      <c r="I70" s="121">
        <v>5.6</v>
      </c>
      <c r="J70" s="121">
        <v>6.5</v>
      </c>
      <c r="K70" s="41">
        <f>IF(I70&gt;0,100*J70/I70,0)</f>
        <v>116.07142857142858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>
        <v>7477</v>
      </c>
      <c r="D72" s="30">
        <v>7382</v>
      </c>
      <c r="E72" s="30">
        <v>7630</v>
      </c>
      <c r="F72" s="31"/>
      <c r="G72" s="31"/>
      <c r="H72" s="119">
        <v>416.38799999999998</v>
      </c>
      <c r="I72" s="119">
        <v>434.19499999999999</v>
      </c>
      <c r="J72" s="119">
        <v>434.19499999999999</v>
      </c>
      <c r="K72" s="32"/>
    </row>
    <row r="73" spans="1:11" s="33" customFormat="1" ht="11.25" customHeight="1">
      <c r="A73" s="35" t="s">
        <v>57</v>
      </c>
      <c r="B73" s="29"/>
      <c r="C73" s="30">
        <v>201</v>
      </c>
      <c r="D73" s="30">
        <v>205</v>
      </c>
      <c r="E73" s="30">
        <v>205</v>
      </c>
      <c r="F73" s="31"/>
      <c r="G73" s="31"/>
      <c r="H73" s="119">
        <v>8.7750000000000004</v>
      </c>
      <c r="I73" s="119">
        <v>9.1050000000000004</v>
      </c>
      <c r="J73" s="119">
        <v>9.1050750000000011</v>
      </c>
      <c r="K73" s="32"/>
    </row>
    <row r="74" spans="1:11" s="33" customFormat="1" ht="11.25" customHeight="1">
      <c r="A74" s="35" t="s">
        <v>58</v>
      </c>
      <c r="B74" s="29"/>
      <c r="C74" s="30">
        <v>135</v>
      </c>
      <c r="D74" s="30">
        <v>135</v>
      </c>
      <c r="E74" s="30">
        <v>120</v>
      </c>
      <c r="F74" s="31"/>
      <c r="G74" s="31"/>
      <c r="H74" s="119">
        <v>4.2720000000000002</v>
      </c>
      <c r="I74" s="119">
        <v>4.8600000000000003</v>
      </c>
      <c r="J74" s="119">
        <v>4.32</v>
      </c>
      <c r="K74" s="32"/>
    </row>
    <row r="75" spans="1:11" s="33" customFormat="1" ht="11.25" customHeight="1">
      <c r="A75" s="35" t="s">
        <v>59</v>
      </c>
      <c r="B75" s="29"/>
      <c r="C75" s="30">
        <v>497</v>
      </c>
      <c r="D75" s="30">
        <v>497</v>
      </c>
      <c r="E75" s="30">
        <v>502</v>
      </c>
      <c r="F75" s="31"/>
      <c r="G75" s="31"/>
      <c r="H75" s="119">
        <v>17.244</v>
      </c>
      <c r="I75" s="119">
        <v>17.226749999999999</v>
      </c>
      <c r="J75" s="119">
        <v>17.347549999999998</v>
      </c>
      <c r="K75" s="32"/>
    </row>
    <row r="76" spans="1:11" s="33" customFormat="1" ht="11.25" customHeight="1">
      <c r="A76" s="35" t="s">
        <v>60</v>
      </c>
      <c r="B76" s="29"/>
      <c r="C76" s="30">
        <v>20</v>
      </c>
      <c r="D76" s="30">
        <v>25</v>
      </c>
      <c r="E76" s="30">
        <v>20</v>
      </c>
      <c r="F76" s="31"/>
      <c r="G76" s="31"/>
      <c r="H76" s="119">
        <v>0.54</v>
      </c>
      <c r="I76" s="119">
        <v>0.67500000000000004</v>
      </c>
      <c r="J76" s="119">
        <v>0.54</v>
      </c>
      <c r="K76" s="32"/>
    </row>
    <row r="77" spans="1:11" s="33" customFormat="1" ht="11.25" customHeight="1">
      <c r="A77" s="35" t="s">
        <v>61</v>
      </c>
      <c r="B77" s="29"/>
      <c r="C77" s="30">
        <v>32</v>
      </c>
      <c r="D77" s="30">
        <v>20</v>
      </c>
      <c r="E77" s="30">
        <v>50</v>
      </c>
      <c r="F77" s="31"/>
      <c r="G77" s="31"/>
      <c r="H77" s="119">
        <v>0.76800000000000002</v>
      </c>
      <c r="I77" s="119">
        <v>0.48</v>
      </c>
      <c r="J77" s="119">
        <v>1.5</v>
      </c>
      <c r="K77" s="32"/>
    </row>
    <row r="78" spans="1:11" s="33" customFormat="1" ht="11.25" customHeight="1">
      <c r="A78" s="35" t="s">
        <v>62</v>
      </c>
      <c r="B78" s="29"/>
      <c r="C78" s="30">
        <v>200</v>
      </c>
      <c r="D78" s="30">
        <v>200</v>
      </c>
      <c r="E78" s="30">
        <v>182</v>
      </c>
      <c r="F78" s="31"/>
      <c r="G78" s="31"/>
      <c r="H78" s="119">
        <v>10</v>
      </c>
      <c r="I78" s="119">
        <v>10</v>
      </c>
      <c r="J78" s="119">
        <v>9.1</v>
      </c>
      <c r="K78" s="32"/>
    </row>
    <row r="79" spans="1:11" s="33" customFormat="1" ht="11.25" customHeight="1">
      <c r="A79" s="35" t="s">
        <v>63</v>
      </c>
      <c r="B79" s="29"/>
      <c r="C79" s="30">
        <v>50</v>
      </c>
      <c r="D79" s="30">
        <v>50</v>
      </c>
      <c r="E79" s="30">
        <v>72</v>
      </c>
      <c r="F79" s="31"/>
      <c r="G79" s="31"/>
      <c r="H79" s="119">
        <v>1.85</v>
      </c>
      <c r="I79" s="119">
        <v>1.3009999999999999</v>
      </c>
      <c r="J79" s="119">
        <v>2</v>
      </c>
      <c r="K79" s="32"/>
    </row>
    <row r="80" spans="1:11" s="42" customFormat="1" ht="11.25" customHeight="1">
      <c r="A80" s="43" t="s">
        <v>64</v>
      </c>
      <c r="B80" s="37"/>
      <c r="C80" s="38">
        <v>8612</v>
      </c>
      <c r="D80" s="38">
        <v>8514</v>
      </c>
      <c r="E80" s="38">
        <v>8781</v>
      </c>
      <c r="F80" s="39">
        <f>IF(D80&gt;0,100*E80/D80,0)</f>
        <v>103.13601127554615</v>
      </c>
      <c r="G80" s="40"/>
      <c r="H80" s="120">
        <v>459.83699999999999</v>
      </c>
      <c r="I80" s="121">
        <v>477.84275000000002</v>
      </c>
      <c r="J80" s="121">
        <v>478.10762500000004</v>
      </c>
      <c r="K80" s="41">
        <f>IF(I80&gt;0,100*J80/I80,0)</f>
        <v>100.05543141546042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>
        <v>228</v>
      </c>
      <c r="D82" s="30">
        <v>228</v>
      </c>
      <c r="E82" s="30">
        <v>170</v>
      </c>
      <c r="F82" s="31"/>
      <c r="G82" s="31"/>
      <c r="H82" s="119">
        <v>10.523</v>
      </c>
      <c r="I82" s="119">
        <v>10.523</v>
      </c>
      <c r="J82" s="119">
        <v>10.523</v>
      </c>
      <c r="K82" s="32"/>
    </row>
    <row r="83" spans="1:11" s="33" customFormat="1" ht="11.25" customHeight="1">
      <c r="A83" s="35" t="s">
        <v>66</v>
      </c>
      <c r="B83" s="29"/>
      <c r="C83" s="30">
        <v>255</v>
      </c>
      <c r="D83" s="30">
        <v>269</v>
      </c>
      <c r="E83" s="30">
        <v>268</v>
      </c>
      <c r="F83" s="31"/>
      <c r="G83" s="31"/>
      <c r="H83" s="119">
        <v>11.183999999999999</v>
      </c>
      <c r="I83" s="119">
        <v>11.2</v>
      </c>
      <c r="J83" s="119">
        <v>11.2</v>
      </c>
      <c r="K83" s="32"/>
    </row>
    <row r="84" spans="1:11" s="42" customFormat="1" ht="11.25" customHeight="1">
      <c r="A84" s="36" t="s">
        <v>67</v>
      </c>
      <c r="B84" s="37"/>
      <c r="C84" s="38">
        <v>483</v>
      </c>
      <c r="D84" s="38">
        <v>497</v>
      </c>
      <c r="E84" s="38">
        <v>438</v>
      </c>
      <c r="F84" s="39">
        <f>IF(D84&gt;0,100*E84/D84,0)</f>
        <v>88.128772635814883</v>
      </c>
      <c r="G84" s="40"/>
      <c r="H84" s="120">
        <v>21.707000000000001</v>
      </c>
      <c r="I84" s="121">
        <v>21.722999999999999</v>
      </c>
      <c r="J84" s="121">
        <v>21.722999999999999</v>
      </c>
      <c r="K84" s="41">
        <f>IF(I84&gt;0,100*J84/I84,0)</f>
        <v>99.999999999999986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>
        <v>10717</v>
      </c>
      <c r="D87" s="53">
        <v>10879</v>
      </c>
      <c r="E87" s="53">
        <v>10846.333333333334</v>
      </c>
      <c r="F87" s="54">
        <f>IF(D87&gt;0,100*E87/D87,0)</f>
        <v>99.699727303367354</v>
      </c>
      <c r="G87" s="40"/>
      <c r="H87" s="124">
        <v>543.19500000000005</v>
      </c>
      <c r="I87" s="125">
        <v>574.23775000000001</v>
      </c>
      <c r="J87" s="125">
        <v>569.57362499999999</v>
      </c>
      <c r="K87" s="54">
        <f>IF(I87&gt;0,100*J87/I87,0)</f>
        <v>99.187771093070779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46" orientation="portrait" useFirstPageNumber="1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O625"/>
  <sheetViews>
    <sheetView zoomScale="70" zoomScaleNormal="70" workbookViewId="0">
      <selection activeCell="J7" sqref="J7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279</v>
      </c>
      <c r="D7" s="21" t="s">
        <v>7</v>
      </c>
      <c r="E7" s="21">
        <v>3</v>
      </c>
      <c r="F7" s="22" t="str">
        <f>CONCATENATE(D6,"=100")</f>
        <v>2016=100</v>
      </c>
      <c r="G7" s="23"/>
      <c r="H7" s="20" t="s">
        <v>279</v>
      </c>
      <c r="I7" s="21" t="s">
        <v>7</v>
      </c>
      <c r="J7" s="21">
        <v>1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31</v>
      </c>
      <c r="D9" s="30">
        <v>30</v>
      </c>
      <c r="E9" s="30">
        <v>30</v>
      </c>
      <c r="F9" s="31"/>
      <c r="G9" s="31"/>
      <c r="H9" s="119">
        <v>0.81399999999999995</v>
      </c>
      <c r="I9" s="119">
        <v>0.78900000000000003</v>
      </c>
      <c r="J9" s="119">
        <v>0.66500000000000004</v>
      </c>
      <c r="K9" s="32"/>
    </row>
    <row r="10" spans="1:11" s="33" customFormat="1" ht="11.25" customHeight="1">
      <c r="A10" s="35" t="s">
        <v>9</v>
      </c>
      <c r="B10" s="29"/>
      <c r="C10" s="30">
        <v>23</v>
      </c>
      <c r="D10" s="30">
        <v>23</v>
      </c>
      <c r="E10" s="30">
        <v>23</v>
      </c>
      <c r="F10" s="31"/>
      <c r="G10" s="31"/>
      <c r="H10" s="119">
        <v>0.60399999999999998</v>
      </c>
      <c r="I10" s="119">
        <v>0.60099999999999998</v>
      </c>
      <c r="J10" s="119">
        <v>0.53</v>
      </c>
      <c r="K10" s="32"/>
    </row>
    <row r="11" spans="1:11" s="33" customFormat="1" ht="11.25" customHeight="1">
      <c r="A11" s="28" t="s">
        <v>10</v>
      </c>
      <c r="B11" s="29"/>
      <c r="C11" s="30">
        <v>21</v>
      </c>
      <c r="D11" s="30">
        <v>21</v>
      </c>
      <c r="E11" s="30">
        <v>21</v>
      </c>
      <c r="F11" s="31"/>
      <c r="G11" s="31"/>
      <c r="H11" s="119">
        <v>0.55100000000000005</v>
      </c>
      <c r="I11" s="119">
        <v>0.55000000000000004</v>
      </c>
      <c r="J11" s="119">
        <v>0.45</v>
      </c>
      <c r="K11" s="32"/>
    </row>
    <row r="12" spans="1:11" s="33" customFormat="1" ht="11.25" customHeight="1">
      <c r="A12" s="35" t="s">
        <v>11</v>
      </c>
      <c r="B12" s="29"/>
      <c r="C12" s="30">
        <v>47</v>
      </c>
      <c r="D12" s="30">
        <v>44</v>
      </c>
      <c r="E12" s="30">
        <v>45</v>
      </c>
      <c r="F12" s="31"/>
      <c r="G12" s="31"/>
      <c r="H12" s="119">
        <v>1.127</v>
      </c>
      <c r="I12" s="119">
        <v>1.093</v>
      </c>
      <c r="J12" s="119">
        <v>1.08</v>
      </c>
      <c r="K12" s="32"/>
    </row>
    <row r="13" spans="1:11" s="42" customFormat="1" ht="11.25" customHeight="1">
      <c r="A13" s="36" t="s">
        <v>12</v>
      </c>
      <c r="B13" s="37"/>
      <c r="C13" s="38">
        <v>122</v>
      </c>
      <c r="D13" s="38">
        <v>118</v>
      </c>
      <c r="E13" s="38">
        <v>119</v>
      </c>
      <c r="F13" s="39">
        <f>IF(D13&gt;0,100*E13/D13,0)</f>
        <v>100.84745762711864</v>
      </c>
      <c r="G13" s="40"/>
      <c r="H13" s="120">
        <v>3.0960000000000001</v>
      </c>
      <c r="I13" s="121">
        <v>3.0330000000000004</v>
      </c>
      <c r="J13" s="121">
        <v>2.7250000000000001</v>
      </c>
      <c r="K13" s="41">
        <f>IF(I13&gt;0,100*J13/I13,0)</f>
        <v>89.845037916254526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>
        <v>3</v>
      </c>
      <c r="D15" s="38">
        <v>3</v>
      </c>
      <c r="E15" s="38">
        <v>3</v>
      </c>
      <c r="F15" s="39">
        <f>IF(D15&gt;0,100*E15/D15,0)</f>
        <v>100</v>
      </c>
      <c r="G15" s="40"/>
      <c r="H15" s="120">
        <v>0.03</v>
      </c>
      <c r="I15" s="121">
        <v>0.03</v>
      </c>
      <c r="J15" s="121">
        <v>0.03</v>
      </c>
      <c r="K15" s="41">
        <f>IF(I15&gt;0,100*J15/I15,0)</f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>
        <v>3</v>
      </c>
      <c r="D17" s="38">
        <v>3</v>
      </c>
      <c r="E17" s="38">
        <v>3</v>
      </c>
      <c r="F17" s="39">
        <f>IF(D17&gt;0,100*E17/D17,0)</f>
        <v>100</v>
      </c>
      <c r="G17" s="40"/>
      <c r="H17" s="120">
        <v>2.4E-2</v>
      </c>
      <c r="I17" s="121">
        <v>2.4E-2</v>
      </c>
      <c r="J17" s="121">
        <v>2.4E-2</v>
      </c>
      <c r="K17" s="41">
        <f>IF(I17&gt;0,100*J17/I17,0)</f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>
        <v>17</v>
      </c>
      <c r="D19" s="30">
        <v>17</v>
      </c>
      <c r="E19" s="30">
        <v>17</v>
      </c>
      <c r="F19" s="31"/>
      <c r="G19" s="31"/>
      <c r="H19" s="119">
        <v>1.0249999999999999</v>
      </c>
      <c r="I19" s="119">
        <v>0.72899999999999998</v>
      </c>
      <c r="J19" s="119">
        <v>0.63800000000000001</v>
      </c>
      <c r="K19" s="32"/>
    </row>
    <row r="20" spans="1:11" s="33" customFormat="1" ht="11.25" customHeight="1">
      <c r="A20" s="35" t="s">
        <v>16</v>
      </c>
      <c r="B20" s="29"/>
      <c r="C20" s="30">
        <v>14</v>
      </c>
      <c r="D20" s="30">
        <v>14</v>
      </c>
      <c r="E20" s="30">
        <v>14</v>
      </c>
      <c r="F20" s="31"/>
      <c r="G20" s="31"/>
      <c r="H20" s="119">
        <v>0.29199999999999998</v>
      </c>
      <c r="I20" s="119">
        <v>0.28499999999999998</v>
      </c>
      <c r="J20" s="119">
        <v>0.28499999999999998</v>
      </c>
      <c r="K20" s="32"/>
    </row>
    <row r="21" spans="1:11" s="33" customFormat="1" ht="11.25" customHeight="1">
      <c r="A21" s="35" t="s">
        <v>17</v>
      </c>
      <c r="B21" s="29"/>
      <c r="C21" s="30">
        <v>12</v>
      </c>
      <c r="D21" s="30">
        <v>12</v>
      </c>
      <c r="E21" s="30">
        <v>12</v>
      </c>
      <c r="F21" s="31"/>
      <c r="G21" s="31"/>
      <c r="H21" s="119">
        <v>0.222</v>
      </c>
      <c r="I21" s="119">
        <v>0.215</v>
      </c>
      <c r="J21" s="119">
        <v>0.215</v>
      </c>
      <c r="K21" s="32"/>
    </row>
    <row r="22" spans="1:11" s="42" customFormat="1" ht="11.25" customHeight="1">
      <c r="A22" s="36" t="s">
        <v>18</v>
      </c>
      <c r="B22" s="37"/>
      <c r="C22" s="38">
        <v>43</v>
      </c>
      <c r="D22" s="38">
        <v>43</v>
      </c>
      <c r="E22" s="38">
        <v>43</v>
      </c>
      <c r="F22" s="39">
        <f>IF(D22&gt;0,100*E22/D22,0)</f>
        <v>100</v>
      </c>
      <c r="G22" s="40"/>
      <c r="H22" s="120">
        <v>1.5389999999999999</v>
      </c>
      <c r="I22" s="121">
        <v>1.2290000000000001</v>
      </c>
      <c r="J22" s="121">
        <v>1.1380000000000001</v>
      </c>
      <c r="K22" s="41">
        <f>IF(I22&gt;0,100*J22/I22,0)</f>
        <v>92.595606183889345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>
        <v>13</v>
      </c>
      <c r="D24" s="38">
        <v>12</v>
      </c>
      <c r="E24" s="38">
        <v>15</v>
      </c>
      <c r="F24" s="39">
        <f>IF(D24&gt;0,100*E24/D24,0)</f>
        <v>125</v>
      </c>
      <c r="G24" s="40"/>
      <c r="H24" s="120">
        <v>1.0289999999999999</v>
      </c>
      <c r="I24" s="121">
        <v>0.85</v>
      </c>
      <c r="J24" s="121">
        <v>1.3</v>
      </c>
      <c r="K24" s="41">
        <f>IF(I24&gt;0,100*J24/I24,0)</f>
        <v>152.94117647058823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>
        <v>108</v>
      </c>
      <c r="D26" s="38">
        <v>110</v>
      </c>
      <c r="E26" s="38">
        <v>100</v>
      </c>
      <c r="F26" s="39">
        <f>IF(D26&gt;0,100*E26/D26,0)</f>
        <v>90.909090909090907</v>
      </c>
      <c r="G26" s="40"/>
      <c r="H26" s="120">
        <v>10.606</v>
      </c>
      <c r="I26" s="121">
        <v>10.5</v>
      </c>
      <c r="J26" s="121">
        <v>10.4</v>
      </c>
      <c r="K26" s="41">
        <f>IF(I26&gt;0,100*J26/I26,0)</f>
        <v>99.047619047619051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19"/>
      <c r="I28" s="119"/>
      <c r="J28" s="119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9"/>
      <c r="I29" s="119"/>
      <c r="J29" s="119"/>
      <c r="K29" s="32"/>
    </row>
    <row r="30" spans="1:11" s="33" customFormat="1" ht="11.25" customHeight="1">
      <c r="A30" s="35" t="s">
        <v>23</v>
      </c>
      <c r="B30" s="29"/>
      <c r="C30" s="30"/>
      <c r="D30" s="30">
        <v>1</v>
      </c>
      <c r="E30" s="30">
        <v>1</v>
      </c>
      <c r="F30" s="31"/>
      <c r="G30" s="31"/>
      <c r="H30" s="119"/>
      <c r="I30" s="119">
        <v>3.1E-2</v>
      </c>
      <c r="J30" s="119">
        <v>3.1E-2</v>
      </c>
      <c r="K30" s="32"/>
    </row>
    <row r="31" spans="1:11" s="42" customFormat="1" ht="11.25" customHeight="1">
      <c r="A31" s="43" t="s">
        <v>24</v>
      </c>
      <c r="B31" s="37"/>
      <c r="C31" s="38"/>
      <c r="D31" s="38">
        <v>1</v>
      </c>
      <c r="E31" s="38">
        <v>1</v>
      </c>
      <c r="F31" s="39">
        <f>IF(D31&gt;0,100*E31/D31,0)</f>
        <v>100</v>
      </c>
      <c r="G31" s="40"/>
      <c r="H31" s="120"/>
      <c r="I31" s="121">
        <v>3.1E-2</v>
      </c>
      <c r="J31" s="121">
        <v>3.1E-2</v>
      </c>
      <c r="K31" s="41">
        <f>IF(I31&gt;0,100*J31/I31,0)</f>
        <v>100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>
        <v>64</v>
      </c>
      <c r="D33" s="30">
        <v>60</v>
      </c>
      <c r="E33" s="30">
        <v>60</v>
      </c>
      <c r="F33" s="31"/>
      <c r="G33" s="31"/>
      <c r="H33" s="119">
        <v>1.18</v>
      </c>
      <c r="I33" s="119">
        <v>1.1000000000000001</v>
      </c>
      <c r="J33" s="119">
        <v>1.1000000000000001</v>
      </c>
      <c r="K33" s="32"/>
    </row>
    <row r="34" spans="1:11" s="33" customFormat="1" ht="11.25" customHeight="1">
      <c r="A34" s="35" t="s">
        <v>26</v>
      </c>
      <c r="B34" s="29"/>
      <c r="C34" s="30">
        <v>6</v>
      </c>
      <c r="D34" s="30">
        <v>6</v>
      </c>
      <c r="E34" s="30">
        <v>20</v>
      </c>
      <c r="F34" s="31"/>
      <c r="G34" s="31"/>
      <c r="H34" s="119">
        <v>0.13700000000000001</v>
      </c>
      <c r="I34" s="119">
        <v>0.13</v>
      </c>
      <c r="J34" s="119">
        <v>0.13</v>
      </c>
      <c r="K34" s="32"/>
    </row>
    <row r="35" spans="1:11" s="33" customFormat="1" ht="11.25" customHeight="1">
      <c r="A35" s="35" t="s">
        <v>27</v>
      </c>
      <c r="B35" s="29"/>
      <c r="C35" s="30">
        <v>5</v>
      </c>
      <c r="D35" s="30">
        <v>6</v>
      </c>
      <c r="E35" s="30">
        <v>8</v>
      </c>
      <c r="F35" s="31"/>
      <c r="G35" s="31"/>
      <c r="H35" s="119">
        <v>0.08</v>
      </c>
      <c r="I35" s="119">
        <v>0.115</v>
      </c>
      <c r="J35" s="119">
        <v>0.115</v>
      </c>
      <c r="K35" s="32"/>
    </row>
    <row r="36" spans="1:11" s="33" customFormat="1" ht="11.25" customHeight="1">
      <c r="A36" s="35" t="s">
        <v>28</v>
      </c>
      <c r="B36" s="29"/>
      <c r="C36" s="30">
        <v>16</v>
      </c>
      <c r="D36" s="30">
        <v>16</v>
      </c>
      <c r="E36" s="30">
        <v>10</v>
      </c>
      <c r="F36" s="31"/>
      <c r="G36" s="31"/>
      <c r="H36" s="119">
        <v>0.25600000000000001</v>
      </c>
      <c r="I36" s="119">
        <v>0.25600000000000001</v>
      </c>
      <c r="J36" s="119">
        <v>0.28799999999999998</v>
      </c>
      <c r="K36" s="32"/>
    </row>
    <row r="37" spans="1:11" s="42" customFormat="1" ht="11.25" customHeight="1">
      <c r="A37" s="36" t="s">
        <v>29</v>
      </c>
      <c r="B37" s="37"/>
      <c r="C37" s="38">
        <v>91</v>
      </c>
      <c r="D37" s="38">
        <v>88</v>
      </c>
      <c r="E37" s="38">
        <v>98</v>
      </c>
      <c r="F37" s="39">
        <f>IF(D37&gt;0,100*E37/D37,0)</f>
        <v>111.36363636363636</v>
      </c>
      <c r="G37" s="40"/>
      <c r="H37" s="120">
        <v>1.653</v>
      </c>
      <c r="I37" s="121">
        <v>1.601</v>
      </c>
      <c r="J37" s="121">
        <v>1.633</v>
      </c>
      <c r="K37" s="41">
        <f>IF(I37&gt;0,100*J37/I37,0)</f>
        <v>101.99875078076204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>
        <v>75</v>
      </c>
      <c r="D39" s="38">
        <v>75</v>
      </c>
      <c r="E39" s="38">
        <v>70</v>
      </c>
      <c r="F39" s="39">
        <f>IF(D39&gt;0,100*E39/D39,0)</f>
        <v>93.333333333333329</v>
      </c>
      <c r="G39" s="40"/>
      <c r="H39" s="120">
        <v>1.284</v>
      </c>
      <c r="I39" s="121">
        <v>1.28</v>
      </c>
      <c r="J39" s="121">
        <v>1.2</v>
      </c>
      <c r="K39" s="41">
        <f>IF(I39&gt;0,100*J39/I39,0)</f>
        <v>93.75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>
        <v>242</v>
      </c>
      <c r="D41" s="30">
        <v>146</v>
      </c>
      <c r="E41" s="30">
        <v>150</v>
      </c>
      <c r="F41" s="31"/>
      <c r="G41" s="31"/>
      <c r="H41" s="119">
        <v>16.940000000000001</v>
      </c>
      <c r="I41" s="119">
        <v>10.220000000000001</v>
      </c>
      <c r="J41" s="119"/>
      <c r="K41" s="32"/>
    </row>
    <row r="42" spans="1:11" s="33" customFormat="1" ht="11.25" customHeight="1">
      <c r="A42" s="35" t="s">
        <v>32</v>
      </c>
      <c r="B42" s="29"/>
      <c r="C42" s="30">
        <v>34</v>
      </c>
      <c r="D42" s="30">
        <v>30</v>
      </c>
      <c r="E42" s="30">
        <v>30</v>
      </c>
      <c r="F42" s="31"/>
      <c r="G42" s="31"/>
      <c r="H42" s="119">
        <v>2.5499999999999998</v>
      </c>
      <c r="I42" s="119">
        <v>2.7749999999999999</v>
      </c>
      <c r="J42" s="119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19"/>
      <c r="I43" s="119"/>
      <c r="J43" s="119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9"/>
      <c r="I44" s="119"/>
      <c r="J44" s="119"/>
      <c r="K44" s="32"/>
    </row>
    <row r="45" spans="1:11" s="33" customFormat="1" ht="11.25" customHeight="1">
      <c r="A45" s="35" t="s">
        <v>35</v>
      </c>
      <c r="B45" s="29"/>
      <c r="C45" s="30">
        <v>7</v>
      </c>
      <c r="D45" s="30">
        <v>7</v>
      </c>
      <c r="E45" s="30">
        <v>7</v>
      </c>
      <c r="F45" s="31"/>
      <c r="G45" s="31"/>
      <c r="H45" s="119">
        <v>0.14699999999999999</v>
      </c>
      <c r="I45" s="119">
        <v>0.16800000000000001</v>
      </c>
      <c r="J45" s="119">
        <v>0.16800000000000001</v>
      </c>
      <c r="K45" s="32"/>
    </row>
    <row r="46" spans="1:11" s="33" customFormat="1" ht="11.25" customHeight="1">
      <c r="A46" s="35" t="s">
        <v>36</v>
      </c>
      <c r="B46" s="29"/>
      <c r="C46" s="30">
        <v>1062</v>
      </c>
      <c r="D46" s="30">
        <v>1140</v>
      </c>
      <c r="E46" s="30">
        <v>1140</v>
      </c>
      <c r="F46" s="31"/>
      <c r="G46" s="31"/>
      <c r="H46" s="119">
        <v>69.03</v>
      </c>
      <c r="I46" s="119">
        <v>79.8</v>
      </c>
      <c r="J46" s="119"/>
      <c r="K46" s="32"/>
    </row>
    <row r="47" spans="1:11" s="33" customFormat="1" ht="11.25" customHeight="1">
      <c r="A47" s="35" t="s">
        <v>37</v>
      </c>
      <c r="B47" s="29"/>
      <c r="C47" s="30">
        <v>44</v>
      </c>
      <c r="D47" s="30">
        <v>48</v>
      </c>
      <c r="E47" s="30">
        <v>45</v>
      </c>
      <c r="F47" s="31"/>
      <c r="G47" s="31"/>
      <c r="H47" s="119">
        <v>2.3319999999999999</v>
      </c>
      <c r="I47" s="119">
        <v>2.5920000000000001</v>
      </c>
      <c r="J47" s="119">
        <v>2.4300000000000002</v>
      </c>
      <c r="K47" s="32"/>
    </row>
    <row r="48" spans="1:11" s="33" customFormat="1" ht="11.25" customHeight="1">
      <c r="A48" s="35" t="s">
        <v>38</v>
      </c>
      <c r="B48" s="29"/>
      <c r="C48" s="30">
        <v>1288</v>
      </c>
      <c r="D48" s="30">
        <v>1300</v>
      </c>
      <c r="E48" s="30">
        <v>1300</v>
      </c>
      <c r="F48" s="31"/>
      <c r="G48" s="31"/>
      <c r="H48" s="119">
        <v>95.55</v>
      </c>
      <c r="I48" s="119">
        <v>97.5</v>
      </c>
      <c r="J48" s="119">
        <v>97.5</v>
      </c>
      <c r="K48" s="32"/>
    </row>
    <row r="49" spans="1:11" s="33" customFormat="1" ht="11.25" customHeight="1">
      <c r="A49" s="35" t="s">
        <v>39</v>
      </c>
      <c r="B49" s="29"/>
      <c r="C49" s="30">
        <v>17</v>
      </c>
      <c r="D49" s="30">
        <v>20</v>
      </c>
      <c r="E49" s="30">
        <v>20</v>
      </c>
      <c r="F49" s="31"/>
      <c r="G49" s="31"/>
      <c r="H49" s="119">
        <v>1.105</v>
      </c>
      <c r="I49" s="119">
        <v>1.3</v>
      </c>
      <c r="J49" s="119"/>
      <c r="K49" s="32"/>
    </row>
    <row r="50" spans="1:11" s="42" customFormat="1" ht="11.25" customHeight="1">
      <c r="A50" s="43" t="s">
        <v>40</v>
      </c>
      <c r="B50" s="37"/>
      <c r="C50" s="38">
        <v>2694</v>
      </c>
      <c r="D50" s="38">
        <v>2691</v>
      </c>
      <c r="E50" s="38">
        <v>2692</v>
      </c>
      <c r="F50" s="39">
        <f>IF(D50&gt;0,100*E50/D50,0)</f>
        <v>100.03716090672613</v>
      </c>
      <c r="G50" s="40"/>
      <c r="H50" s="120">
        <v>187.65399999999997</v>
      </c>
      <c r="I50" s="121">
        <v>194.35499999999999</v>
      </c>
      <c r="J50" s="121"/>
      <c r="K50" s="41">
        <f>IF(I50&gt;0,100*J50/I50,0)</f>
        <v>0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>
        <v>7</v>
      </c>
      <c r="D52" s="38">
        <v>7</v>
      </c>
      <c r="E52" s="38">
        <v>7</v>
      </c>
      <c r="F52" s="39">
        <f>IF(D52&gt;0,100*E52/D52,0)</f>
        <v>100</v>
      </c>
      <c r="G52" s="40"/>
      <c r="H52" s="120">
        <v>0.21</v>
      </c>
      <c r="I52" s="121">
        <v>0.21</v>
      </c>
      <c r="J52" s="121">
        <v>0.21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>
        <v>175</v>
      </c>
      <c r="D54" s="30">
        <v>230</v>
      </c>
      <c r="E54" s="30">
        <v>220</v>
      </c>
      <c r="F54" s="31"/>
      <c r="G54" s="31"/>
      <c r="H54" s="119">
        <v>9.1</v>
      </c>
      <c r="I54" s="119">
        <v>11.96</v>
      </c>
      <c r="J54" s="119">
        <v>12.1</v>
      </c>
      <c r="K54" s="32"/>
    </row>
    <row r="55" spans="1:11" s="33" customFormat="1" ht="11.25" customHeight="1">
      <c r="A55" s="35" t="s">
        <v>43</v>
      </c>
      <c r="B55" s="29"/>
      <c r="C55" s="30">
        <v>4</v>
      </c>
      <c r="D55" s="30">
        <v>5</v>
      </c>
      <c r="E55" s="30">
        <v>3</v>
      </c>
      <c r="F55" s="31"/>
      <c r="G55" s="31"/>
      <c r="H55" s="119">
        <v>0.16</v>
      </c>
      <c r="I55" s="119">
        <v>0.16</v>
      </c>
      <c r="J55" s="119">
        <v>0.16</v>
      </c>
      <c r="K55" s="32"/>
    </row>
    <row r="56" spans="1:11" s="33" customFormat="1" ht="11.25" customHeight="1">
      <c r="A56" s="35" t="s">
        <v>44</v>
      </c>
      <c r="B56" s="29"/>
      <c r="C56" s="30">
        <v>2</v>
      </c>
      <c r="D56" s="30">
        <v>3</v>
      </c>
      <c r="E56" s="30">
        <v>9</v>
      </c>
      <c r="F56" s="31"/>
      <c r="G56" s="31"/>
      <c r="H56" s="119">
        <v>0.12</v>
      </c>
      <c r="I56" s="119">
        <v>0.14000000000000001</v>
      </c>
      <c r="J56" s="119">
        <v>0.2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9"/>
      <c r="I57" s="119"/>
      <c r="J57" s="119"/>
      <c r="K57" s="32"/>
    </row>
    <row r="58" spans="1:11" s="33" customFormat="1" ht="11.25" customHeight="1">
      <c r="A58" s="35" t="s">
        <v>46</v>
      </c>
      <c r="B58" s="29"/>
      <c r="C58" s="30">
        <v>114</v>
      </c>
      <c r="D58" s="30">
        <v>104</v>
      </c>
      <c r="E58" s="30">
        <v>96</v>
      </c>
      <c r="F58" s="31"/>
      <c r="G58" s="31"/>
      <c r="H58" s="119">
        <v>4.617</v>
      </c>
      <c r="I58" s="119">
        <v>3.4319999999999999</v>
      </c>
      <c r="J58" s="119">
        <v>4.6079999999999997</v>
      </c>
      <c r="K58" s="32"/>
    </row>
    <row r="59" spans="1:11" s="42" customFormat="1" ht="11.25" customHeight="1">
      <c r="A59" s="36" t="s">
        <v>47</v>
      </c>
      <c r="B59" s="37"/>
      <c r="C59" s="38">
        <v>295</v>
      </c>
      <c r="D59" s="38">
        <v>342</v>
      </c>
      <c r="E59" s="38">
        <v>328</v>
      </c>
      <c r="F59" s="39">
        <f>IF(D59&gt;0,100*E59/D59,0)</f>
        <v>95.906432748538009</v>
      </c>
      <c r="G59" s="40"/>
      <c r="H59" s="120">
        <v>13.997</v>
      </c>
      <c r="I59" s="121">
        <v>15.692000000000002</v>
      </c>
      <c r="J59" s="121">
        <v>17.067999999999998</v>
      </c>
      <c r="K59" s="41">
        <f>IF(I59&gt;0,100*J59/I59,0)</f>
        <v>108.76879938822327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>
        <v>157</v>
      </c>
      <c r="D61" s="30">
        <v>120</v>
      </c>
      <c r="E61" s="30">
        <v>150</v>
      </c>
      <c r="F61" s="31"/>
      <c r="G61" s="31"/>
      <c r="H61" s="119">
        <v>9.1059999999999999</v>
      </c>
      <c r="I61" s="119">
        <v>7.8</v>
      </c>
      <c r="J61" s="119">
        <v>7.8</v>
      </c>
      <c r="K61" s="32"/>
    </row>
    <row r="62" spans="1:11" s="33" customFormat="1" ht="11.25" customHeight="1">
      <c r="A62" s="35" t="s">
        <v>49</v>
      </c>
      <c r="B62" s="29"/>
      <c r="C62" s="30">
        <v>12</v>
      </c>
      <c r="D62" s="30">
        <v>12</v>
      </c>
      <c r="E62" s="30">
        <v>15</v>
      </c>
      <c r="F62" s="31"/>
      <c r="G62" s="31"/>
      <c r="H62" s="119">
        <v>0.3</v>
      </c>
      <c r="I62" s="119">
        <v>0.3</v>
      </c>
      <c r="J62" s="119">
        <v>0.3</v>
      </c>
      <c r="K62" s="32"/>
    </row>
    <row r="63" spans="1:11" s="33" customFormat="1" ht="11.25" customHeight="1">
      <c r="A63" s="35" t="s">
        <v>50</v>
      </c>
      <c r="B63" s="29"/>
      <c r="C63" s="30">
        <v>12</v>
      </c>
      <c r="D63" s="30">
        <v>12</v>
      </c>
      <c r="E63" s="30">
        <v>8</v>
      </c>
      <c r="F63" s="31"/>
      <c r="G63" s="31"/>
      <c r="H63" s="119">
        <v>0.6</v>
      </c>
      <c r="I63" s="119">
        <v>0.5</v>
      </c>
      <c r="J63" s="119">
        <v>0.45</v>
      </c>
      <c r="K63" s="32"/>
    </row>
    <row r="64" spans="1:11" s="42" customFormat="1" ht="11.25" customHeight="1">
      <c r="A64" s="36" t="s">
        <v>51</v>
      </c>
      <c r="B64" s="37"/>
      <c r="C64" s="38">
        <v>181</v>
      </c>
      <c r="D64" s="38">
        <v>144</v>
      </c>
      <c r="E64" s="38">
        <v>173</v>
      </c>
      <c r="F64" s="39">
        <f>IF(D64&gt;0,100*E64/D64,0)</f>
        <v>120.13888888888889</v>
      </c>
      <c r="G64" s="40"/>
      <c r="H64" s="120">
        <v>10.006</v>
      </c>
      <c r="I64" s="121">
        <v>8.6</v>
      </c>
      <c r="J64" s="121">
        <v>8.5500000000000007</v>
      </c>
      <c r="K64" s="41">
        <f>IF(I64&gt;0,100*J64/I64,0)</f>
        <v>99.418604651162809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>
        <v>21</v>
      </c>
      <c r="D66" s="38">
        <v>10</v>
      </c>
      <c r="E66" s="38">
        <v>30</v>
      </c>
      <c r="F66" s="39">
        <f>IF(D66&gt;0,100*E66/D66,0)</f>
        <v>300</v>
      </c>
      <c r="G66" s="40"/>
      <c r="H66" s="120">
        <v>0.80900000000000005</v>
      </c>
      <c r="I66" s="121">
        <v>0.3</v>
      </c>
      <c r="J66" s="121">
        <v>1.2450000000000001</v>
      </c>
      <c r="K66" s="41">
        <f>IF(I66&gt;0,100*J66/I66,0)</f>
        <v>415.00000000000006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19"/>
      <c r="I68" s="119"/>
      <c r="J68" s="119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9"/>
      <c r="I69" s="119"/>
      <c r="J69" s="119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0"/>
      <c r="I70" s="121"/>
      <c r="J70" s="12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19"/>
      <c r="I72" s="119"/>
      <c r="J72" s="119"/>
      <c r="K72" s="32"/>
    </row>
    <row r="73" spans="1:11" s="33" customFormat="1" ht="11.25" customHeight="1">
      <c r="A73" s="35" t="s">
        <v>57</v>
      </c>
      <c r="B73" s="29"/>
      <c r="C73" s="30">
        <v>1800</v>
      </c>
      <c r="D73" s="30">
        <v>1800</v>
      </c>
      <c r="E73" s="30">
        <v>1800</v>
      </c>
      <c r="F73" s="31"/>
      <c r="G73" s="31"/>
      <c r="H73" s="119">
        <v>117</v>
      </c>
      <c r="I73" s="119">
        <v>117.1</v>
      </c>
      <c r="J73" s="119">
        <v>117.5</v>
      </c>
      <c r="K73" s="32"/>
    </row>
    <row r="74" spans="1:11" s="33" customFormat="1" ht="11.25" customHeight="1">
      <c r="A74" s="35" t="s">
        <v>58</v>
      </c>
      <c r="B74" s="29"/>
      <c r="C74" s="30">
        <v>171</v>
      </c>
      <c r="D74" s="30">
        <v>175</v>
      </c>
      <c r="E74" s="30">
        <v>170</v>
      </c>
      <c r="F74" s="31"/>
      <c r="G74" s="31"/>
      <c r="H74" s="119">
        <v>6.84</v>
      </c>
      <c r="I74" s="119">
        <v>6.3</v>
      </c>
      <c r="J74" s="119">
        <v>5.6</v>
      </c>
      <c r="K74" s="32"/>
    </row>
    <row r="75" spans="1:11" s="33" customFormat="1" ht="11.25" customHeight="1">
      <c r="A75" s="35" t="s">
        <v>59</v>
      </c>
      <c r="B75" s="29"/>
      <c r="C75" s="30">
        <v>9</v>
      </c>
      <c r="D75" s="30">
        <v>9</v>
      </c>
      <c r="E75" s="30">
        <v>10</v>
      </c>
      <c r="F75" s="31"/>
      <c r="G75" s="31"/>
      <c r="H75" s="119">
        <v>0.36</v>
      </c>
      <c r="I75" s="119">
        <v>0.36</v>
      </c>
      <c r="J75" s="119">
        <v>0.36</v>
      </c>
      <c r="K75" s="32"/>
    </row>
    <row r="76" spans="1:11" s="33" customFormat="1" ht="11.25" customHeight="1">
      <c r="A76" s="35" t="s">
        <v>60</v>
      </c>
      <c r="B76" s="29"/>
      <c r="C76" s="30">
        <v>42</v>
      </c>
      <c r="D76" s="30">
        <v>35</v>
      </c>
      <c r="E76" s="30">
        <v>35</v>
      </c>
      <c r="F76" s="31"/>
      <c r="G76" s="31"/>
      <c r="H76" s="119">
        <v>3.36</v>
      </c>
      <c r="I76" s="119">
        <v>1.8380000000000001</v>
      </c>
      <c r="J76" s="119">
        <v>1.82</v>
      </c>
      <c r="K76" s="32"/>
    </row>
    <row r="77" spans="1:11" s="33" customFormat="1" ht="11.25" customHeight="1">
      <c r="A77" s="35" t="s">
        <v>61</v>
      </c>
      <c r="B77" s="29"/>
      <c r="C77" s="30">
        <v>8</v>
      </c>
      <c r="D77" s="30">
        <v>2</v>
      </c>
      <c r="E77" s="30">
        <v>2</v>
      </c>
      <c r="F77" s="31"/>
      <c r="G77" s="31"/>
      <c r="H77" s="119">
        <v>0.2</v>
      </c>
      <c r="I77" s="119">
        <v>0.06</v>
      </c>
      <c r="J77" s="119">
        <v>0.05</v>
      </c>
      <c r="K77" s="32"/>
    </row>
    <row r="78" spans="1:11" s="33" customFormat="1" ht="11.25" customHeight="1">
      <c r="A78" s="35" t="s">
        <v>62</v>
      </c>
      <c r="B78" s="29"/>
      <c r="C78" s="30">
        <v>53</v>
      </c>
      <c r="D78" s="30">
        <v>50</v>
      </c>
      <c r="E78" s="30">
        <v>65</v>
      </c>
      <c r="F78" s="31"/>
      <c r="G78" s="31"/>
      <c r="H78" s="119">
        <v>1.56</v>
      </c>
      <c r="I78" s="119">
        <v>1.5</v>
      </c>
      <c r="J78" s="119">
        <v>1.5</v>
      </c>
      <c r="K78" s="32"/>
    </row>
    <row r="79" spans="1:11" s="33" customFormat="1" ht="11.25" customHeight="1">
      <c r="A79" s="35" t="s">
        <v>63</v>
      </c>
      <c r="B79" s="29"/>
      <c r="C79" s="30">
        <v>710</v>
      </c>
      <c r="D79" s="30">
        <v>710</v>
      </c>
      <c r="E79" s="30">
        <v>682</v>
      </c>
      <c r="F79" s="31"/>
      <c r="G79" s="31"/>
      <c r="H79" s="119">
        <v>41.8</v>
      </c>
      <c r="I79" s="119">
        <v>28.4</v>
      </c>
      <c r="J79" s="119">
        <v>32.909999999999997</v>
      </c>
      <c r="K79" s="32"/>
    </row>
    <row r="80" spans="1:11" s="42" customFormat="1" ht="11.25" customHeight="1">
      <c r="A80" s="43" t="s">
        <v>64</v>
      </c>
      <c r="B80" s="37"/>
      <c r="C80" s="38">
        <v>2793</v>
      </c>
      <c r="D80" s="38">
        <v>2781</v>
      </c>
      <c r="E80" s="38">
        <v>2764</v>
      </c>
      <c r="F80" s="39">
        <f>IF(D80&gt;0,100*E80/D80,0)</f>
        <v>99.388709097446963</v>
      </c>
      <c r="G80" s="40"/>
      <c r="H80" s="120">
        <v>171.12</v>
      </c>
      <c r="I80" s="121">
        <v>155.55799999999999</v>
      </c>
      <c r="J80" s="121">
        <v>159.74</v>
      </c>
      <c r="K80" s="41">
        <f>IF(I80&gt;0,100*J80/I80,0)</f>
        <v>102.68838632535775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>
        <v>107</v>
      </c>
      <c r="D82" s="30">
        <v>107</v>
      </c>
      <c r="E82" s="30">
        <v>97</v>
      </c>
      <c r="F82" s="31"/>
      <c r="G82" s="31"/>
      <c r="H82" s="119">
        <v>3.7189999999999999</v>
      </c>
      <c r="I82" s="119">
        <v>3.7189999999999999</v>
      </c>
      <c r="J82" s="119">
        <v>3.7189999999999999</v>
      </c>
      <c r="K82" s="32"/>
    </row>
    <row r="83" spans="1:11" s="33" customFormat="1" ht="11.25" customHeight="1">
      <c r="A83" s="35" t="s">
        <v>66</v>
      </c>
      <c r="B83" s="29"/>
      <c r="C83" s="30">
        <v>136</v>
      </c>
      <c r="D83" s="30">
        <v>130</v>
      </c>
      <c r="E83" s="30">
        <v>137</v>
      </c>
      <c r="F83" s="31"/>
      <c r="G83" s="31"/>
      <c r="H83" s="119">
        <v>4.0890000000000004</v>
      </c>
      <c r="I83" s="119">
        <v>3.9569999999999999</v>
      </c>
      <c r="J83" s="119">
        <v>3.9569999999999999</v>
      </c>
      <c r="K83" s="32"/>
    </row>
    <row r="84" spans="1:11" s="42" customFormat="1" ht="11.25" customHeight="1">
      <c r="A84" s="36" t="s">
        <v>67</v>
      </c>
      <c r="B84" s="37"/>
      <c r="C84" s="38">
        <v>243</v>
      </c>
      <c r="D84" s="38">
        <v>237</v>
      </c>
      <c r="E84" s="38">
        <v>234</v>
      </c>
      <c r="F84" s="39">
        <f>IF(D84&gt;0,100*E84/D84,0)</f>
        <v>98.734177215189874</v>
      </c>
      <c r="G84" s="40"/>
      <c r="H84" s="120">
        <v>7.8079999999999998</v>
      </c>
      <c r="I84" s="121">
        <v>7.6760000000000002</v>
      </c>
      <c r="J84" s="121">
        <v>7.6760000000000002</v>
      </c>
      <c r="K84" s="41">
        <f>IF(I84&gt;0,100*J84/I84,0)</f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>
        <v>6692</v>
      </c>
      <c r="D87" s="53">
        <v>6665</v>
      </c>
      <c r="E87" s="53">
        <v>6680</v>
      </c>
      <c r="F87" s="54">
        <f>IF(D87&gt;0,100*E87/D87,0)</f>
        <v>100.22505626406601</v>
      </c>
      <c r="G87" s="40"/>
      <c r="H87" s="124">
        <v>410.86500000000001</v>
      </c>
      <c r="I87" s="125">
        <v>400.96899999999999</v>
      </c>
      <c r="J87" s="12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47" orientation="portrait" useFirstPageNumber="1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O625"/>
  <sheetViews>
    <sheetView zoomScale="70" zoomScaleNormal="70" workbookViewId="0">
      <selection activeCell="J7" sqref="J7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279</v>
      </c>
      <c r="D7" s="21" t="s">
        <v>7</v>
      </c>
      <c r="E7" s="21">
        <v>3</v>
      </c>
      <c r="F7" s="22" t="str">
        <f>CONCATENATE(D6,"=100")</f>
        <v>2016=100</v>
      </c>
      <c r="G7" s="23"/>
      <c r="H7" s="20" t="s">
        <v>279</v>
      </c>
      <c r="I7" s="21" t="s">
        <v>7</v>
      </c>
      <c r="J7" s="21">
        <v>12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3018</v>
      </c>
      <c r="D9" s="30">
        <v>3084.8544830827691</v>
      </c>
      <c r="E9" s="30">
        <v>3082</v>
      </c>
      <c r="F9" s="31"/>
      <c r="G9" s="31"/>
      <c r="H9" s="119">
        <v>37.000999999999998</v>
      </c>
      <c r="I9" s="119">
        <v>33.875</v>
      </c>
      <c r="J9" s="119">
        <v>33.875</v>
      </c>
      <c r="K9" s="32"/>
    </row>
    <row r="10" spans="1:11" s="33" customFormat="1" ht="11.25" customHeight="1">
      <c r="A10" s="35" t="s">
        <v>9</v>
      </c>
      <c r="B10" s="29"/>
      <c r="C10" s="30">
        <v>2006</v>
      </c>
      <c r="D10" s="30">
        <v>1971</v>
      </c>
      <c r="E10" s="30">
        <v>1970</v>
      </c>
      <c r="F10" s="31"/>
      <c r="G10" s="31"/>
      <c r="H10" s="119">
        <v>28.73</v>
      </c>
      <c r="I10" s="119">
        <v>27.055</v>
      </c>
      <c r="J10" s="119">
        <v>27.055</v>
      </c>
      <c r="K10" s="32"/>
    </row>
    <row r="11" spans="1:11" s="33" customFormat="1" ht="11.25" customHeight="1">
      <c r="A11" s="28" t="s">
        <v>10</v>
      </c>
      <c r="B11" s="29"/>
      <c r="C11" s="30">
        <v>1115</v>
      </c>
      <c r="D11" s="30">
        <v>1176</v>
      </c>
      <c r="E11" s="30">
        <v>405</v>
      </c>
      <c r="F11" s="31"/>
      <c r="G11" s="31"/>
      <c r="H11" s="119">
        <v>8.4290000000000003</v>
      </c>
      <c r="I11" s="119">
        <v>8.8249999999999993</v>
      </c>
      <c r="J11" s="119">
        <v>3.044</v>
      </c>
      <c r="K11" s="32"/>
    </row>
    <row r="12" spans="1:11" s="33" customFormat="1" ht="11.25" customHeight="1">
      <c r="A12" s="35" t="s">
        <v>11</v>
      </c>
      <c r="B12" s="29"/>
      <c r="C12" s="30">
        <v>395</v>
      </c>
      <c r="D12" s="30">
        <v>405</v>
      </c>
      <c r="E12" s="30">
        <v>404</v>
      </c>
      <c r="F12" s="31"/>
      <c r="G12" s="31"/>
      <c r="H12" s="119">
        <v>2.573</v>
      </c>
      <c r="I12" s="119">
        <v>2.58</v>
      </c>
      <c r="J12" s="119">
        <v>2.5739999999999998</v>
      </c>
      <c r="K12" s="32"/>
    </row>
    <row r="13" spans="1:11" s="42" customFormat="1" ht="11.25" customHeight="1">
      <c r="A13" s="36" t="s">
        <v>12</v>
      </c>
      <c r="B13" s="37"/>
      <c r="C13" s="38">
        <v>6534</v>
      </c>
      <c r="D13" s="38">
        <v>6636.8544830827686</v>
      </c>
      <c r="E13" s="38">
        <v>5861</v>
      </c>
      <c r="F13" s="39">
        <f>IF(D13&gt;0,100*E13/D13,0)</f>
        <v>88.309906672499622</v>
      </c>
      <c r="G13" s="40"/>
      <c r="H13" s="120">
        <v>76.73299999999999</v>
      </c>
      <c r="I13" s="121">
        <v>72.334999999999994</v>
      </c>
      <c r="J13" s="121">
        <v>66.548000000000002</v>
      </c>
      <c r="K13" s="41">
        <f>IF(I13&gt;0,100*J13/I13,0)</f>
        <v>91.999723508674933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>
        <v>2</v>
      </c>
      <c r="D15" s="38">
        <v>2</v>
      </c>
      <c r="E15" s="38">
        <v>2</v>
      </c>
      <c r="F15" s="39">
        <f>IF(D15&gt;0,100*E15/D15,0)</f>
        <v>100</v>
      </c>
      <c r="G15" s="40"/>
      <c r="H15" s="120">
        <v>0.03</v>
      </c>
      <c r="I15" s="121">
        <v>2.8000000000000001E-2</v>
      </c>
      <c r="J15" s="121">
        <v>0.03</v>
      </c>
      <c r="K15" s="41">
        <f>IF(I15&gt;0,100*J15/I15,0)</f>
        <v>107.14285714285714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0"/>
      <c r="I17" s="121"/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19"/>
      <c r="I19" s="119"/>
      <c r="J19" s="11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9"/>
      <c r="I20" s="119"/>
      <c r="J20" s="11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9"/>
      <c r="I21" s="119"/>
      <c r="J21" s="119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0"/>
      <c r="I22" s="121"/>
      <c r="J22" s="12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>
        <v>34</v>
      </c>
      <c r="D24" s="38">
        <v>52</v>
      </c>
      <c r="E24" s="38">
        <v>43</v>
      </c>
      <c r="F24" s="39">
        <f>IF(D24&gt;0,100*E24/D24,0)</f>
        <v>82.692307692307693</v>
      </c>
      <c r="G24" s="40"/>
      <c r="H24" s="120">
        <v>0.46700000000000003</v>
      </c>
      <c r="I24" s="121">
        <v>0.61699999999999999</v>
      </c>
      <c r="J24" s="121">
        <v>0.496</v>
      </c>
      <c r="K24" s="41">
        <f>IF(I24&gt;0,100*J24/I24,0)</f>
        <v>80.388978930307943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>
        <v>12</v>
      </c>
      <c r="D26" s="38">
        <v>8</v>
      </c>
      <c r="E26" s="38">
        <v>6</v>
      </c>
      <c r="F26" s="39">
        <f>IF(D26&gt;0,100*E26/D26,0)</f>
        <v>75</v>
      </c>
      <c r="G26" s="40"/>
      <c r="H26" s="120">
        <v>0.55200000000000005</v>
      </c>
      <c r="I26" s="121">
        <v>0.35</v>
      </c>
      <c r="J26" s="121">
        <v>0.3</v>
      </c>
      <c r="K26" s="41">
        <f>IF(I26&gt;0,100*J26/I26,0)</f>
        <v>85.714285714285722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>
        <v>55</v>
      </c>
      <c r="D28" s="30">
        <v>56</v>
      </c>
      <c r="E28" s="30">
        <v>56</v>
      </c>
      <c r="F28" s="31"/>
      <c r="G28" s="31"/>
      <c r="H28" s="119">
        <v>1.21</v>
      </c>
      <c r="I28" s="119">
        <v>1.232</v>
      </c>
      <c r="J28" s="119">
        <v>1.232</v>
      </c>
      <c r="K28" s="32"/>
    </row>
    <row r="29" spans="1:11" s="33" customFormat="1" ht="11.25" customHeight="1">
      <c r="A29" s="35" t="s">
        <v>22</v>
      </c>
      <c r="B29" s="29"/>
      <c r="C29" s="30"/>
      <c r="D29" s="30">
        <v>3</v>
      </c>
      <c r="E29" s="30"/>
      <c r="F29" s="31"/>
      <c r="G29" s="31"/>
      <c r="H29" s="119"/>
      <c r="I29" s="119">
        <v>5.3999999999999999E-2</v>
      </c>
      <c r="J29" s="119"/>
      <c r="K29" s="32"/>
    </row>
    <row r="30" spans="1:11" s="33" customFormat="1" ht="11.25" customHeight="1">
      <c r="A30" s="35" t="s">
        <v>23</v>
      </c>
      <c r="B30" s="29"/>
      <c r="C30" s="30">
        <v>2</v>
      </c>
      <c r="D30" s="30">
        <v>2</v>
      </c>
      <c r="E30" s="30">
        <v>2</v>
      </c>
      <c r="F30" s="31"/>
      <c r="G30" s="31"/>
      <c r="H30" s="119">
        <v>4.3999999999999997E-2</v>
      </c>
      <c r="I30" s="119">
        <v>4.3999999999999997E-2</v>
      </c>
      <c r="J30" s="119">
        <v>4.3999999999999997E-2</v>
      </c>
      <c r="K30" s="32"/>
    </row>
    <row r="31" spans="1:11" s="42" customFormat="1" ht="11.25" customHeight="1">
      <c r="A31" s="43" t="s">
        <v>24</v>
      </c>
      <c r="B31" s="37"/>
      <c r="C31" s="38">
        <v>57</v>
      </c>
      <c r="D31" s="38">
        <v>61</v>
      </c>
      <c r="E31" s="38">
        <v>58</v>
      </c>
      <c r="F31" s="39">
        <f>IF(D31&gt;0,100*E31/D31,0)</f>
        <v>95.081967213114751</v>
      </c>
      <c r="G31" s="40"/>
      <c r="H31" s="120">
        <v>1.254</v>
      </c>
      <c r="I31" s="121">
        <v>1.33</v>
      </c>
      <c r="J31" s="121">
        <v>1.276</v>
      </c>
      <c r="K31" s="41">
        <f>IF(I31&gt;0,100*J31/I31,0)</f>
        <v>95.939849624060145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>
        <v>1</v>
      </c>
      <c r="D33" s="30">
        <v>5</v>
      </c>
      <c r="E33" s="30">
        <v>1</v>
      </c>
      <c r="F33" s="31"/>
      <c r="G33" s="31"/>
      <c r="H33" s="119">
        <v>2.1000000000000001E-2</v>
      </c>
      <c r="I33" s="119">
        <v>0.1</v>
      </c>
      <c r="J33" s="119">
        <v>2.1000000000000001E-2</v>
      </c>
      <c r="K33" s="32"/>
    </row>
    <row r="34" spans="1:11" s="33" customFormat="1" ht="11.25" customHeight="1">
      <c r="A34" s="35" t="s">
        <v>26</v>
      </c>
      <c r="B34" s="29"/>
      <c r="C34" s="30">
        <v>3</v>
      </c>
      <c r="D34" s="30">
        <v>4</v>
      </c>
      <c r="E34" s="30">
        <v>14</v>
      </c>
      <c r="F34" s="31"/>
      <c r="G34" s="31"/>
      <c r="H34" s="119">
        <v>6.4000000000000001E-2</v>
      </c>
      <c r="I34" s="119">
        <v>0.06</v>
      </c>
      <c r="J34" s="119">
        <v>0.2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19"/>
      <c r="I35" s="119"/>
      <c r="J35" s="119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>
        <v>3</v>
      </c>
      <c r="F36" s="31"/>
      <c r="G36" s="31"/>
      <c r="H36" s="119"/>
      <c r="I36" s="119"/>
      <c r="J36" s="119"/>
      <c r="K36" s="32"/>
    </row>
    <row r="37" spans="1:11" s="42" customFormat="1" ht="11.25" customHeight="1">
      <c r="A37" s="36" t="s">
        <v>29</v>
      </c>
      <c r="B37" s="37"/>
      <c r="C37" s="38">
        <v>4</v>
      </c>
      <c r="D37" s="38">
        <v>9</v>
      </c>
      <c r="E37" s="38">
        <v>18</v>
      </c>
      <c r="F37" s="39">
        <f>IF(D37&gt;0,100*E37/D37,0)</f>
        <v>200</v>
      </c>
      <c r="G37" s="40"/>
      <c r="H37" s="120">
        <v>8.5000000000000006E-2</v>
      </c>
      <c r="I37" s="121">
        <v>0.16</v>
      </c>
      <c r="J37" s="121">
        <v>0.221</v>
      </c>
      <c r="K37" s="41">
        <f>IF(I37&gt;0,100*J37/I37,0)</f>
        <v>138.125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>
        <v>11</v>
      </c>
      <c r="D39" s="38">
        <v>11</v>
      </c>
      <c r="E39" s="38">
        <v>8</v>
      </c>
      <c r="F39" s="39">
        <f>IF(D39&gt;0,100*E39/D39,0)</f>
        <v>72.727272727272734</v>
      </c>
      <c r="G39" s="40"/>
      <c r="H39" s="120">
        <v>0.23799999999999999</v>
      </c>
      <c r="I39" s="121">
        <v>0.23</v>
      </c>
      <c r="J39" s="121">
        <v>0.2</v>
      </c>
      <c r="K39" s="41">
        <f>IF(I39&gt;0,100*J39/I39,0)</f>
        <v>86.956521739130437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9"/>
      <c r="I41" s="119"/>
      <c r="J41" s="119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9"/>
      <c r="I42" s="119"/>
      <c r="J42" s="119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19"/>
      <c r="I43" s="119"/>
      <c r="J43" s="119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9"/>
      <c r="I44" s="119"/>
      <c r="J44" s="119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19"/>
      <c r="I45" s="119"/>
      <c r="J45" s="119"/>
      <c r="K45" s="32"/>
    </row>
    <row r="46" spans="1:11" s="33" customFormat="1" ht="11.25" customHeight="1">
      <c r="A46" s="35" t="s">
        <v>36</v>
      </c>
      <c r="B46" s="29"/>
      <c r="C46" s="30">
        <v>50</v>
      </c>
      <c r="D46" s="30">
        <v>26</v>
      </c>
      <c r="E46" s="30">
        <v>26</v>
      </c>
      <c r="F46" s="31"/>
      <c r="G46" s="31"/>
      <c r="H46" s="119">
        <v>2</v>
      </c>
      <c r="I46" s="119">
        <v>0.91</v>
      </c>
      <c r="J46" s="119">
        <v>1.04</v>
      </c>
      <c r="K46" s="32"/>
    </row>
    <row r="47" spans="1:11" s="33" customFormat="1" ht="11.25" customHeight="1">
      <c r="A47" s="35" t="s">
        <v>37</v>
      </c>
      <c r="B47" s="29"/>
      <c r="C47" s="30">
        <v>17</v>
      </c>
      <c r="D47" s="30">
        <v>21</v>
      </c>
      <c r="E47" s="30">
        <v>21</v>
      </c>
      <c r="F47" s="31"/>
      <c r="G47" s="31"/>
      <c r="H47" s="119">
        <v>0.221</v>
      </c>
      <c r="I47" s="119">
        <v>0.27300000000000002</v>
      </c>
      <c r="J47" s="119">
        <v>0.27300000000000002</v>
      </c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>
        <v>6</v>
      </c>
      <c r="F48" s="31"/>
      <c r="G48" s="31"/>
      <c r="H48" s="119"/>
      <c r="I48" s="119"/>
      <c r="J48" s="119">
        <v>0.27</v>
      </c>
      <c r="K48" s="32"/>
    </row>
    <row r="49" spans="1:11" s="33" customFormat="1" ht="11.25" customHeight="1">
      <c r="A49" s="35" t="s">
        <v>39</v>
      </c>
      <c r="B49" s="29"/>
      <c r="C49" s="30"/>
      <c r="D49" s="30">
        <v>6</v>
      </c>
      <c r="E49" s="30">
        <v>1</v>
      </c>
      <c r="F49" s="31"/>
      <c r="G49" s="31"/>
      <c r="H49" s="119"/>
      <c r="I49" s="119">
        <v>2.5000000000000001E-2</v>
      </c>
      <c r="J49" s="119">
        <v>0.15</v>
      </c>
      <c r="K49" s="32"/>
    </row>
    <row r="50" spans="1:11" s="42" customFormat="1" ht="11.25" customHeight="1">
      <c r="A50" s="43" t="s">
        <v>40</v>
      </c>
      <c r="B50" s="37"/>
      <c r="C50" s="38">
        <v>67</v>
      </c>
      <c r="D50" s="38">
        <v>53</v>
      </c>
      <c r="E50" s="38">
        <v>54</v>
      </c>
      <c r="F50" s="39">
        <f>IF(D50&gt;0,100*E50/D50,0)</f>
        <v>101.88679245283019</v>
      </c>
      <c r="G50" s="40"/>
      <c r="H50" s="120">
        <v>2.2210000000000001</v>
      </c>
      <c r="I50" s="121">
        <v>1.208</v>
      </c>
      <c r="J50" s="121">
        <v>1.7330000000000001</v>
      </c>
      <c r="K50" s="41">
        <f>IF(I50&gt;0,100*J50/I50,0)</f>
        <v>143.46026490066225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0"/>
      <c r="I52" s="121"/>
      <c r="J52" s="12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19"/>
      <c r="I54" s="119"/>
      <c r="J54" s="119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19"/>
      <c r="I55" s="119"/>
      <c r="J55" s="119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9"/>
      <c r="I56" s="119"/>
      <c r="J56" s="119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9"/>
      <c r="I57" s="119"/>
      <c r="J57" s="119"/>
      <c r="K57" s="32"/>
    </row>
    <row r="58" spans="1:11" s="33" customFormat="1" ht="11.25" customHeight="1">
      <c r="A58" s="35" t="s">
        <v>46</v>
      </c>
      <c r="B58" s="29"/>
      <c r="C58" s="30">
        <v>6</v>
      </c>
      <c r="D58" s="30">
        <v>6</v>
      </c>
      <c r="E58" s="30">
        <v>6</v>
      </c>
      <c r="F58" s="31"/>
      <c r="G58" s="31"/>
      <c r="H58" s="119">
        <v>0.16800000000000001</v>
      </c>
      <c r="I58" s="119">
        <v>0.15</v>
      </c>
      <c r="J58" s="119">
        <v>0.16200000000000001</v>
      </c>
      <c r="K58" s="32"/>
    </row>
    <row r="59" spans="1:11" s="42" customFormat="1" ht="11.25" customHeight="1">
      <c r="A59" s="36" t="s">
        <v>47</v>
      </c>
      <c r="B59" s="37"/>
      <c r="C59" s="38">
        <v>6</v>
      </c>
      <c r="D59" s="38">
        <v>6</v>
      </c>
      <c r="E59" s="38">
        <v>6</v>
      </c>
      <c r="F59" s="39">
        <f>IF(D59&gt;0,100*E59/D59,0)</f>
        <v>100</v>
      </c>
      <c r="G59" s="40"/>
      <c r="H59" s="120">
        <v>0.16800000000000001</v>
      </c>
      <c r="I59" s="121">
        <v>0.15</v>
      </c>
      <c r="J59" s="121">
        <v>0.16200000000000001</v>
      </c>
      <c r="K59" s="41">
        <f>IF(I59&gt;0,100*J59/I59,0)</f>
        <v>108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>
        <v>48</v>
      </c>
      <c r="D61" s="30">
        <v>30</v>
      </c>
      <c r="E61" s="30">
        <v>45</v>
      </c>
      <c r="F61" s="31"/>
      <c r="G61" s="31"/>
      <c r="H61" s="119">
        <v>1.68</v>
      </c>
      <c r="I61" s="119">
        <v>1.75</v>
      </c>
      <c r="J61" s="119">
        <v>1.26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19"/>
      <c r="I62" s="119"/>
      <c r="J62" s="119"/>
      <c r="K62" s="32"/>
    </row>
    <row r="63" spans="1:11" s="33" customFormat="1" ht="11.25" customHeight="1">
      <c r="A63" s="35" t="s">
        <v>50</v>
      </c>
      <c r="B63" s="29"/>
      <c r="C63" s="30">
        <v>51</v>
      </c>
      <c r="D63" s="30">
        <v>51</v>
      </c>
      <c r="E63" s="30">
        <v>57</v>
      </c>
      <c r="F63" s="31"/>
      <c r="G63" s="31"/>
      <c r="H63" s="119">
        <v>1.1000000000000001</v>
      </c>
      <c r="I63" s="119">
        <v>1.0965</v>
      </c>
      <c r="J63" s="119">
        <v>1.25</v>
      </c>
      <c r="K63" s="32"/>
    </row>
    <row r="64" spans="1:11" s="42" customFormat="1" ht="11.25" customHeight="1">
      <c r="A64" s="36" t="s">
        <v>51</v>
      </c>
      <c r="B64" s="37"/>
      <c r="C64" s="38">
        <v>99</v>
      </c>
      <c r="D64" s="38">
        <v>81</v>
      </c>
      <c r="E64" s="38">
        <v>102</v>
      </c>
      <c r="F64" s="39">
        <f>IF(D64&gt;0,100*E64/D64,0)</f>
        <v>125.92592592592592</v>
      </c>
      <c r="G64" s="40"/>
      <c r="H64" s="120">
        <v>2.78</v>
      </c>
      <c r="I64" s="121">
        <v>2.8464999999999998</v>
      </c>
      <c r="J64" s="121">
        <v>2.5099999999999998</v>
      </c>
      <c r="K64" s="41">
        <f>IF(I64&gt;0,100*J64/I64,0)</f>
        <v>88.178464781310382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>
        <v>7</v>
      </c>
      <c r="D66" s="38">
        <v>12</v>
      </c>
      <c r="E66" s="38">
        <v>12</v>
      </c>
      <c r="F66" s="39">
        <f>IF(D66&gt;0,100*E66/D66,0)</f>
        <v>100</v>
      </c>
      <c r="G66" s="40"/>
      <c r="H66" s="120">
        <v>9.6000000000000002E-2</v>
      </c>
      <c r="I66" s="121">
        <v>0.19</v>
      </c>
      <c r="J66" s="121">
        <v>0.18</v>
      </c>
      <c r="K66" s="41">
        <f>IF(I66&gt;0,100*J66/I66,0)</f>
        <v>94.73684210526315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>
        <v>48</v>
      </c>
      <c r="D68" s="30">
        <v>48</v>
      </c>
      <c r="E68" s="30">
        <v>12</v>
      </c>
      <c r="F68" s="31"/>
      <c r="G68" s="31"/>
      <c r="H68" s="119">
        <v>0.80400000000000005</v>
      </c>
      <c r="I68" s="119">
        <v>0.80400000000000005</v>
      </c>
      <c r="J68" s="119">
        <v>0.20100000000000001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9"/>
      <c r="I69" s="119"/>
      <c r="J69" s="119"/>
      <c r="K69" s="32"/>
    </row>
    <row r="70" spans="1:11" s="42" customFormat="1" ht="11.25" customHeight="1">
      <c r="A70" s="36" t="s">
        <v>55</v>
      </c>
      <c r="B70" s="37"/>
      <c r="C70" s="38">
        <v>48</v>
      </c>
      <c r="D70" s="38">
        <v>48</v>
      </c>
      <c r="E70" s="38">
        <v>12</v>
      </c>
      <c r="F70" s="39">
        <f>IF(D70&gt;0,100*E70/D70,0)</f>
        <v>25</v>
      </c>
      <c r="G70" s="40"/>
      <c r="H70" s="120">
        <v>0.80400000000000005</v>
      </c>
      <c r="I70" s="121">
        <v>0.80400000000000005</v>
      </c>
      <c r="J70" s="121">
        <v>0.20100000000000001</v>
      </c>
      <c r="K70" s="41">
        <f>IF(I70&gt;0,100*J70/I70,0)</f>
        <v>25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19"/>
      <c r="I72" s="119"/>
      <c r="J72" s="119"/>
      <c r="K72" s="32"/>
    </row>
    <row r="73" spans="1:11" s="33" customFormat="1" ht="11.25" customHeight="1">
      <c r="A73" s="35" t="s">
        <v>57</v>
      </c>
      <c r="B73" s="29"/>
      <c r="C73" s="30">
        <v>1</v>
      </c>
      <c r="D73" s="30">
        <v>1</v>
      </c>
      <c r="E73" s="30">
        <v>1</v>
      </c>
      <c r="F73" s="31"/>
      <c r="G73" s="31"/>
      <c r="H73" s="119">
        <v>0.04</v>
      </c>
      <c r="I73" s="119">
        <v>5.3999999999999999E-2</v>
      </c>
      <c r="J73" s="119">
        <v>0.04</v>
      </c>
      <c r="K73" s="32"/>
    </row>
    <row r="74" spans="1:11" s="33" customFormat="1" ht="11.25" customHeight="1">
      <c r="A74" s="35" t="s">
        <v>58</v>
      </c>
      <c r="B74" s="29"/>
      <c r="C74" s="30">
        <v>18</v>
      </c>
      <c r="D74" s="30">
        <v>20</v>
      </c>
      <c r="E74" s="30">
        <v>20</v>
      </c>
      <c r="F74" s="31"/>
      <c r="G74" s="31"/>
      <c r="H74" s="119">
        <v>0.35099999999999998</v>
      </c>
      <c r="I74" s="119">
        <v>0.39</v>
      </c>
      <c r="J74" s="119">
        <v>0.4</v>
      </c>
      <c r="K74" s="32"/>
    </row>
    <row r="75" spans="1:11" s="33" customFormat="1" ht="11.25" customHeight="1">
      <c r="A75" s="35" t="s">
        <v>59</v>
      </c>
      <c r="B75" s="29"/>
      <c r="C75" s="30">
        <v>4</v>
      </c>
      <c r="D75" s="30">
        <v>4</v>
      </c>
      <c r="E75" s="30">
        <v>7</v>
      </c>
      <c r="F75" s="31"/>
      <c r="G75" s="31"/>
      <c r="H75" s="119">
        <v>7.2999999999999995E-2</v>
      </c>
      <c r="I75" s="119">
        <v>7.3200000000000001E-2</v>
      </c>
      <c r="J75" s="119">
        <v>0.14000000000000001</v>
      </c>
      <c r="K75" s="32"/>
    </row>
    <row r="76" spans="1:11" s="33" customFormat="1" ht="11.25" customHeight="1">
      <c r="A76" s="35" t="s">
        <v>60</v>
      </c>
      <c r="B76" s="29"/>
      <c r="C76" s="30">
        <v>4</v>
      </c>
      <c r="D76" s="30">
        <v>5</v>
      </c>
      <c r="E76" s="30">
        <v>4</v>
      </c>
      <c r="F76" s="31"/>
      <c r="G76" s="31"/>
      <c r="H76" s="119">
        <v>7.8E-2</v>
      </c>
      <c r="I76" s="119">
        <v>0.15</v>
      </c>
      <c r="J76" s="119">
        <v>0.13500000000000001</v>
      </c>
      <c r="K76" s="32"/>
    </row>
    <row r="77" spans="1:11" s="33" customFormat="1" ht="11.25" customHeight="1">
      <c r="A77" s="35" t="s">
        <v>61</v>
      </c>
      <c r="B77" s="29"/>
      <c r="C77" s="30"/>
      <c r="D77" s="30">
        <v>3</v>
      </c>
      <c r="E77" s="30"/>
      <c r="F77" s="31"/>
      <c r="G77" s="31"/>
      <c r="H77" s="119"/>
      <c r="I77" s="119">
        <v>0.03</v>
      </c>
      <c r="J77" s="119"/>
      <c r="K77" s="32"/>
    </row>
    <row r="78" spans="1:11" s="33" customFormat="1" ht="11.25" customHeight="1">
      <c r="A78" s="35" t="s">
        <v>62</v>
      </c>
      <c r="B78" s="29"/>
      <c r="C78" s="30">
        <v>25</v>
      </c>
      <c r="D78" s="30">
        <v>25</v>
      </c>
      <c r="E78" s="30">
        <v>25</v>
      </c>
      <c r="F78" s="31"/>
      <c r="G78" s="31"/>
      <c r="H78" s="119">
        <v>0.5</v>
      </c>
      <c r="I78" s="119">
        <v>0.5</v>
      </c>
      <c r="J78" s="119">
        <v>0.5</v>
      </c>
      <c r="K78" s="32"/>
    </row>
    <row r="79" spans="1:11" s="33" customFormat="1" ht="11.25" customHeight="1">
      <c r="A79" s="35" t="s">
        <v>63</v>
      </c>
      <c r="B79" s="29"/>
      <c r="C79" s="30">
        <v>13</v>
      </c>
      <c r="D79" s="30">
        <v>13</v>
      </c>
      <c r="E79" s="30">
        <v>13</v>
      </c>
      <c r="F79" s="31"/>
      <c r="G79" s="31"/>
      <c r="H79" s="119">
        <v>0.221</v>
      </c>
      <c r="I79" s="119">
        <v>0.221</v>
      </c>
      <c r="J79" s="119">
        <v>0.221</v>
      </c>
      <c r="K79" s="32"/>
    </row>
    <row r="80" spans="1:11" s="42" customFormat="1" ht="11.25" customHeight="1">
      <c r="A80" s="43" t="s">
        <v>64</v>
      </c>
      <c r="B80" s="37"/>
      <c r="C80" s="38">
        <v>65</v>
      </c>
      <c r="D80" s="38">
        <v>71</v>
      </c>
      <c r="E80" s="38">
        <v>70</v>
      </c>
      <c r="F80" s="39">
        <f>IF(D80&gt;0,100*E80/D80,0)</f>
        <v>98.591549295774641</v>
      </c>
      <c r="G80" s="40"/>
      <c r="H80" s="120">
        <v>1.2629999999999999</v>
      </c>
      <c r="I80" s="121">
        <v>1.4182000000000001</v>
      </c>
      <c r="J80" s="121">
        <v>1.4360000000000002</v>
      </c>
      <c r="K80" s="41">
        <f>IF(I80&gt;0,100*J80/I80,0)</f>
        <v>101.25511211394726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>
        <v>7</v>
      </c>
      <c r="D82" s="30">
        <v>7</v>
      </c>
      <c r="E82" s="30">
        <v>7</v>
      </c>
      <c r="F82" s="31"/>
      <c r="G82" s="31"/>
      <c r="H82" s="119">
        <v>0.17499999999999999</v>
      </c>
      <c r="I82" s="119">
        <v>0.17499999999999999</v>
      </c>
      <c r="J82" s="119">
        <v>0.17499999999999999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19"/>
      <c r="I83" s="119"/>
      <c r="J83" s="119"/>
      <c r="K83" s="32"/>
    </row>
    <row r="84" spans="1:11" s="42" customFormat="1" ht="11.25" customHeight="1">
      <c r="A84" s="36" t="s">
        <v>67</v>
      </c>
      <c r="B84" s="37"/>
      <c r="C84" s="38">
        <v>7</v>
      </c>
      <c r="D84" s="38">
        <v>7</v>
      </c>
      <c r="E84" s="38">
        <v>7</v>
      </c>
      <c r="F84" s="39">
        <f>IF(D84&gt;0,100*E84/D84,0)</f>
        <v>100</v>
      </c>
      <c r="G84" s="40"/>
      <c r="H84" s="120">
        <v>0.17499999999999999</v>
      </c>
      <c r="I84" s="121">
        <v>0.17499999999999999</v>
      </c>
      <c r="J84" s="121">
        <v>0.17499999999999999</v>
      </c>
      <c r="K84" s="41">
        <f>IF(I84&gt;0,100*J84/I84,0)</f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>
        <v>6953</v>
      </c>
      <c r="D87" s="53">
        <v>7057.8544830827686</v>
      </c>
      <c r="E87" s="53">
        <v>6259</v>
      </c>
      <c r="F87" s="54">
        <f>IF(D87&gt;0,100*E87/D87,0)</f>
        <v>88.681340979789653</v>
      </c>
      <c r="G87" s="40"/>
      <c r="H87" s="124">
        <v>86.866000000000014</v>
      </c>
      <c r="I87" s="125">
        <v>81.841700000000003</v>
      </c>
      <c r="J87" s="125">
        <v>75.468000000000018</v>
      </c>
      <c r="K87" s="54">
        <f>IF(I87&gt;0,100*J87/I87,0)</f>
        <v>92.212160793336423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48" orientation="portrait" useFirstPageNumber="1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O625"/>
  <sheetViews>
    <sheetView topLeftCell="A52" zoomScale="70" zoomScaleNormal="70" workbookViewId="0">
      <selection activeCell="J7" sqref="J7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279</v>
      </c>
      <c r="D7" s="21" t="s">
        <v>7</v>
      </c>
      <c r="E7" s="21">
        <v>3</v>
      </c>
      <c r="F7" s="22" t="str">
        <f>CONCATENATE(D6,"=100")</f>
        <v>2016=100</v>
      </c>
      <c r="G7" s="23"/>
      <c r="H7" s="20" t="s">
        <v>279</v>
      </c>
      <c r="I7" s="21" t="s">
        <v>7</v>
      </c>
      <c r="J7" s="21">
        <v>12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9"/>
      <c r="I9" s="119"/>
      <c r="J9" s="11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9"/>
      <c r="I10" s="119"/>
      <c r="J10" s="11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9"/>
      <c r="I11" s="119"/>
      <c r="J11" s="11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9"/>
      <c r="I12" s="119"/>
      <c r="J12" s="119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0"/>
      <c r="I13" s="121"/>
      <c r="J13" s="12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0"/>
      <c r="I15" s="121"/>
      <c r="J15" s="12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0"/>
      <c r="I17" s="121"/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19"/>
      <c r="I19" s="119"/>
      <c r="J19" s="11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9"/>
      <c r="I20" s="119"/>
      <c r="J20" s="11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9"/>
      <c r="I21" s="119"/>
      <c r="J21" s="119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0"/>
      <c r="I22" s="121"/>
      <c r="J22" s="12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/>
      <c r="D24" s="38">
        <v>1</v>
      </c>
      <c r="E24" s="38"/>
      <c r="F24" s="39"/>
      <c r="G24" s="40"/>
      <c r="H24" s="120"/>
      <c r="I24" s="121">
        <v>1.2E-2</v>
      </c>
      <c r="J24" s="12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20"/>
      <c r="I26" s="121"/>
      <c r="J26" s="12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19"/>
      <c r="I28" s="119"/>
      <c r="J28" s="119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9"/>
      <c r="I29" s="119"/>
      <c r="J29" s="119"/>
      <c r="K29" s="32"/>
    </row>
    <row r="30" spans="1:11" s="33" customFormat="1" ht="11.25" customHeight="1">
      <c r="A30" s="35" t="s">
        <v>23</v>
      </c>
      <c r="B30" s="29"/>
      <c r="C30" s="30">
        <v>1</v>
      </c>
      <c r="D30" s="30">
        <v>1</v>
      </c>
      <c r="E30" s="30">
        <v>1</v>
      </c>
      <c r="F30" s="31"/>
      <c r="G30" s="31"/>
      <c r="H30" s="119">
        <v>1.9E-2</v>
      </c>
      <c r="I30" s="119">
        <v>0.02</v>
      </c>
      <c r="J30" s="119">
        <v>0.02</v>
      </c>
      <c r="K30" s="32"/>
    </row>
    <row r="31" spans="1:11" s="42" customFormat="1" ht="11.25" customHeight="1">
      <c r="A31" s="43" t="s">
        <v>24</v>
      </c>
      <c r="B31" s="37"/>
      <c r="C31" s="38">
        <v>1</v>
      </c>
      <c r="D31" s="38">
        <v>1</v>
      </c>
      <c r="E31" s="38">
        <v>1</v>
      </c>
      <c r="F31" s="39">
        <f>IF(D31&gt;0,100*E31/D31,0)</f>
        <v>100</v>
      </c>
      <c r="G31" s="40"/>
      <c r="H31" s="120">
        <v>1.9E-2</v>
      </c>
      <c r="I31" s="121">
        <v>0.02</v>
      </c>
      <c r="J31" s="121">
        <v>0.02</v>
      </c>
      <c r="K31" s="41">
        <f>IF(I31&gt;0,100*J31/I31,0)</f>
        <v>100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>
        <v>32</v>
      </c>
      <c r="D33" s="30">
        <v>30</v>
      </c>
      <c r="E33" s="30">
        <v>27</v>
      </c>
      <c r="F33" s="31"/>
      <c r="G33" s="31"/>
      <c r="H33" s="119">
        <v>0.441</v>
      </c>
      <c r="I33" s="119">
        <v>0.4</v>
      </c>
      <c r="J33" s="119">
        <v>0.38500000000000001</v>
      </c>
      <c r="K33" s="32"/>
    </row>
    <row r="34" spans="1:11" s="33" customFormat="1" ht="11.25" customHeight="1">
      <c r="A34" s="35" t="s">
        <v>26</v>
      </c>
      <c r="B34" s="29"/>
      <c r="C34" s="30">
        <v>1</v>
      </c>
      <c r="D34" s="30">
        <v>1</v>
      </c>
      <c r="E34" s="30"/>
      <c r="F34" s="31"/>
      <c r="G34" s="31"/>
      <c r="H34" s="119">
        <v>1.7000000000000001E-2</v>
      </c>
      <c r="I34" s="119">
        <v>1.7000000000000001E-2</v>
      </c>
      <c r="J34" s="119"/>
      <c r="K34" s="32"/>
    </row>
    <row r="35" spans="1:11" s="33" customFormat="1" ht="11.25" customHeight="1">
      <c r="A35" s="35" t="s">
        <v>27</v>
      </c>
      <c r="B35" s="29"/>
      <c r="C35" s="30">
        <v>1</v>
      </c>
      <c r="D35" s="30">
        <v>2</v>
      </c>
      <c r="E35" s="30"/>
      <c r="F35" s="31"/>
      <c r="G35" s="31"/>
      <c r="H35" s="119">
        <v>0.01</v>
      </c>
      <c r="I35" s="119">
        <v>0.02</v>
      </c>
      <c r="J35" s="119">
        <v>3.5999999999999997E-2</v>
      </c>
      <c r="K35" s="32"/>
    </row>
    <row r="36" spans="1:11" s="33" customFormat="1" ht="11.25" customHeight="1">
      <c r="A36" s="35" t="s">
        <v>28</v>
      </c>
      <c r="B36" s="29"/>
      <c r="C36" s="30">
        <v>1</v>
      </c>
      <c r="D36" s="30">
        <v>1</v>
      </c>
      <c r="E36" s="30">
        <v>3</v>
      </c>
      <c r="F36" s="31"/>
      <c r="G36" s="31"/>
      <c r="H36" s="119">
        <v>1.2E-2</v>
      </c>
      <c r="I36" s="119">
        <v>1.2E-2</v>
      </c>
      <c r="J36" s="119">
        <v>0.14399999999999999</v>
      </c>
      <c r="K36" s="32"/>
    </row>
    <row r="37" spans="1:11" s="42" customFormat="1" ht="11.25" customHeight="1">
      <c r="A37" s="36" t="s">
        <v>29</v>
      </c>
      <c r="B37" s="37"/>
      <c r="C37" s="38">
        <v>35</v>
      </c>
      <c r="D37" s="38">
        <v>34</v>
      </c>
      <c r="E37" s="38">
        <v>30</v>
      </c>
      <c r="F37" s="39">
        <f>IF(D37&gt;0,100*E37/D37,0)</f>
        <v>88.235294117647058</v>
      </c>
      <c r="G37" s="40"/>
      <c r="H37" s="120">
        <v>0.48</v>
      </c>
      <c r="I37" s="121">
        <v>0.44900000000000007</v>
      </c>
      <c r="J37" s="121">
        <v>0.56499999999999995</v>
      </c>
      <c r="K37" s="41">
        <f>IF(I37&gt;0,100*J37/I37,0)</f>
        <v>125.8351893095768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>
        <v>6</v>
      </c>
      <c r="D39" s="38">
        <v>6</v>
      </c>
      <c r="E39" s="38">
        <v>4</v>
      </c>
      <c r="F39" s="39">
        <f>IF(D39&gt;0,100*E39/D39,0)</f>
        <v>66.666666666666671</v>
      </c>
      <c r="G39" s="40"/>
      <c r="H39" s="120">
        <v>5.6000000000000001E-2</v>
      </c>
      <c r="I39" s="121">
        <v>0.05</v>
      </c>
      <c r="J39" s="121">
        <v>0.05</v>
      </c>
      <c r="K39" s="41">
        <f>IF(I39&gt;0,100*J39/I39,0)</f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9"/>
      <c r="I41" s="119"/>
      <c r="J41" s="119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9"/>
      <c r="I42" s="119"/>
      <c r="J42" s="119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19"/>
      <c r="I43" s="119"/>
      <c r="J43" s="119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9"/>
      <c r="I44" s="119"/>
      <c r="J44" s="119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19"/>
      <c r="I45" s="119"/>
      <c r="J45" s="119"/>
      <c r="K45" s="32"/>
    </row>
    <row r="46" spans="1:11" s="33" customFormat="1" ht="11.25" customHeight="1">
      <c r="A46" s="35" t="s">
        <v>36</v>
      </c>
      <c r="B46" s="29"/>
      <c r="C46" s="30">
        <v>26</v>
      </c>
      <c r="D46" s="30">
        <v>16</v>
      </c>
      <c r="E46" s="30">
        <v>16</v>
      </c>
      <c r="F46" s="31"/>
      <c r="G46" s="31"/>
      <c r="H46" s="119">
        <v>0.78</v>
      </c>
      <c r="I46" s="119">
        <v>0.41599999999999998</v>
      </c>
      <c r="J46" s="119">
        <v>0.48</v>
      </c>
      <c r="K46" s="32"/>
    </row>
    <row r="47" spans="1:11" s="33" customFormat="1" ht="11.25" customHeight="1">
      <c r="A47" s="35" t="s">
        <v>37</v>
      </c>
      <c r="B47" s="29"/>
      <c r="C47" s="30">
        <v>1</v>
      </c>
      <c r="D47" s="30">
        <v>1</v>
      </c>
      <c r="E47" s="30">
        <v>1</v>
      </c>
      <c r="F47" s="31"/>
      <c r="G47" s="31"/>
      <c r="H47" s="119">
        <v>0.01</v>
      </c>
      <c r="I47" s="119">
        <v>0.01</v>
      </c>
      <c r="J47" s="119">
        <v>1.4999999999999999E-2</v>
      </c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19"/>
      <c r="I48" s="119"/>
      <c r="J48" s="119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9"/>
      <c r="I49" s="119"/>
      <c r="J49" s="119"/>
      <c r="K49" s="32"/>
    </row>
    <row r="50" spans="1:11" s="42" customFormat="1" ht="11.25" customHeight="1">
      <c r="A50" s="43" t="s">
        <v>40</v>
      </c>
      <c r="B50" s="37"/>
      <c r="C50" s="38">
        <v>27</v>
      </c>
      <c r="D50" s="38">
        <v>17</v>
      </c>
      <c r="E50" s="38">
        <v>17</v>
      </c>
      <c r="F50" s="39">
        <f>IF(D50&gt;0,100*E50/D50,0)</f>
        <v>100</v>
      </c>
      <c r="G50" s="40"/>
      <c r="H50" s="120">
        <v>0.79</v>
      </c>
      <c r="I50" s="121">
        <v>0.42599999999999999</v>
      </c>
      <c r="J50" s="121">
        <v>0.495</v>
      </c>
      <c r="K50" s="41">
        <f>IF(I50&gt;0,100*J50/I50,0)</f>
        <v>116.19718309859155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0"/>
      <c r="I52" s="121"/>
      <c r="J52" s="12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19"/>
      <c r="I54" s="119"/>
      <c r="J54" s="119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19"/>
      <c r="I55" s="119"/>
      <c r="J55" s="119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9"/>
      <c r="I56" s="119"/>
      <c r="J56" s="119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9"/>
      <c r="I57" s="119"/>
      <c r="J57" s="119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19"/>
      <c r="I58" s="119"/>
      <c r="J58" s="119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20"/>
      <c r="I59" s="121"/>
      <c r="J59" s="12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>
        <v>28</v>
      </c>
      <c r="D61" s="30">
        <v>20</v>
      </c>
      <c r="E61" s="30">
        <v>20</v>
      </c>
      <c r="F61" s="31"/>
      <c r="G61" s="31"/>
      <c r="H61" s="119">
        <v>0.98</v>
      </c>
      <c r="I61" s="119">
        <v>0.75</v>
      </c>
      <c r="J61" s="119">
        <v>0.56000000000000005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19"/>
      <c r="I62" s="119"/>
      <c r="J62" s="119"/>
      <c r="K62" s="32"/>
    </row>
    <row r="63" spans="1:11" s="33" customFormat="1" ht="11.25" customHeight="1">
      <c r="A63" s="35" t="s">
        <v>50</v>
      </c>
      <c r="B63" s="29"/>
      <c r="C63" s="30">
        <v>33</v>
      </c>
      <c r="D63" s="30">
        <v>33</v>
      </c>
      <c r="E63" s="30">
        <v>33</v>
      </c>
      <c r="F63" s="31"/>
      <c r="G63" s="31"/>
      <c r="H63" s="119">
        <v>0.53</v>
      </c>
      <c r="I63" s="119">
        <v>0.56999999999999995</v>
      </c>
      <c r="J63" s="119">
        <v>0.56999999999999995</v>
      </c>
      <c r="K63" s="32"/>
    </row>
    <row r="64" spans="1:11" s="42" customFormat="1" ht="11.25" customHeight="1">
      <c r="A64" s="36" t="s">
        <v>51</v>
      </c>
      <c r="B64" s="37"/>
      <c r="C64" s="38">
        <v>61</v>
      </c>
      <c r="D64" s="38">
        <v>53</v>
      </c>
      <c r="E64" s="38">
        <v>53</v>
      </c>
      <c r="F64" s="39">
        <f>IF(D64&gt;0,100*E64/D64,0)</f>
        <v>100</v>
      </c>
      <c r="G64" s="40"/>
      <c r="H64" s="120">
        <v>1.51</v>
      </c>
      <c r="I64" s="121">
        <v>1.32</v>
      </c>
      <c r="J64" s="121">
        <v>1.1299999999999999</v>
      </c>
      <c r="K64" s="41">
        <f>IF(I64&gt;0,100*J64/I64,0)</f>
        <v>85.606060606060595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>
        <v>10</v>
      </c>
      <c r="D66" s="38">
        <v>11</v>
      </c>
      <c r="E66" s="38">
        <v>6</v>
      </c>
      <c r="F66" s="39">
        <f>IF(D66&gt;0,100*E66/D66,0)</f>
        <v>54.545454545454547</v>
      </c>
      <c r="G66" s="40"/>
      <c r="H66" s="120">
        <v>0.11</v>
      </c>
      <c r="I66" s="121">
        <v>0.11</v>
      </c>
      <c r="J66" s="121">
        <v>0.10199999999999999</v>
      </c>
      <c r="K66" s="41">
        <f>IF(I66&gt;0,100*J66/I66,0)</f>
        <v>92.72727272727272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19"/>
      <c r="I68" s="119"/>
      <c r="J68" s="119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9"/>
      <c r="I69" s="119"/>
      <c r="J69" s="119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0"/>
      <c r="I70" s="121"/>
      <c r="J70" s="12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>
        <v>25</v>
      </c>
      <c r="D72" s="30">
        <v>25</v>
      </c>
      <c r="E72" s="30">
        <v>25</v>
      </c>
      <c r="F72" s="31"/>
      <c r="G72" s="31"/>
      <c r="H72" s="119">
        <v>0.27500000000000002</v>
      </c>
      <c r="I72" s="119">
        <v>0.27500000000000002</v>
      </c>
      <c r="J72" s="119">
        <v>0.27500000000000002</v>
      </c>
      <c r="K72" s="32"/>
    </row>
    <row r="73" spans="1:11" s="33" customFormat="1" ht="11.25" customHeight="1">
      <c r="A73" s="35" t="s">
        <v>57</v>
      </c>
      <c r="B73" s="29"/>
      <c r="C73" s="30">
        <v>20</v>
      </c>
      <c r="D73" s="30">
        <v>20</v>
      </c>
      <c r="E73" s="30">
        <v>20</v>
      </c>
      <c r="F73" s="31"/>
      <c r="G73" s="31"/>
      <c r="H73" s="119">
        <v>0.4</v>
      </c>
      <c r="I73" s="119">
        <v>0.31</v>
      </c>
      <c r="J73" s="119">
        <v>0.4</v>
      </c>
      <c r="K73" s="32"/>
    </row>
    <row r="74" spans="1:11" s="33" customFormat="1" ht="11.25" customHeight="1">
      <c r="A74" s="35" t="s">
        <v>58</v>
      </c>
      <c r="B74" s="29"/>
      <c r="C74" s="30">
        <v>17</v>
      </c>
      <c r="D74" s="30">
        <v>20</v>
      </c>
      <c r="E74" s="30">
        <v>15</v>
      </c>
      <c r="F74" s="31"/>
      <c r="G74" s="31"/>
      <c r="H74" s="119">
        <v>0.255</v>
      </c>
      <c r="I74" s="119">
        <v>0.3</v>
      </c>
      <c r="J74" s="119">
        <v>0.3</v>
      </c>
      <c r="K74" s="32"/>
    </row>
    <row r="75" spans="1:11" s="33" customFormat="1" ht="11.25" customHeight="1">
      <c r="A75" s="35" t="s">
        <v>59</v>
      </c>
      <c r="B75" s="29"/>
      <c r="C75" s="30">
        <v>2</v>
      </c>
      <c r="D75" s="30">
        <v>2</v>
      </c>
      <c r="E75" s="30">
        <v>1</v>
      </c>
      <c r="F75" s="31"/>
      <c r="G75" s="31"/>
      <c r="H75" s="119">
        <v>0.02</v>
      </c>
      <c r="I75" s="119">
        <v>0.02</v>
      </c>
      <c r="J75" s="119">
        <v>1.9600000000000003E-2</v>
      </c>
      <c r="K75" s="32"/>
    </row>
    <row r="76" spans="1:11" s="33" customFormat="1" ht="11.25" customHeight="1">
      <c r="A76" s="35" t="s">
        <v>60</v>
      </c>
      <c r="B76" s="29"/>
      <c r="C76" s="30">
        <v>4</v>
      </c>
      <c r="D76" s="30">
        <v>35</v>
      </c>
      <c r="E76" s="30">
        <v>35</v>
      </c>
      <c r="F76" s="31"/>
      <c r="G76" s="31"/>
      <c r="H76" s="119">
        <v>0.06</v>
      </c>
      <c r="I76" s="119">
        <v>0.63</v>
      </c>
      <c r="J76" s="119">
        <v>0.54</v>
      </c>
      <c r="K76" s="32"/>
    </row>
    <row r="77" spans="1:11" s="33" customFormat="1" ht="11.25" customHeight="1">
      <c r="A77" s="35" t="s">
        <v>61</v>
      </c>
      <c r="B77" s="29"/>
      <c r="C77" s="30">
        <v>4</v>
      </c>
      <c r="D77" s="30">
        <v>1</v>
      </c>
      <c r="E77" s="30">
        <v>1</v>
      </c>
      <c r="F77" s="31"/>
      <c r="G77" s="31"/>
      <c r="H77" s="119">
        <v>8.2000000000000003E-2</v>
      </c>
      <c r="I77" s="119">
        <v>0.02</v>
      </c>
      <c r="J77" s="119">
        <v>0.02</v>
      </c>
      <c r="K77" s="32"/>
    </row>
    <row r="78" spans="1:11" s="33" customFormat="1" ht="11.25" customHeight="1">
      <c r="A78" s="35" t="s">
        <v>62</v>
      </c>
      <c r="B78" s="29"/>
      <c r="C78" s="30">
        <v>23</v>
      </c>
      <c r="D78" s="30">
        <v>23</v>
      </c>
      <c r="E78" s="30">
        <v>23</v>
      </c>
      <c r="F78" s="31"/>
      <c r="G78" s="31"/>
      <c r="H78" s="119">
        <v>0.46</v>
      </c>
      <c r="I78" s="119">
        <v>0.46</v>
      </c>
      <c r="J78" s="119">
        <v>0.46</v>
      </c>
      <c r="K78" s="32"/>
    </row>
    <row r="79" spans="1:11" s="33" customFormat="1" ht="11.25" customHeight="1">
      <c r="A79" s="35" t="s">
        <v>63</v>
      </c>
      <c r="B79" s="29"/>
      <c r="C79" s="30">
        <v>14</v>
      </c>
      <c r="D79" s="30">
        <v>14</v>
      </c>
      <c r="E79" s="30">
        <v>14</v>
      </c>
      <c r="F79" s="31"/>
      <c r="G79" s="31"/>
      <c r="H79" s="119">
        <v>0.16800000000000001</v>
      </c>
      <c r="I79" s="119">
        <v>0.16800000000000001</v>
      </c>
      <c r="J79" s="119">
        <v>0.16800000000000001</v>
      </c>
      <c r="K79" s="32"/>
    </row>
    <row r="80" spans="1:11" s="42" customFormat="1" ht="11.25" customHeight="1">
      <c r="A80" s="43" t="s">
        <v>64</v>
      </c>
      <c r="B80" s="37"/>
      <c r="C80" s="38">
        <v>109</v>
      </c>
      <c r="D80" s="38">
        <v>140</v>
      </c>
      <c r="E80" s="38">
        <v>134</v>
      </c>
      <c r="F80" s="39">
        <f>IF(D80&gt;0,100*E80/D80,0)</f>
        <v>95.714285714285708</v>
      </c>
      <c r="G80" s="40"/>
      <c r="H80" s="120">
        <v>1.72</v>
      </c>
      <c r="I80" s="121">
        <v>2.1830000000000003</v>
      </c>
      <c r="J80" s="121">
        <v>2.1826000000000003</v>
      </c>
      <c r="K80" s="41">
        <f>IF(I80&gt;0,100*J80/I80,0)</f>
        <v>99.981676591846082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>
        <v>6</v>
      </c>
      <c r="D82" s="30">
        <v>6</v>
      </c>
      <c r="E82" s="30">
        <v>5</v>
      </c>
      <c r="F82" s="31"/>
      <c r="G82" s="31"/>
      <c r="H82" s="119">
        <v>0.15</v>
      </c>
      <c r="I82" s="119">
        <v>0.15</v>
      </c>
      <c r="J82" s="119">
        <v>0.15</v>
      </c>
      <c r="K82" s="32"/>
    </row>
    <row r="83" spans="1:11" s="33" customFormat="1" ht="11.25" customHeight="1">
      <c r="A83" s="35" t="s">
        <v>66</v>
      </c>
      <c r="B83" s="29"/>
      <c r="C83" s="30">
        <v>8</v>
      </c>
      <c r="D83" s="30">
        <v>8</v>
      </c>
      <c r="E83" s="30">
        <v>8</v>
      </c>
      <c r="F83" s="31"/>
      <c r="G83" s="31"/>
      <c r="H83" s="119">
        <v>0.122</v>
      </c>
      <c r="I83" s="119">
        <v>0.122</v>
      </c>
      <c r="J83" s="119">
        <v>0.122</v>
      </c>
      <c r="K83" s="32"/>
    </row>
    <row r="84" spans="1:11" s="42" customFormat="1" ht="11.25" customHeight="1">
      <c r="A84" s="36" t="s">
        <v>67</v>
      </c>
      <c r="B84" s="37"/>
      <c r="C84" s="38">
        <v>14</v>
      </c>
      <c r="D84" s="38">
        <v>14</v>
      </c>
      <c r="E84" s="38">
        <v>13</v>
      </c>
      <c r="F84" s="39">
        <f>IF(D84&gt;0,100*E84/D84,0)</f>
        <v>92.857142857142861</v>
      </c>
      <c r="G84" s="40"/>
      <c r="H84" s="120">
        <v>0.27200000000000002</v>
      </c>
      <c r="I84" s="121">
        <v>0.27200000000000002</v>
      </c>
      <c r="J84" s="121">
        <v>0.27200000000000002</v>
      </c>
      <c r="K84" s="41">
        <f>IF(I84&gt;0,100*J84/I84,0)</f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>
        <v>263</v>
      </c>
      <c r="D87" s="53">
        <v>277</v>
      </c>
      <c r="E87" s="53">
        <v>258</v>
      </c>
      <c r="F87" s="54">
        <f>IF(D87&gt;0,100*E87/D87,0)</f>
        <v>93.140794223826717</v>
      </c>
      <c r="G87" s="40"/>
      <c r="H87" s="124">
        <v>4.9570000000000007</v>
      </c>
      <c r="I87" s="125">
        <v>4.8420000000000005</v>
      </c>
      <c r="J87" s="125">
        <v>4.8166000000000002</v>
      </c>
      <c r="K87" s="54">
        <f>IF(I87&gt;0,100*J87/I87,0)</f>
        <v>99.475423378769094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49" orientation="portrait" useFirstPageNumber="1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O625"/>
  <sheetViews>
    <sheetView zoomScale="70" zoomScaleNormal="70" workbookViewId="0">
      <selection activeCell="J7" sqref="J7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279</v>
      </c>
      <c r="D7" s="21" t="s">
        <v>7</v>
      </c>
      <c r="E7" s="21">
        <v>11</v>
      </c>
      <c r="F7" s="22" t="str">
        <f>CONCATENATE(D6,"=100")</f>
        <v>2016=100</v>
      </c>
      <c r="G7" s="23"/>
      <c r="H7" s="20" t="s">
        <v>279</v>
      </c>
      <c r="I7" s="21" t="s">
        <v>7</v>
      </c>
      <c r="J7" s="21">
        <v>3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41</v>
      </c>
      <c r="D9" s="30">
        <v>41</v>
      </c>
      <c r="E9" s="30">
        <v>37</v>
      </c>
      <c r="F9" s="31"/>
      <c r="G9" s="31"/>
      <c r="H9" s="119">
        <v>0.748</v>
      </c>
      <c r="I9" s="119">
        <v>0.60899999999999999</v>
      </c>
      <c r="J9" s="119">
        <v>0.60199999999999998</v>
      </c>
      <c r="K9" s="32"/>
    </row>
    <row r="10" spans="1:11" s="33" customFormat="1" ht="11.25" customHeight="1">
      <c r="A10" s="35" t="s">
        <v>9</v>
      </c>
      <c r="B10" s="29"/>
      <c r="C10" s="30">
        <v>15</v>
      </c>
      <c r="D10" s="30">
        <v>15</v>
      </c>
      <c r="E10" s="30">
        <v>13</v>
      </c>
      <c r="F10" s="31"/>
      <c r="G10" s="31"/>
      <c r="H10" s="119">
        <v>0.375</v>
      </c>
      <c r="I10" s="119">
        <v>0.27700000000000002</v>
      </c>
      <c r="J10" s="119">
        <v>0.26200000000000001</v>
      </c>
      <c r="K10" s="32"/>
    </row>
    <row r="11" spans="1:11" s="33" customFormat="1" ht="11.25" customHeight="1">
      <c r="A11" s="28" t="s">
        <v>10</v>
      </c>
      <c r="B11" s="29"/>
      <c r="C11" s="30">
        <v>23</v>
      </c>
      <c r="D11" s="30">
        <v>23</v>
      </c>
      <c r="E11" s="30">
        <v>25</v>
      </c>
      <c r="F11" s="31"/>
      <c r="G11" s="31"/>
      <c r="H11" s="119">
        <v>0.81899999999999995</v>
      </c>
      <c r="I11" s="119">
        <v>0.60899999999999999</v>
      </c>
      <c r="J11" s="119">
        <v>0.49299999999999999</v>
      </c>
      <c r="K11" s="32"/>
    </row>
    <row r="12" spans="1:11" s="33" customFormat="1" ht="11.25" customHeight="1">
      <c r="A12" s="35" t="s">
        <v>11</v>
      </c>
      <c r="B12" s="29"/>
      <c r="C12" s="30">
        <v>72</v>
      </c>
      <c r="D12" s="30">
        <v>72</v>
      </c>
      <c r="E12" s="30">
        <v>70</v>
      </c>
      <c r="F12" s="31"/>
      <c r="G12" s="31"/>
      <c r="H12" s="119">
        <v>1.7470000000000001</v>
      </c>
      <c r="I12" s="119">
        <v>1.7470000000000001</v>
      </c>
      <c r="J12" s="119">
        <v>1.5860000000000001</v>
      </c>
      <c r="K12" s="32"/>
    </row>
    <row r="13" spans="1:11" s="42" customFormat="1" ht="11.25" customHeight="1">
      <c r="A13" s="36" t="s">
        <v>12</v>
      </c>
      <c r="B13" s="37"/>
      <c r="C13" s="38">
        <v>151</v>
      </c>
      <c r="D13" s="38">
        <v>151</v>
      </c>
      <c r="E13" s="38">
        <v>145</v>
      </c>
      <c r="F13" s="39">
        <f>IF(D13&gt;0,100*E13/D13,0)</f>
        <v>96.026490066225165</v>
      </c>
      <c r="G13" s="40"/>
      <c r="H13" s="120">
        <v>3.6890000000000001</v>
      </c>
      <c r="I13" s="121">
        <v>3.242</v>
      </c>
      <c r="J13" s="121">
        <v>2.9430000000000001</v>
      </c>
      <c r="K13" s="41">
        <f>IF(I13&gt;0,100*J13/I13,0)</f>
        <v>90.777297964219628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>
        <v>5</v>
      </c>
      <c r="D15" s="38">
        <v>5</v>
      </c>
      <c r="E15" s="38">
        <v>6</v>
      </c>
      <c r="F15" s="39">
        <f>IF(D15&gt;0,100*E15/D15,0)</f>
        <v>120</v>
      </c>
      <c r="G15" s="40"/>
      <c r="H15" s="120">
        <v>0.105</v>
      </c>
      <c r="I15" s="121">
        <v>0.105</v>
      </c>
      <c r="J15" s="121">
        <v>0.13</v>
      </c>
      <c r="K15" s="41">
        <f>IF(I15&gt;0,100*J15/I15,0)</f>
        <v>123.80952380952381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>
        <v>5</v>
      </c>
      <c r="D17" s="38">
        <v>5</v>
      </c>
      <c r="E17" s="38">
        <v>5</v>
      </c>
      <c r="F17" s="39">
        <f>IF(D17&gt;0,100*E17/D17,0)</f>
        <v>100</v>
      </c>
      <c r="G17" s="40"/>
      <c r="H17" s="120">
        <v>0.106</v>
      </c>
      <c r="I17" s="121">
        <v>0.106</v>
      </c>
      <c r="J17" s="121">
        <v>0.106</v>
      </c>
      <c r="K17" s="41">
        <f>IF(I17&gt;0,100*J17/I17,0)</f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>
        <v>46</v>
      </c>
      <c r="D19" s="30">
        <v>48</v>
      </c>
      <c r="E19" s="30">
        <v>48</v>
      </c>
      <c r="F19" s="31"/>
      <c r="G19" s="31"/>
      <c r="H19" s="119">
        <v>1.155</v>
      </c>
      <c r="I19" s="119">
        <v>1.153</v>
      </c>
      <c r="J19" s="119">
        <v>1.1739999999999999</v>
      </c>
      <c r="K19" s="32"/>
    </row>
    <row r="20" spans="1:11" s="33" customFormat="1" ht="11.25" customHeight="1">
      <c r="A20" s="35" t="s">
        <v>16</v>
      </c>
      <c r="B20" s="29"/>
      <c r="C20" s="30">
        <v>67</v>
      </c>
      <c r="D20" s="30">
        <v>69</v>
      </c>
      <c r="E20" s="30">
        <v>69</v>
      </c>
      <c r="F20" s="31"/>
      <c r="G20" s="31"/>
      <c r="H20" s="119">
        <v>1.107</v>
      </c>
      <c r="I20" s="119">
        <v>1.0840000000000001</v>
      </c>
      <c r="J20" s="119">
        <v>1.0569999999999999</v>
      </c>
      <c r="K20" s="32"/>
    </row>
    <row r="21" spans="1:11" s="33" customFormat="1" ht="11.25" customHeight="1">
      <c r="A21" s="35" t="s">
        <v>17</v>
      </c>
      <c r="B21" s="29"/>
      <c r="C21" s="30">
        <v>114</v>
      </c>
      <c r="D21" s="30">
        <v>51</v>
      </c>
      <c r="E21" s="30">
        <v>111</v>
      </c>
      <c r="F21" s="31"/>
      <c r="G21" s="31"/>
      <c r="H21" s="119">
        <v>1.732</v>
      </c>
      <c r="I21" s="119">
        <v>0.74399999999999999</v>
      </c>
      <c r="J21" s="119">
        <v>1.68</v>
      </c>
      <c r="K21" s="32"/>
    </row>
    <row r="22" spans="1:11" s="42" customFormat="1" ht="11.25" customHeight="1">
      <c r="A22" s="36" t="s">
        <v>18</v>
      </c>
      <c r="B22" s="37"/>
      <c r="C22" s="38">
        <v>227</v>
      </c>
      <c r="D22" s="38">
        <v>168</v>
      </c>
      <c r="E22" s="38">
        <v>228</v>
      </c>
      <c r="F22" s="39">
        <f>IF(D22&gt;0,100*E22/D22,0)</f>
        <v>135.71428571428572</v>
      </c>
      <c r="G22" s="40"/>
      <c r="H22" s="120">
        <v>3.9939999999999998</v>
      </c>
      <c r="I22" s="121">
        <v>2.9809999999999999</v>
      </c>
      <c r="J22" s="121">
        <v>3.9109999999999996</v>
      </c>
      <c r="K22" s="41">
        <f>IF(I22&gt;0,100*J22/I22,0)</f>
        <v>131.19758470311976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>
        <v>54</v>
      </c>
      <c r="D24" s="38">
        <v>54</v>
      </c>
      <c r="E24" s="38">
        <v>60</v>
      </c>
      <c r="F24" s="39">
        <f>IF(D24&gt;0,100*E24/D24,0)</f>
        <v>111.11111111111111</v>
      </c>
      <c r="G24" s="40"/>
      <c r="H24" s="120">
        <v>1.5289999999999999</v>
      </c>
      <c r="I24" s="121">
        <v>1.5289999999999999</v>
      </c>
      <c r="J24" s="121">
        <v>1.6919999999999999</v>
      </c>
      <c r="K24" s="41">
        <f>IF(I24&gt;0,100*J24/I24,0)</f>
        <v>110.66056245912361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>
        <v>28</v>
      </c>
      <c r="D26" s="38">
        <v>30</v>
      </c>
      <c r="E26" s="38">
        <v>30</v>
      </c>
      <c r="F26" s="39">
        <f>IF(D26&gt;0,100*E26/D26,0)</f>
        <v>100</v>
      </c>
      <c r="G26" s="40"/>
      <c r="H26" s="120">
        <v>0.78400000000000003</v>
      </c>
      <c r="I26" s="121">
        <v>0.75</v>
      </c>
      <c r="J26" s="121">
        <v>0.72</v>
      </c>
      <c r="K26" s="41">
        <f>IF(I26&gt;0,100*J26/I26,0)</f>
        <v>96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>
        <v>1</v>
      </c>
      <c r="D28" s="30"/>
      <c r="E28" s="30">
        <v>3</v>
      </c>
      <c r="F28" s="31"/>
      <c r="G28" s="31"/>
      <c r="H28" s="119">
        <v>2.4E-2</v>
      </c>
      <c r="I28" s="119"/>
      <c r="J28" s="119">
        <v>4.8000000000000001E-2</v>
      </c>
      <c r="K28" s="32"/>
    </row>
    <row r="29" spans="1:11" s="33" customFormat="1" ht="11.25" customHeight="1">
      <c r="A29" s="35" t="s">
        <v>22</v>
      </c>
      <c r="B29" s="29"/>
      <c r="C29" s="30">
        <v>1</v>
      </c>
      <c r="D29" s="30"/>
      <c r="E29" s="30"/>
      <c r="F29" s="31"/>
      <c r="G29" s="31"/>
      <c r="H29" s="119">
        <v>0.02</v>
      </c>
      <c r="I29" s="119"/>
      <c r="J29" s="119"/>
      <c r="K29" s="32"/>
    </row>
    <row r="30" spans="1:11" s="33" customFormat="1" ht="11.25" customHeight="1">
      <c r="A30" s="35" t="s">
        <v>23</v>
      </c>
      <c r="B30" s="29"/>
      <c r="C30" s="30">
        <v>168</v>
      </c>
      <c r="D30" s="30">
        <v>168</v>
      </c>
      <c r="E30" s="30">
        <v>168</v>
      </c>
      <c r="F30" s="31"/>
      <c r="G30" s="31"/>
      <c r="H30" s="119">
        <v>3.6150000000000002</v>
      </c>
      <c r="I30" s="119">
        <v>3.855</v>
      </c>
      <c r="J30" s="119">
        <v>3.855</v>
      </c>
      <c r="K30" s="32"/>
    </row>
    <row r="31" spans="1:11" s="42" customFormat="1" ht="11.25" customHeight="1">
      <c r="A31" s="43" t="s">
        <v>24</v>
      </c>
      <c r="B31" s="37"/>
      <c r="C31" s="38">
        <v>170</v>
      </c>
      <c r="D31" s="38">
        <v>168</v>
      </c>
      <c r="E31" s="38">
        <v>171</v>
      </c>
      <c r="F31" s="39">
        <f>IF(D31&gt;0,100*E31/D31,0)</f>
        <v>101.78571428571429</v>
      </c>
      <c r="G31" s="40"/>
      <c r="H31" s="120">
        <v>3.6590000000000003</v>
      </c>
      <c r="I31" s="121">
        <v>3.855</v>
      </c>
      <c r="J31" s="121">
        <v>3.903</v>
      </c>
      <c r="K31" s="41">
        <f>IF(I31&gt;0,100*J31/I31,0)</f>
        <v>101.24513618677044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>
        <v>92</v>
      </c>
      <c r="D33" s="30">
        <v>90</v>
      </c>
      <c r="E33" s="30">
        <v>86</v>
      </c>
      <c r="F33" s="31"/>
      <c r="G33" s="31"/>
      <c r="H33" s="119">
        <v>2.2069999999999999</v>
      </c>
      <c r="I33" s="119">
        <v>2.16</v>
      </c>
      <c r="J33" s="119">
        <v>2.0619999999999998</v>
      </c>
      <c r="K33" s="32"/>
    </row>
    <row r="34" spans="1:11" s="33" customFormat="1" ht="11.25" customHeight="1">
      <c r="A34" s="35" t="s">
        <v>26</v>
      </c>
      <c r="B34" s="29"/>
      <c r="C34" s="30">
        <v>13</v>
      </c>
      <c r="D34" s="30">
        <v>15</v>
      </c>
      <c r="E34" s="30">
        <v>20</v>
      </c>
      <c r="F34" s="31"/>
      <c r="G34" s="31"/>
      <c r="H34" s="119">
        <v>0.32300000000000001</v>
      </c>
      <c r="I34" s="119">
        <v>0.36</v>
      </c>
      <c r="J34" s="119">
        <v>0.55000000000000004</v>
      </c>
      <c r="K34" s="32"/>
    </row>
    <row r="35" spans="1:11" s="33" customFormat="1" ht="11.25" customHeight="1">
      <c r="A35" s="35" t="s">
        <v>27</v>
      </c>
      <c r="B35" s="29"/>
      <c r="C35" s="30">
        <v>1</v>
      </c>
      <c r="D35" s="30">
        <v>4</v>
      </c>
      <c r="E35" s="30"/>
      <c r="F35" s="31"/>
      <c r="G35" s="31"/>
      <c r="H35" s="119">
        <v>2.1000000000000001E-2</v>
      </c>
      <c r="I35" s="119">
        <v>0.09</v>
      </c>
      <c r="J35" s="119"/>
      <c r="K35" s="32"/>
    </row>
    <row r="36" spans="1:11" s="33" customFormat="1" ht="11.25" customHeight="1">
      <c r="A36" s="35" t="s">
        <v>28</v>
      </c>
      <c r="B36" s="29"/>
      <c r="C36" s="30">
        <v>115</v>
      </c>
      <c r="D36" s="30">
        <v>115</v>
      </c>
      <c r="E36" s="30">
        <v>120</v>
      </c>
      <c r="F36" s="31"/>
      <c r="G36" s="31"/>
      <c r="H36" s="119">
        <v>2.645</v>
      </c>
      <c r="I36" s="119">
        <v>2.645</v>
      </c>
      <c r="J36" s="119">
        <v>2.76</v>
      </c>
      <c r="K36" s="32"/>
    </row>
    <row r="37" spans="1:11" s="42" customFormat="1" ht="11.25" customHeight="1">
      <c r="A37" s="36" t="s">
        <v>29</v>
      </c>
      <c r="B37" s="37"/>
      <c r="C37" s="38">
        <v>221</v>
      </c>
      <c r="D37" s="38">
        <v>224</v>
      </c>
      <c r="E37" s="38">
        <v>226</v>
      </c>
      <c r="F37" s="39">
        <f>IF(D37&gt;0,100*E37/D37,0)</f>
        <v>100.89285714285714</v>
      </c>
      <c r="G37" s="40"/>
      <c r="H37" s="120">
        <v>5.1959999999999997</v>
      </c>
      <c r="I37" s="121">
        <v>5.2549999999999999</v>
      </c>
      <c r="J37" s="121">
        <v>5.3719999999999999</v>
      </c>
      <c r="K37" s="41">
        <f>IF(I37&gt;0,100*J37/I37,0)</f>
        <v>102.22645099904854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>
        <v>43</v>
      </c>
      <c r="D39" s="38">
        <v>50</v>
      </c>
      <c r="E39" s="38">
        <v>24</v>
      </c>
      <c r="F39" s="39">
        <f>IF(D39&gt;0,100*E39/D39,0)</f>
        <v>48</v>
      </c>
      <c r="G39" s="40"/>
      <c r="H39" s="120">
        <v>0.86199999999999999</v>
      </c>
      <c r="I39" s="121">
        <v>0.86199999999999999</v>
      </c>
      <c r="J39" s="121">
        <v>0.5</v>
      </c>
      <c r="K39" s="41">
        <f>IF(I39&gt;0,100*J39/I39,0)</f>
        <v>58.004640371229698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>
        <v>68</v>
      </c>
      <c r="D41" s="30">
        <v>17</v>
      </c>
      <c r="E41" s="30">
        <v>51</v>
      </c>
      <c r="F41" s="31"/>
      <c r="G41" s="31"/>
      <c r="H41" s="119">
        <v>1.802</v>
      </c>
      <c r="I41" s="119">
        <v>0.442</v>
      </c>
      <c r="J41" s="119">
        <v>1.234</v>
      </c>
      <c r="K41" s="32"/>
    </row>
    <row r="42" spans="1:11" s="33" customFormat="1" ht="11.25" customHeight="1">
      <c r="A42" s="35" t="s">
        <v>32</v>
      </c>
      <c r="B42" s="29"/>
      <c r="C42" s="30">
        <v>7</v>
      </c>
      <c r="D42" s="30">
        <v>5</v>
      </c>
      <c r="E42" s="30">
        <v>4</v>
      </c>
      <c r="F42" s="31"/>
      <c r="G42" s="31"/>
      <c r="H42" s="119">
        <v>0.21</v>
      </c>
      <c r="I42" s="119">
        <v>0.15</v>
      </c>
      <c r="J42" s="119">
        <v>0.12</v>
      </c>
      <c r="K42" s="32"/>
    </row>
    <row r="43" spans="1:11" s="33" customFormat="1" ht="11.25" customHeight="1">
      <c r="A43" s="35" t="s">
        <v>33</v>
      </c>
      <c r="B43" s="29"/>
      <c r="C43" s="30">
        <v>43</v>
      </c>
      <c r="D43" s="30">
        <v>39</v>
      </c>
      <c r="E43" s="30">
        <v>40</v>
      </c>
      <c r="F43" s="31"/>
      <c r="G43" s="31"/>
      <c r="H43" s="119">
        <v>0.77400000000000002</v>
      </c>
      <c r="I43" s="119">
        <v>0.70199999999999996</v>
      </c>
      <c r="J43" s="119">
        <v>0.72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>
        <v>5</v>
      </c>
      <c r="F44" s="31"/>
      <c r="G44" s="31"/>
      <c r="H44" s="119"/>
      <c r="I44" s="119"/>
      <c r="J44" s="119">
        <v>7.4999999999999997E-2</v>
      </c>
      <c r="K44" s="32"/>
    </row>
    <row r="45" spans="1:11" s="33" customFormat="1" ht="11.25" customHeight="1">
      <c r="A45" s="35" t="s">
        <v>35</v>
      </c>
      <c r="B45" s="29"/>
      <c r="C45" s="30">
        <v>10</v>
      </c>
      <c r="D45" s="30">
        <v>10</v>
      </c>
      <c r="E45" s="30">
        <v>10</v>
      </c>
      <c r="F45" s="31"/>
      <c r="G45" s="31"/>
      <c r="H45" s="119">
        <v>0.25</v>
      </c>
      <c r="I45" s="119">
        <v>0.25</v>
      </c>
      <c r="J45" s="119">
        <v>0.25</v>
      </c>
      <c r="K45" s="32"/>
    </row>
    <row r="46" spans="1:11" s="33" customFormat="1" ht="11.25" customHeight="1">
      <c r="A46" s="35" t="s">
        <v>36</v>
      </c>
      <c r="B46" s="29"/>
      <c r="C46" s="30">
        <v>650</v>
      </c>
      <c r="D46" s="30">
        <v>640</v>
      </c>
      <c r="E46" s="30">
        <v>550</v>
      </c>
      <c r="F46" s="31"/>
      <c r="G46" s="31"/>
      <c r="H46" s="119">
        <v>37.700000000000003</v>
      </c>
      <c r="I46" s="119">
        <v>32</v>
      </c>
      <c r="J46" s="119">
        <v>31.9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19"/>
      <c r="I47" s="119">
        <v>5.3999999999999999E-2</v>
      </c>
      <c r="J47" s="119"/>
      <c r="K47" s="32"/>
    </row>
    <row r="48" spans="1:11" s="33" customFormat="1" ht="11.25" customHeight="1">
      <c r="A48" s="35" t="s">
        <v>38</v>
      </c>
      <c r="B48" s="29"/>
      <c r="C48" s="30">
        <v>173</v>
      </c>
      <c r="D48" s="30">
        <v>159</v>
      </c>
      <c r="E48" s="30">
        <v>180</v>
      </c>
      <c r="F48" s="31"/>
      <c r="G48" s="31"/>
      <c r="H48" s="119">
        <v>6.92</v>
      </c>
      <c r="I48" s="119">
        <v>6.36</v>
      </c>
      <c r="J48" s="119">
        <v>7.2</v>
      </c>
      <c r="K48" s="32"/>
    </row>
    <row r="49" spans="1:11" s="33" customFormat="1" ht="11.25" customHeight="1">
      <c r="A49" s="35" t="s">
        <v>39</v>
      </c>
      <c r="B49" s="29"/>
      <c r="C49" s="30">
        <v>5</v>
      </c>
      <c r="D49" s="30">
        <v>2</v>
      </c>
      <c r="E49" s="30">
        <v>3</v>
      </c>
      <c r="F49" s="31"/>
      <c r="G49" s="31"/>
      <c r="H49" s="119">
        <v>0.15</v>
      </c>
      <c r="I49" s="119">
        <v>0.06</v>
      </c>
      <c r="J49" s="119">
        <v>0.06</v>
      </c>
      <c r="K49" s="32"/>
    </row>
    <row r="50" spans="1:11" s="42" customFormat="1" ht="11.25" customHeight="1">
      <c r="A50" s="43" t="s">
        <v>40</v>
      </c>
      <c r="B50" s="37"/>
      <c r="C50" s="38">
        <v>956</v>
      </c>
      <c r="D50" s="38">
        <v>872</v>
      </c>
      <c r="E50" s="38">
        <v>843</v>
      </c>
      <c r="F50" s="39">
        <f>IF(D50&gt;0,100*E50/D50,0)</f>
        <v>96.674311926605498</v>
      </c>
      <c r="G50" s="40"/>
      <c r="H50" s="120">
        <v>47.806000000000004</v>
      </c>
      <c r="I50" s="121">
        <v>40.018000000000001</v>
      </c>
      <c r="J50" s="121">
        <v>41.559000000000005</v>
      </c>
      <c r="K50" s="41">
        <f>IF(I50&gt;0,100*J50/I50,0)</f>
        <v>103.85076715478036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>
        <v>2</v>
      </c>
      <c r="D52" s="38">
        <v>2</v>
      </c>
      <c r="E52" s="38">
        <v>2</v>
      </c>
      <c r="F52" s="39">
        <f>IF(D52&gt;0,100*E52/D52,0)</f>
        <v>100</v>
      </c>
      <c r="G52" s="40"/>
      <c r="H52" s="120">
        <v>5.3999999999999999E-2</v>
      </c>
      <c r="I52" s="121">
        <v>0.05</v>
      </c>
      <c r="J52" s="121">
        <v>5.3999999999999999E-2</v>
      </c>
      <c r="K52" s="41">
        <f>IF(I52&gt;0,100*J52/I52,0)</f>
        <v>108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19"/>
      <c r="I54" s="119"/>
      <c r="J54" s="119"/>
      <c r="K54" s="32"/>
    </row>
    <row r="55" spans="1:11" s="33" customFormat="1" ht="11.25" customHeight="1">
      <c r="A55" s="35" t="s">
        <v>43</v>
      </c>
      <c r="B55" s="29"/>
      <c r="C55" s="30">
        <v>6</v>
      </c>
      <c r="D55" s="30">
        <v>6</v>
      </c>
      <c r="E55" s="30"/>
      <c r="F55" s="31"/>
      <c r="G55" s="31"/>
      <c r="H55" s="119">
        <v>0.14399999999999999</v>
      </c>
      <c r="I55" s="119">
        <v>0.14399999999999999</v>
      </c>
      <c r="J55" s="119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>
        <v>2</v>
      </c>
      <c r="F56" s="31"/>
      <c r="G56" s="31"/>
      <c r="H56" s="119"/>
      <c r="I56" s="119"/>
      <c r="J56" s="119">
        <v>0.03</v>
      </c>
      <c r="K56" s="32"/>
    </row>
    <row r="57" spans="1:11" s="33" customFormat="1" ht="11.25" customHeight="1">
      <c r="A57" s="35" t="s">
        <v>45</v>
      </c>
      <c r="B57" s="29"/>
      <c r="C57" s="30">
        <v>7</v>
      </c>
      <c r="D57" s="30">
        <v>7</v>
      </c>
      <c r="E57" s="30">
        <v>7</v>
      </c>
      <c r="F57" s="31"/>
      <c r="G57" s="31"/>
      <c r="H57" s="119">
        <v>8.5000000000000006E-2</v>
      </c>
      <c r="I57" s="119">
        <v>7.0000000000000007E-2</v>
      </c>
      <c r="J57" s="119">
        <v>7.0000000000000007E-2</v>
      </c>
      <c r="K57" s="32"/>
    </row>
    <row r="58" spans="1:11" s="33" customFormat="1" ht="11.25" customHeight="1">
      <c r="A58" s="35" t="s">
        <v>46</v>
      </c>
      <c r="B58" s="29"/>
      <c r="C58" s="30">
        <v>30</v>
      </c>
      <c r="D58" s="30">
        <v>30</v>
      </c>
      <c r="E58" s="30">
        <v>33</v>
      </c>
      <c r="F58" s="31"/>
      <c r="G58" s="31"/>
      <c r="H58" s="119">
        <v>0.87</v>
      </c>
      <c r="I58" s="119">
        <v>0.87</v>
      </c>
      <c r="J58" s="119">
        <v>0.95699999999999996</v>
      </c>
      <c r="K58" s="32"/>
    </row>
    <row r="59" spans="1:11" s="42" customFormat="1" ht="11.25" customHeight="1">
      <c r="A59" s="36" t="s">
        <v>47</v>
      </c>
      <c r="B59" s="37"/>
      <c r="C59" s="38">
        <v>43</v>
      </c>
      <c r="D59" s="38">
        <v>43</v>
      </c>
      <c r="E59" s="38">
        <v>42</v>
      </c>
      <c r="F59" s="39">
        <f>IF(D59&gt;0,100*E59/D59,0)</f>
        <v>97.674418604651166</v>
      </c>
      <c r="G59" s="40"/>
      <c r="H59" s="120">
        <v>1.099</v>
      </c>
      <c r="I59" s="121">
        <v>1.0840000000000001</v>
      </c>
      <c r="J59" s="121">
        <v>1.0569999999999999</v>
      </c>
      <c r="K59" s="41">
        <f>IF(I59&gt;0,100*J59/I59,0)</f>
        <v>97.509225092250901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>
        <v>95</v>
      </c>
      <c r="D61" s="30">
        <v>120</v>
      </c>
      <c r="E61" s="30">
        <v>150</v>
      </c>
      <c r="F61" s="31"/>
      <c r="G61" s="31"/>
      <c r="H61" s="119">
        <v>4.75</v>
      </c>
      <c r="I61" s="119">
        <v>4.75</v>
      </c>
      <c r="J61" s="119">
        <v>3.6</v>
      </c>
      <c r="K61" s="32"/>
    </row>
    <row r="62" spans="1:11" s="33" customFormat="1" ht="11.25" customHeight="1">
      <c r="A62" s="35" t="s">
        <v>49</v>
      </c>
      <c r="B62" s="29"/>
      <c r="C62" s="30">
        <v>18</v>
      </c>
      <c r="D62" s="30">
        <v>19</v>
      </c>
      <c r="E62" s="30">
        <v>18</v>
      </c>
      <c r="F62" s="31"/>
      <c r="G62" s="31"/>
      <c r="H62" s="119">
        <v>0.45</v>
      </c>
      <c r="I62" s="119">
        <v>0.45</v>
      </c>
      <c r="J62" s="119">
        <v>0.45</v>
      </c>
      <c r="K62" s="32"/>
    </row>
    <row r="63" spans="1:11" s="33" customFormat="1" ht="11.25" customHeight="1">
      <c r="A63" s="35" t="s">
        <v>50</v>
      </c>
      <c r="B63" s="29"/>
      <c r="C63" s="30">
        <v>37</v>
      </c>
      <c r="D63" s="30">
        <v>37</v>
      </c>
      <c r="E63" s="30">
        <v>30</v>
      </c>
      <c r="F63" s="31"/>
      <c r="G63" s="31"/>
      <c r="H63" s="119">
        <v>0.90800000000000003</v>
      </c>
      <c r="I63" s="119">
        <v>0.90800000000000003</v>
      </c>
      <c r="J63" s="119">
        <v>0.749</v>
      </c>
      <c r="K63" s="32"/>
    </row>
    <row r="64" spans="1:11" s="42" customFormat="1" ht="11.25" customHeight="1">
      <c r="A64" s="36" t="s">
        <v>51</v>
      </c>
      <c r="B64" s="37"/>
      <c r="C64" s="38">
        <v>150</v>
      </c>
      <c r="D64" s="38">
        <v>176</v>
      </c>
      <c r="E64" s="38">
        <v>198</v>
      </c>
      <c r="F64" s="39">
        <f>IF(D64&gt;0,100*E64/D64,0)</f>
        <v>112.5</v>
      </c>
      <c r="G64" s="40"/>
      <c r="H64" s="120">
        <v>6.1080000000000005</v>
      </c>
      <c r="I64" s="121">
        <v>6.1080000000000005</v>
      </c>
      <c r="J64" s="121">
        <v>4.7989999999999995</v>
      </c>
      <c r="K64" s="41">
        <f>IF(I64&gt;0,100*J64/I64,0)</f>
        <v>78.569089718402083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>
        <v>78</v>
      </c>
      <c r="D66" s="38">
        <v>63</v>
      </c>
      <c r="E66" s="38">
        <v>62</v>
      </c>
      <c r="F66" s="39">
        <f>IF(D66&gt;0,100*E66/D66,0)</f>
        <v>98.412698412698418</v>
      </c>
      <c r="G66" s="40"/>
      <c r="H66" s="120">
        <v>1.0840000000000001</v>
      </c>
      <c r="I66" s="121">
        <v>0.89800000000000002</v>
      </c>
      <c r="J66" s="121">
        <v>1.026</v>
      </c>
      <c r="K66" s="41">
        <f>IF(I66&gt;0,100*J66/I66,0)</f>
        <v>114.25389755011136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19"/>
      <c r="I68" s="119"/>
      <c r="J68" s="119"/>
      <c r="K68" s="32"/>
    </row>
    <row r="69" spans="1:11" s="33" customFormat="1" ht="11.25" customHeight="1">
      <c r="A69" s="35" t="s">
        <v>54</v>
      </c>
      <c r="B69" s="29"/>
      <c r="C69" s="30">
        <v>20</v>
      </c>
      <c r="D69" s="30">
        <v>20</v>
      </c>
      <c r="E69" s="30">
        <v>18</v>
      </c>
      <c r="F69" s="31"/>
      <c r="G69" s="31"/>
      <c r="H69" s="119">
        <v>0.48</v>
      </c>
      <c r="I69" s="119">
        <v>0.5</v>
      </c>
      <c r="J69" s="119">
        <v>0.6</v>
      </c>
      <c r="K69" s="32"/>
    </row>
    <row r="70" spans="1:11" s="42" customFormat="1" ht="11.25" customHeight="1">
      <c r="A70" s="36" t="s">
        <v>55</v>
      </c>
      <c r="B70" s="37"/>
      <c r="C70" s="38">
        <v>20</v>
      </c>
      <c r="D70" s="38">
        <v>20</v>
      </c>
      <c r="E70" s="38">
        <v>18</v>
      </c>
      <c r="F70" s="39">
        <f>IF(D70&gt;0,100*E70/D70,0)</f>
        <v>90</v>
      </c>
      <c r="G70" s="40"/>
      <c r="H70" s="120">
        <v>0.48</v>
      </c>
      <c r="I70" s="121">
        <v>0.5</v>
      </c>
      <c r="J70" s="121">
        <v>0.6</v>
      </c>
      <c r="K70" s="41">
        <f>IF(I70&gt;0,100*J70/I70,0)</f>
        <v>120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>
        <v>7</v>
      </c>
      <c r="D72" s="30">
        <v>7</v>
      </c>
      <c r="E72" s="30">
        <v>7</v>
      </c>
      <c r="F72" s="31"/>
      <c r="G72" s="31"/>
      <c r="H72" s="119">
        <v>0.112</v>
      </c>
      <c r="I72" s="119">
        <v>0.112</v>
      </c>
      <c r="J72" s="119">
        <v>0.112</v>
      </c>
      <c r="K72" s="32"/>
    </row>
    <row r="73" spans="1:11" s="33" customFormat="1" ht="11.25" customHeight="1">
      <c r="A73" s="35" t="s">
        <v>57</v>
      </c>
      <c r="B73" s="29"/>
      <c r="C73" s="30">
        <v>330</v>
      </c>
      <c r="D73" s="30">
        <v>330</v>
      </c>
      <c r="E73" s="30">
        <v>330</v>
      </c>
      <c r="F73" s="31"/>
      <c r="G73" s="31"/>
      <c r="H73" s="119">
        <v>5.6</v>
      </c>
      <c r="I73" s="119">
        <v>5.38</v>
      </c>
      <c r="J73" s="119">
        <v>5.6</v>
      </c>
      <c r="K73" s="32"/>
    </row>
    <row r="74" spans="1:11" s="33" customFormat="1" ht="11.25" customHeight="1">
      <c r="A74" s="35" t="s">
        <v>58</v>
      </c>
      <c r="B74" s="29"/>
      <c r="C74" s="30">
        <v>5</v>
      </c>
      <c r="D74" s="30">
        <v>5</v>
      </c>
      <c r="E74" s="30">
        <v>5</v>
      </c>
      <c r="F74" s="31"/>
      <c r="G74" s="31"/>
      <c r="H74" s="119">
        <v>0.1</v>
      </c>
      <c r="I74" s="119">
        <v>0.1</v>
      </c>
      <c r="J74" s="119">
        <v>0.1</v>
      </c>
      <c r="K74" s="32"/>
    </row>
    <row r="75" spans="1:11" s="33" customFormat="1" ht="11.25" customHeight="1">
      <c r="A75" s="35" t="s">
        <v>59</v>
      </c>
      <c r="B75" s="29"/>
      <c r="C75" s="30">
        <v>22</v>
      </c>
      <c r="D75" s="30">
        <v>21</v>
      </c>
      <c r="E75" s="30">
        <v>22</v>
      </c>
      <c r="F75" s="31"/>
      <c r="G75" s="31"/>
      <c r="H75" s="119">
        <v>0.80800000000000005</v>
      </c>
      <c r="I75" s="119">
        <v>0.8075</v>
      </c>
      <c r="J75" s="119">
        <v>0.83174999999999999</v>
      </c>
      <c r="K75" s="32"/>
    </row>
    <row r="76" spans="1:11" s="33" customFormat="1" ht="11.25" customHeight="1">
      <c r="A76" s="35" t="s">
        <v>60</v>
      </c>
      <c r="B76" s="29"/>
      <c r="C76" s="30">
        <v>45</v>
      </c>
      <c r="D76" s="30">
        <v>45</v>
      </c>
      <c r="E76" s="30">
        <v>15</v>
      </c>
      <c r="F76" s="31"/>
      <c r="G76" s="31"/>
      <c r="H76" s="119">
        <v>1.4</v>
      </c>
      <c r="I76" s="119">
        <v>0.7</v>
      </c>
      <c r="J76" s="119">
        <v>0.5</v>
      </c>
      <c r="K76" s="32"/>
    </row>
    <row r="77" spans="1:11" s="33" customFormat="1" ht="11.25" customHeight="1">
      <c r="A77" s="35" t="s">
        <v>61</v>
      </c>
      <c r="B77" s="29"/>
      <c r="C77" s="30">
        <v>3</v>
      </c>
      <c r="D77" s="30">
        <v>2</v>
      </c>
      <c r="E77" s="30">
        <v>1</v>
      </c>
      <c r="F77" s="31"/>
      <c r="G77" s="31"/>
      <c r="H77" s="119">
        <v>6.0999999999999999E-2</v>
      </c>
      <c r="I77" s="119">
        <v>0.02</v>
      </c>
      <c r="J77" s="119">
        <v>1.4999999999999999E-2</v>
      </c>
      <c r="K77" s="32"/>
    </row>
    <row r="78" spans="1:11" s="33" customFormat="1" ht="11.25" customHeight="1">
      <c r="A78" s="35" t="s">
        <v>62</v>
      </c>
      <c r="B78" s="29"/>
      <c r="C78" s="30">
        <v>37</v>
      </c>
      <c r="D78" s="30">
        <v>40</v>
      </c>
      <c r="E78" s="30">
        <v>40</v>
      </c>
      <c r="F78" s="31"/>
      <c r="G78" s="31"/>
      <c r="H78" s="119">
        <v>0.999</v>
      </c>
      <c r="I78" s="119">
        <v>1</v>
      </c>
      <c r="J78" s="119">
        <v>1.08</v>
      </c>
      <c r="K78" s="32"/>
    </row>
    <row r="79" spans="1:11" s="33" customFormat="1" ht="11.25" customHeight="1">
      <c r="A79" s="35" t="s">
        <v>63</v>
      </c>
      <c r="B79" s="29"/>
      <c r="C79" s="30">
        <v>60</v>
      </c>
      <c r="D79" s="30">
        <v>60</v>
      </c>
      <c r="E79" s="30">
        <v>60</v>
      </c>
      <c r="F79" s="31"/>
      <c r="G79" s="31"/>
      <c r="H79" s="119">
        <v>1.68</v>
      </c>
      <c r="I79" s="119">
        <v>1.68</v>
      </c>
      <c r="J79" s="119">
        <v>1.68</v>
      </c>
      <c r="K79" s="32"/>
    </row>
    <row r="80" spans="1:11" s="42" customFormat="1" ht="11.25" customHeight="1">
      <c r="A80" s="43" t="s">
        <v>64</v>
      </c>
      <c r="B80" s="37"/>
      <c r="C80" s="38">
        <v>509</v>
      </c>
      <c r="D80" s="38">
        <v>510</v>
      </c>
      <c r="E80" s="38">
        <v>480</v>
      </c>
      <c r="F80" s="39">
        <f>IF(D80&gt;0,100*E80/D80,0)</f>
        <v>94.117647058823536</v>
      </c>
      <c r="G80" s="40"/>
      <c r="H80" s="120">
        <v>10.76</v>
      </c>
      <c r="I80" s="121">
        <v>9.7994999999999983</v>
      </c>
      <c r="J80" s="121">
        <v>9.9187499999999993</v>
      </c>
      <c r="K80" s="41">
        <f>IF(I80&gt;0,100*J80/I80,0)</f>
        <v>101.21689882136845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>
        <v>24</v>
      </c>
      <c r="D82" s="30">
        <v>53</v>
      </c>
      <c r="E82" s="30">
        <v>68</v>
      </c>
      <c r="F82" s="31"/>
      <c r="G82" s="31"/>
      <c r="H82" s="119">
        <v>0.6</v>
      </c>
      <c r="I82" s="119">
        <v>1.581</v>
      </c>
      <c r="J82" s="119">
        <v>1.5469999999999999</v>
      </c>
      <c r="K82" s="32"/>
    </row>
    <row r="83" spans="1:11" s="33" customFormat="1" ht="11.25" customHeight="1">
      <c r="A83" s="35" t="s">
        <v>66</v>
      </c>
      <c r="B83" s="29"/>
      <c r="C83" s="30">
        <v>90</v>
      </c>
      <c r="D83" s="30">
        <v>90</v>
      </c>
      <c r="E83" s="30">
        <v>85</v>
      </c>
      <c r="F83" s="31"/>
      <c r="G83" s="31"/>
      <c r="H83" s="119">
        <v>1.6379999999999999</v>
      </c>
      <c r="I83" s="119">
        <v>1.65</v>
      </c>
      <c r="J83" s="119">
        <v>1.571</v>
      </c>
      <c r="K83" s="32"/>
    </row>
    <row r="84" spans="1:11" s="42" customFormat="1" ht="11.25" customHeight="1">
      <c r="A84" s="36" t="s">
        <v>67</v>
      </c>
      <c r="B84" s="37"/>
      <c r="C84" s="38">
        <v>114</v>
      </c>
      <c r="D84" s="38">
        <v>143</v>
      </c>
      <c r="E84" s="38">
        <v>153</v>
      </c>
      <c r="F84" s="39">
        <f>IF(D84&gt;0,100*E84/D84,0)</f>
        <v>106.99300699300699</v>
      </c>
      <c r="G84" s="40"/>
      <c r="H84" s="120">
        <v>2.238</v>
      </c>
      <c r="I84" s="121">
        <v>3.2309999999999999</v>
      </c>
      <c r="J84" s="121">
        <v>3.1179999999999999</v>
      </c>
      <c r="K84" s="41">
        <f>IF(I84&gt;0,100*J84/I84,0)</f>
        <v>96.502630764469217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>
        <v>2776</v>
      </c>
      <c r="D87" s="53">
        <v>2684</v>
      </c>
      <c r="E87" s="53">
        <v>2693</v>
      </c>
      <c r="F87" s="54">
        <f>IF(D87&gt;0,100*E87/D87,0)</f>
        <v>100.33532041728763</v>
      </c>
      <c r="G87" s="40"/>
      <c r="H87" s="124">
        <v>89.553000000000026</v>
      </c>
      <c r="I87" s="125">
        <v>80.373499999999993</v>
      </c>
      <c r="J87" s="125">
        <v>81.408749999999998</v>
      </c>
      <c r="K87" s="54">
        <f>IF(I87&gt;0,100*J87/I87,0)</f>
        <v>101.28804892159731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50" orientation="portrait" useFirstPageNumber="1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O625"/>
  <sheetViews>
    <sheetView zoomScale="70" zoomScaleNormal="70" workbookViewId="0">
      <selection activeCell="E76" sqref="E76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111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2015=100</v>
      </c>
      <c r="G7" s="23"/>
      <c r="H7" s="20" t="s">
        <v>279</v>
      </c>
      <c r="I7" s="21" t="s">
        <v>279</v>
      </c>
      <c r="J7" s="21"/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9">
        <v>0.16900000000000001</v>
      </c>
      <c r="I9" s="119"/>
      <c r="J9" s="11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9">
        <v>4.0000000000000001E-3</v>
      </c>
      <c r="I10" s="119"/>
      <c r="J10" s="11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9">
        <v>1.2E-2</v>
      </c>
      <c r="I11" s="119"/>
      <c r="J11" s="11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9">
        <v>5.3999999999999999E-2</v>
      </c>
      <c r="I12" s="119"/>
      <c r="J12" s="119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0">
        <v>0.23900000000000002</v>
      </c>
      <c r="I13" s="121"/>
      <c r="J13" s="12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0"/>
      <c r="I15" s="121"/>
      <c r="J15" s="12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0"/>
      <c r="I17" s="121"/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19"/>
      <c r="I19" s="119"/>
      <c r="J19" s="11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9"/>
      <c r="I20" s="119"/>
      <c r="J20" s="11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9"/>
      <c r="I21" s="119"/>
      <c r="J21" s="119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0"/>
      <c r="I22" s="121"/>
      <c r="J22" s="12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20"/>
      <c r="I24" s="121"/>
      <c r="J24" s="12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20"/>
      <c r="I26" s="121"/>
      <c r="J26" s="12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19"/>
      <c r="I28" s="119"/>
      <c r="J28" s="119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9"/>
      <c r="I29" s="119"/>
      <c r="J29" s="119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19"/>
      <c r="I30" s="119"/>
      <c r="J30" s="119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20"/>
      <c r="I31" s="121"/>
      <c r="J31" s="12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19">
        <v>1.7000000000000001E-2</v>
      </c>
      <c r="I33" s="119">
        <v>0.02</v>
      </c>
      <c r="J33" s="119">
        <v>1.7999999999999999E-2</v>
      </c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19"/>
      <c r="I34" s="119"/>
      <c r="J34" s="119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19"/>
      <c r="I35" s="119"/>
      <c r="J35" s="119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19">
        <v>9.24</v>
      </c>
      <c r="I36" s="119">
        <v>7</v>
      </c>
      <c r="J36" s="119">
        <v>13.9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20">
        <v>9.2569999999999997</v>
      </c>
      <c r="I37" s="121">
        <v>7.02</v>
      </c>
      <c r="J37" s="121">
        <v>13.918000000000001</v>
      </c>
      <c r="K37" s="41">
        <f>IF(I37&gt;0,100*J37/I37,0)</f>
        <v>198.26210826210831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20">
        <v>0.51600000000000001</v>
      </c>
      <c r="I39" s="121">
        <v>0.5</v>
      </c>
      <c r="J39" s="121">
        <v>0.4</v>
      </c>
      <c r="K39" s="41">
        <f>IF(I39&gt;0,100*J39/I39,0)</f>
        <v>80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9"/>
      <c r="I41" s="119"/>
      <c r="J41" s="119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9"/>
      <c r="I42" s="119"/>
      <c r="J42" s="119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19"/>
      <c r="I43" s="119"/>
      <c r="J43" s="119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9"/>
      <c r="I44" s="119"/>
      <c r="J44" s="119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19"/>
      <c r="I45" s="119"/>
      <c r="J45" s="119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19"/>
      <c r="I46" s="119"/>
      <c r="J46" s="119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19"/>
      <c r="I47" s="119"/>
      <c r="J47" s="119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19"/>
      <c r="I48" s="119"/>
      <c r="J48" s="119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9"/>
      <c r="I49" s="119"/>
      <c r="J49" s="119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20"/>
      <c r="I50" s="121"/>
      <c r="J50" s="12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0"/>
      <c r="I52" s="121"/>
      <c r="J52" s="12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19"/>
      <c r="I54" s="119"/>
      <c r="J54" s="119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19"/>
      <c r="I55" s="119"/>
      <c r="J55" s="119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9"/>
      <c r="I56" s="119"/>
      <c r="J56" s="119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9"/>
      <c r="I57" s="119"/>
      <c r="J57" s="119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19"/>
      <c r="I58" s="119"/>
      <c r="J58" s="119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20"/>
      <c r="I59" s="121"/>
      <c r="J59" s="12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19">
        <v>71.584999999999994</v>
      </c>
      <c r="I61" s="119">
        <v>69.688000000000002</v>
      </c>
      <c r="J61" s="119">
        <v>74.591999999999999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19">
        <v>48.398000000000003</v>
      </c>
      <c r="I62" s="119">
        <v>54.276000000000003</v>
      </c>
      <c r="J62" s="119">
        <v>69.691000000000003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19">
        <v>238.23</v>
      </c>
      <c r="I63" s="119">
        <v>226.18799999999999</v>
      </c>
      <c r="J63" s="119">
        <v>241.268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20">
        <v>358.21299999999997</v>
      </c>
      <c r="I64" s="121">
        <v>350.15199999999999</v>
      </c>
      <c r="J64" s="121">
        <v>385.55100000000004</v>
      </c>
      <c r="K64" s="41">
        <f>IF(I64&gt;0,100*J64/I64,0)</f>
        <v>110.10960954099936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20">
        <v>41.2</v>
      </c>
      <c r="I66" s="121">
        <v>35.82</v>
      </c>
      <c r="J66" s="121">
        <v>33.582000000000001</v>
      </c>
      <c r="K66" s="41">
        <f>IF(I66&gt;0,100*J66/I66,0)</f>
        <v>93.752093802345073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19">
        <v>0.20599999999999999</v>
      </c>
      <c r="I68" s="119">
        <v>0.09</v>
      </c>
      <c r="J68" s="119">
        <v>7.0000000000000007E-2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9"/>
      <c r="I69" s="119"/>
      <c r="J69" s="119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0">
        <v>0.20599999999999999</v>
      </c>
      <c r="I70" s="121">
        <v>0.09</v>
      </c>
      <c r="J70" s="121">
        <v>7.0000000000000007E-2</v>
      </c>
      <c r="K70" s="41">
        <f>IF(I70&gt;0,100*J70/I70,0)</f>
        <v>77.777777777777786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19">
        <v>25.088000000000001</v>
      </c>
      <c r="I72" s="119">
        <v>25.753</v>
      </c>
      <c r="J72" s="119">
        <v>22.273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19">
        <v>3.6</v>
      </c>
      <c r="I73" s="119">
        <v>5.0599999999999996</v>
      </c>
      <c r="J73" s="119">
        <v>5.1219999999999999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19">
        <v>4.2080000000000002</v>
      </c>
      <c r="I74" s="119">
        <v>4.6950000000000003</v>
      </c>
      <c r="J74" s="119">
        <v>5.7220000000000004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19">
        <v>3.3000000000000002E-2</v>
      </c>
      <c r="I75" s="119">
        <v>4.8899999999999999E-2</v>
      </c>
      <c r="J75" s="119">
        <v>5.3444999999999999E-2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19">
        <v>90.433000000000007</v>
      </c>
      <c r="I76" s="119">
        <v>71.231999999999999</v>
      </c>
      <c r="J76" s="119">
        <v>79.015000000000001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19"/>
      <c r="I77" s="119"/>
      <c r="J77" s="119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19">
        <v>7.6390000000000002</v>
      </c>
      <c r="I78" s="119">
        <v>4.0010000000000003</v>
      </c>
      <c r="J78" s="119">
        <v>1.111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19">
        <v>18.599</v>
      </c>
      <c r="I79" s="119">
        <v>18.710999999999999</v>
      </c>
      <c r="J79" s="119">
        <v>34.758000000000003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20">
        <v>149.6</v>
      </c>
      <c r="I80" s="121">
        <v>129.5009</v>
      </c>
      <c r="J80" s="121">
        <v>148.05444500000002</v>
      </c>
      <c r="K80" s="41">
        <f>IF(I80&gt;0,100*J80/I80,0)</f>
        <v>114.32696220644027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19">
        <v>0.24</v>
      </c>
      <c r="I82" s="119">
        <v>0.24</v>
      </c>
      <c r="J82" s="119">
        <v>0.245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19">
        <v>0.113</v>
      </c>
      <c r="I83" s="119">
        <v>0.113</v>
      </c>
      <c r="J83" s="119">
        <v>0.12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0">
        <v>0.35299999999999998</v>
      </c>
      <c r="I84" s="121">
        <v>0.35299999999999998</v>
      </c>
      <c r="J84" s="121">
        <v>0.36499999999999999</v>
      </c>
      <c r="K84" s="41">
        <f>IF(I84&gt;0,100*J84/I84,0)</f>
        <v>103.39943342776205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24">
        <v>559.58399999999995</v>
      </c>
      <c r="I87" s="125">
        <v>523.43589999999983</v>
      </c>
      <c r="J87" s="125">
        <v>581.94044500000007</v>
      </c>
      <c r="K87" s="54">
        <f>IF(I87&gt;0,100*J87/I87,0)</f>
        <v>111.17702186647882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51" orientation="portrait" useFirstPageNumber="1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O625"/>
  <sheetViews>
    <sheetView topLeftCell="A58" zoomScale="70" zoomScaleNormal="70" workbookViewId="0">
      <selection activeCell="I2" sqref="I2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112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279</v>
      </c>
      <c r="I7" s="21" t="s">
        <v>7</v>
      </c>
      <c r="J7" s="21">
        <v>3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9">
        <v>0.46200000000000002</v>
      </c>
      <c r="I9" s="119">
        <v>0.52</v>
      </c>
      <c r="J9" s="119">
        <v>0.52200000000000002</v>
      </c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9">
        <v>7.9000000000000001E-2</v>
      </c>
      <c r="I10" s="119">
        <v>8.6999999999999994E-2</v>
      </c>
      <c r="J10" s="119">
        <v>8.7999999999999995E-2</v>
      </c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9">
        <v>7.6999999999999999E-2</v>
      </c>
      <c r="I11" s="119">
        <v>0.08</v>
      </c>
      <c r="J11" s="119">
        <v>0.08</v>
      </c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9">
        <v>0.25600000000000001</v>
      </c>
      <c r="I12" s="119">
        <v>0.27</v>
      </c>
      <c r="J12" s="119">
        <v>0.28999999999999998</v>
      </c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0">
        <v>0.874</v>
      </c>
      <c r="I13" s="121">
        <v>0.95699999999999996</v>
      </c>
      <c r="J13" s="121">
        <v>0.98</v>
      </c>
      <c r="K13" s="41">
        <f>IF(I13&gt;0,100*J13/I13,0)</f>
        <v>102.40334378265413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0"/>
      <c r="I15" s="121"/>
      <c r="J15" s="12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0"/>
      <c r="I17" s="121"/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19">
        <v>1E-3</v>
      </c>
      <c r="I19" s="119">
        <v>1E-3</v>
      </c>
      <c r="J19" s="11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9">
        <v>1.4E-2</v>
      </c>
      <c r="I20" s="119">
        <v>1.4E-2</v>
      </c>
      <c r="J20" s="11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9">
        <v>2E-3</v>
      </c>
      <c r="I21" s="119">
        <v>2E-3</v>
      </c>
      <c r="J21" s="119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0">
        <v>1.7000000000000001E-2</v>
      </c>
      <c r="I22" s="121">
        <v>1.7000000000000001E-2</v>
      </c>
      <c r="J22" s="12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20">
        <v>0.14499999999999999</v>
      </c>
      <c r="I24" s="121">
        <v>7.4999999999999997E-2</v>
      </c>
      <c r="J24" s="121">
        <v>0.14499999999999999</v>
      </c>
      <c r="K24" s="41">
        <f>IF(I24&gt;0,100*J24/I24,0)</f>
        <v>193.33333333333331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20">
        <v>0.121</v>
      </c>
      <c r="I26" s="121">
        <v>0.15</v>
      </c>
      <c r="J26" s="121">
        <v>0.12</v>
      </c>
      <c r="K26" s="41">
        <f>IF(I26&gt;0,100*J26/I26,0)</f>
        <v>80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19">
        <v>7.57</v>
      </c>
      <c r="I28" s="119">
        <v>13.055</v>
      </c>
      <c r="J28" s="119">
        <v>13.055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9">
        <v>1.53</v>
      </c>
      <c r="I29" s="119">
        <v>2.1190000000000002</v>
      </c>
      <c r="J29" s="119">
        <v>2.3340000000000001</v>
      </c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19">
        <v>8.7880000000000003</v>
      </c>
      <c r="I30" s="119">
        <v>8.375</v>
      </c>
      <c r="J30" s="119">
        <v>8.375</v>
      </c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20">
        <v>17.887999999999998</v>
      </c>
      <c r="I31" s="121">
        <v>23.548999999999999</v>
      </c>
      <c r="J31" s="121">
        <v>23.763999999999999</v>
      </c>
      <c r="K31" s="41">
        <f>IF(I31&gt;0,100*J31/I31,0)</f>
        <v>100.91298993587839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19">
        <v>0.33</v>
      </c>
      <c r="I33" s="119">
        <v>0.29499999999999998</v>
      </c>
      <c r="J33" s="119">
        <v>0.42</v>
      </c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19">
        <v>0.34699999999999998</v>
      </c>
      <c r="I34" s="119">
        <v>0.4</v>
      </c>
      <c r="J34" s="119">
        <v>0.35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19">
        <v>7.1680000000000001</v>
      </c>
      <c r="I35" s="119">
        <v>5.3</v>
      </c>
      <c r="J35" s="119">
        <v>6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19">
        <v>0.65900000000000003</v>
      </c>
      <c r="I36" s="119">
        <v>1.0127149999999998</v>
      </c>
      <c r="J36" s="119">
        <v>1.1000000000000001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20">
        <v>8.5040000000000013</v>
      </c>
      <c r="I37" s="121">
        <v>7.0077150000000001</v>
      </c>
      <c r="J37" s="121">
        <v>7.87</v>
      </c>
      <c r="K37" s="41">
        <f>IF(I37&gt;0,100*J37/I37,0)</f>
        <v>112.30479550038778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20">
        <v>0.29399999999999998</v>
      </c>
      <c r="I39" s="121">
        <v>0.26500000000000001</v>
      </c>
      <c r="J39" s="121">
        <v>0.28000000000000003</v>
      </c>
      <c r="K39" s="41">
        <f>IF(I39&gt;0,100*J39/I39,0)</f>
        <v>105.66037735849058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9">
        <v>2.4E-2</v>
      </c>
      <c r="I41" s="119">
        <v>2.5000000000000001E-2</v>
      </c>
      <c r="J41" s="119">
        <v>2.4E-2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9"/>
      <c r="I42" s="119"/>
      <c r="J42" s="119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19"/>
      <c r="I43" s="119"/>
      <c r="J43" s="119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9"/>
      <c r="I44" s="119"/>
      <c r="J44" s="119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19">
        <v>8.0000000000000002E-3</v>
      </c>
      <c r="I45" s="119">
        <v>4.0000000000000001E-3</v>
      </c>
      <c r="J45" s="119">
        <v>5.0000000000000001E-3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19"/>
      <c r="I46" s="119"/>
      <c r="J46" s="119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19"/>
      <c r="I47" s="119"/>
      <c r="J47" s="119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19">
        <v>8.9999999999999993E-3</v>
      </c>
      <c r="I48" s="119">
        <v>8.9999999999999993E-3</v>
      </c>
      <c r="J48" s="119">
        <v>8.9999999999999993E-3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9">
        <v>2E-3</v>
      </c>
      <c r="I49" s="119">
        <v>2E-3</v>
      </c>
      <c r="J49" s="119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20">
        <v>4.3000000000000003E-2</v>
      </c>
      <c r="I50" s="121">
        <v>0.04</v>
      </c>
      <c r="J50" s="121">
        <v>3.7999999999999999E-2</v>
      </c>
      <c r="K50" s="41">
        <f>IF(I50&gt;0,100*J50/I50,0)</f>
        <v>95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0">
        <v>8.0000000000000002E-3</v>
      </c>
      <c r="I52" s="121">
        <v>8.0000000000000002E-3</v>
      </c>
      <c r="J52" s="121">
        <v>8.0000000000000002E-3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19">
        <v>8.5250000000000004</v>
      </c>
      <c r="I54" s="119">
        <v>8.5050000000000008</v>
      </c>
      <c r="J54" s="119">
        <v>7.1550000000000002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19">
        <v>0.02</v>
      </c>
      <c r="I55" s="119">
        <v>2.4E-2</v>
      </c>
      <c r="J55" s="119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9">
        <v>2.7E-2</v>
      </c>
      <c r="I56" s="119">
        <v>1.4E-2</v>
      </c>
      <c r="J56" s="119">
        <v>8.9999999999999993E-3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9"/>
      <c r="I57" s="119"/>
      <c r="J57" s="119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19">
        <v>9.5000000000000001E-2</v>
      </c>
      <c r="I58" s="119">
        <v>6.2E-2</v>
      </c>
      <c r="J58" s="119">
        <v>6.2E-2</v>
      </c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20">
        <v>8.6669999999999998</v>
      </c>
      <c r="I59" s="121">
        <v>8.6050000000000004</v>
      </c>
      <c r="J59" s="121">
        <v>7.2260000000000009</v>
      </c>
      <c r="K59" s="41">
        <f>IF(I59&gt;0,100*J59/I59,0)</f>
        <v>83.974433468913432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19">
        <v>3.2029999999999998</v>
      </c>
      <c r="I61" s="119">
        <v>1.75</v>
      </c>
      <c r="J61" s="119">
        <v>3.2029999999999998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19">
        <v>1.0429999999999999</v>
      </c>
      <c r="I62" s="119">
        <v>0.88300000000000001</v>
      </c>
      <c r="J62" s="119">
        <v>1.0860000000000001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19">
        <v>10.1</v>
      </c>
      <c r="I63" s="119">
        <v>8.8800000000000008</v>
      </c>
      <c r="J63" s="119">
        <v>12.85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20">
        <v>14.346</v>
      </c>
      <c r="I64" s="121">
        <v>11.513000000000002</v>
      </c>
      <c r="J64" s="121">
        <v>17.138999999999999</v>
      </c>
      <c r="K64" s="41">
        <f>IF(I64&gt;0,100*J64/I64,0)</f>
        <v>148.86649874055414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20">
        <v>93.41</v>
      </c>
      <c r="I66" s="121">
        <v>96.17</v>
      </c>
      <c r="J66" s="121">
        <v>117.238</v>
      </c>
      <c r="K66" s="41">
        <f>IF(I66&gt;0,100*J66/I66,0)</f>
        <v>121.90703961734428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19">
        <v>2.3570000000000002</v>
      </c>
      <c r="I68" s="119">
        <v>2.2999999999999998</v>
      </c>
      <c r="J68" s="119">
        <v>3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9">
        <v>0.81</v>
      </c>
      <c r="I69" s="119">
        <v>0.9</v>
      </c>
      <c r="J69" s="119">
        <v>1</v>
      </c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0">
        <v>3.1670000000000003</v>
      </c>
      <c r="I70" s="121">
        <v>3.2</v>
      </c>
      <c r="J70" s="121">
        <v>4</v>
      </c>
      <c r="K70" s="41">
        <f>IF(I70&gt;0,100*J70/I70,0)</f>
        <v>125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19">
        <v>0.19800000000000001</v>
      </c>
      <c r="I72" s="119">
        <v>0.38100000000000001</v>
      </c>
      <c r="J72" s="119">
        <v>0.38100000000000001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19">
        <v>4.0000000000000001E-3</v>
      </c>
      <c r="I73" s="119">
        <v>4.0000000000000001E-3</v>
      </c>
      <c r="J73" s="119">
        <v>4.0000000000000001E-3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19">
        <v>0.31</v>
      </c>
      <c r="I74" s="119">
        <v>0.35</v>
      </c>
      <c r="J74" s="119">
        <v>0.33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19">
        <v>0.40200000000000002</v>
      </c>
      <c r="I75" s="119">
        <v>0.29907999999999996</v>
      </c>
      <c r="J75" s="119">
        <v>0.441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19">
        <v>0.18</v>
      </c>
      <c r="I76" s="119">
        <v>0.154</v>
      </c>
      <c r="J76" s="119">
        <v>0.16200000000000001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19">
        <v>0.27800000000000002</v>
      </c>
      <c r="I77" s="119">
        <v>0.17</v>
      </c>
      <c r="J77" s="119">
        <v>0.34</v>
      </c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19">
        <v>0.32900000000000001</v>
      </c>
      <c r="I78" s="119">
        <v>0.33</v>
      </c>
      <c r="J78" s="119">
        <v>0.33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19">
        <v>2.9</v>
      </c>
      <c r="I79" s="119">
        <v>1.5029999999999999</v>
      </c>
      <c r="J79" s="119">
        <v>1.5029999999999999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20">
        <v>4.601</v>
      </c>
      <c r="I80" s="121">
        <v>3.1910799999999995</v>
      </c>
      <c r="J80" s="121">
        <v>3.4910000000000001</v>
      </c>
      <c r="K80" s="41">
        <f>IF(I80&gt;0,100*J80/I80,0)</f>
        <v>109.39869887310881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19">
        <v>1.4910000000000001</v>
      </c>
      <c r="I82" s="119">
        <v>1.494</v>
      </c>
      <c r="J82" s="119">
        <v>1.484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19">
        <v>9.0999999999999998E-2</v>
      </c>
      <c r="I83" s="119">
        <v>0.09</v>
      </c>
      <c r="J83" s="119">
        <v>9.6000000000000002E-2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0">
        <v>1.5820000000000001</v>
      </c>
      <c r="I84" s="121">
        <v>1.5840000000000001</v>
      </c>
      <c r="J84" s="121">
        <v>1.58</v>
      </c>
      <c r="K84" s="41">
        <f>IF(I84&gt;0,100*J84/I84,0)</f>
        <v>99.74747474747474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24">
        <v>153.667</v>
      </c>
      <c r="I87" s="125">
        <v>156.331795</v>
      </c>
      <c r="J87" s="125">
        <v>183.87900000000002</v>
      </c>
      <c r="K87" s="54">
        <f>IF(I87&gt;0,100*J87/I87,0)</f>
        <v>117.62098682484904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52" orientation="portrait" useFirstPageNumber="1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O625"/>
  <sheetViews>
    <sheetView zoomScale="70" zoomScaleNormal="70" workbookViewId="0">
      <selection activeCell="I2" sqref="I2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113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279</v>
      </c>
      <c r="I7" s="21" t="s">
        <v>7</v>
      </c>
      <c r="J7" s="21">
        <v>3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9">
        <v>2.2789999999999999</v>
      </c>
      <c r="I9" s="119">
        <v>2.5369999999999999</v>
      </c>
      <c r="J9" s="119">
        <v>2.5379999999999998</v>
      </c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9">
        <v>0.82799999999999996</v>
      </c>
      <c r="I10" s="119">
        <v>0.91</v>
      </c>
      <c r="J10" s="119">
        <v>0.91</v>
      </c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9">
        <v>1.599</v>
      </c>
      <c r="I11" s="119">
        <v>1.901</v>
      </c>
      <c r="J11" s="119">
        <v>1.901</v>
      </c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9">
        <v>0.53300000000000003</v>
      </c>
      <c r="I12" s="119">
        <v>0.49</v>
      </c>
      <c r="J12" s="119">
        <v>0.49299999999999999</v>
      </c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0">
        <v>5.2389999999999999</v>
      </c>
      <c r="I13" s="121">
        <v>5.8380000000000001</v>
      </c>
      <c r="J13" s="121">
        <v>5.8420000000000005</v>
      </c>
      <c r="K13" s="41">
        <f>IF(I13&gt;0,100*J13/I13,0)</f>
        <v>100.06851661527921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0">
        <v>2.5000000000000001E-2</v>
      </c>
      <c r="I15" s="121">
        <v>2.5000000000000001E-2</v>
      </c>
      <c r="J15" s="121">
        <v>0.03</v>
      </c>
      <c r="K15" s="41">
        <f>IF(I15&gt;0,100*J15/I15,0)</f>
        <v>120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0">
        <v>1E-3</v>
      </c>
      <c r="I17" s="121"/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19">
        <v>0.158</v>
      </c>
      <c r="I19" s="119">
        <v>0.158</v>
      </c>
      <c r="J19" s="11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9">
        <v>0.127</v>
      </c>
      <c r="I20" s="119">
        <v>0.127</v>
      </c>
      <c r="J20" s="11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9">
        <v>0.11700000000000001</v>
      </c>
      <c r="I21" s="119">
        <v>0.11700000000000001</v>
      </c>
      <c r="J21" s="119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0">
        <v>0.40200000000000002</v>
      </c>
      <c r="I22" s="121">
        <v>0.40200000000000002</v>
      </c>
      <c r="J22" s="12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20">
        <v>0.91300000000000003</v>
      </c>
      <c r="I24" s="121">
        <v>0.89400000000000002</v>
      </c>
      <c r="J24" s="121">
        <v>1.1000000000000001</v>
      </c>
      <c r="K24" s="41">
        <f>IF(I24&gt;0,100*J24/I24,0)</f>
        <v>123.04250559284118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20">
        <v>2.7440000000000002</v>
      </c>
      <c r="I26" s="121">
        <v>2.85</v>
      </c>
      <c r="J26" s="121">
        <v>2.5</v>
      </c>
      <c r="K26" s="41">
        <f>IF(I26&gt;0,100*J26/I26,0)</f>
        <v>87.719298245614027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19">
        <v>2.919</v>
      </c>
      <c r="I28" s="119">
        <v>4.7270000000000003</v>
      </c>
      <c r="J28" s="119">
        <v>5.0110000000000001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9">
        <v>0.28599999999999998</v>
      </c>
      <c r="I29" s="119">
        <v>0.32800000000000001</v>
      </c>
      <c r="J29" s="119">
        <v>0.33600000000000002</v>
      </c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19">
        <v>22.378</v>
      </c>
      <c r="I30" s="119">
        <v>20.367000000000001</v>
      </c>
      <c r="J30" s="119">
        <v>20.306999999999999</v>
      </c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20">
        <v>25.582999999999998</v>
      </c>
      <c r="I31" s="121">
        <v>25.422000000000001</v>
      </c>
      <c r="J31" s="121">
        <v>25.654</v>
      </c>
      <c r="K31" s="41">
        <f>IF(I31&gt;0,100*J31/I31,0)</f>
        <v>100.91259538981984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19">
        <v>1.022</v>
      </c>
      <c r="I33" s="119">
        <v>0.98</v>
      </c>
      <c r="J33" s="119">
        <v>0.92</v>
      </c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19">
        <v>0.35599999999999998</v>
      </c>
      <c r="I34" s="119">
        <v>0.23</v>
      </c>
      <c r="J34" s="119">
        <v>0.35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19">
        <v>2.5110000000000001</v>
      </c>
      <c r="I35" s="119">
        <v>1.8</v>
      </c>
      <c r="J35" s="119">
        <v>2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19">
        <v>6.4450000000000003</v>
      </c>
      <c r="I36" s="119">
        <v>7.2214999999999998</v>
      </c>
      <c r="J36" s="119">
        <v>4.8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20">
        <v>10.334</v>
      </c>
      <c r="I37" s="121">
        <v>10.2315</v>
      </c>
      <c r="J37" s="121">
        <v>8.07</v>
      </c>
      <c r="K37" s="41">
        <f>IF(I37&gt;0,100*J37/I37,0)</f>
        <v>78.874065386306995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20">
        <v>0.02</v>
      </c>
      <c r="I39" s="121">
        <v>0.02</v>
      </c>
      <c r="J39" s="121">
        <v>0.02</v>
      </c>
      <c r="K39" s="41">
        <f>IF(I39&gt;0,100*J39/I39,0)</f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9">
        <v>0.75</v>
      </c>
      <c r="I41" s="119">
        <v>0.22</v>
      </c>
      <c r="J41" s="119">
        <v>1.1000000000000001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9">
        <v>1.5</v>
      </c>
      <c r="I42" s="119">
        <v>1.1000000000000001</v>
      </c>
      <c r="J42" s="119">
        <v>1.5</v>
      </c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19">
        <v>1.8</v>
      </c>
      <c r="I43" s="119">
        <v>1.5</v>
      </c>
      <c r="J43" s="119">
        <v>1.4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9">
        <v>0.20100000000000001</v>
      </c>
      <c r="I44" s="119">
        <v>0.18</v>
      </c>
      <c r="J44" s="119">
        <v>0.18</v>
      </c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19">
        <v>1</v>
      </c>
      <c r="I45" s="119">
        <v>0.5</v>
      </c>
      <c r="J45" s="119">
        <v>0.5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19">
        <v>1.6E-2</v>
      </c>
      <c r="I46" s="119">
        <v>1.4E-2</v>
      </c>
      <c r="J46" s="119">
        <v>1.4E-2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19"/>
      <c r="I47" s="119"/>
      <c r="J47" s="119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19"/>
      <c r="I48" s="119">
        <v>3.0000000000000001E-3</v>
      </c>
      <c r="J48" s="119">
        <v>3.0000000000000001E-3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9">
        <v>0.02</v>
      </c>
      <c r="I49" s="119">
        <v>0.02</v>
      </c>
      <c r="J49" s="119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20">
        <v>5.286999999999999</v>
      </c>
      <c r="I50" s="121">
        <v>3.5370000000000004</v>
      </c>
      <c r="J50" s="121">
        <v>4.6970000000000001</v>
      </c>
      <c r="K50" s="41">
        <f>IF(I50&gt;0,100*J50/I50,0)</f>
        <v>132.79615493355951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0">
        <v>1.6E-2</v>
      </c>
      <c r="I52" s="121">
        <v>1.6E-2</v>
      </c>
      <c r="J52" s="121">
        <v>1.6E-2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19">
        <v>0.57999999999999996</v>
      </c>
      <c r="I54" s="119">
        <v>0.60799999999999998</v>
      </c>
      <c r="J54" s="119">
        <v>0.7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19">
        <v>1.4E-2</v>
      </c>
      <c r="I55" s="119">
        <v>1.6E-2</v>
      </c>
      <c r="J55" s="119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9">
        <v>0.109</v>
      </c>
      <c r="I56" s="119">
        <v>0.109</v>
      </c>
      <c r="J56" s="119">
        <v>7.6999999999999999E-2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9">
        <v>4.3999999999999997E-2</v>
      </c>
      <c r="I57" s="119">
        <v>0.04</v>
      </c>
      <c r="J57" s="119">
        <v>0.04</v>
      </c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19">
        <v>2.1999999999999999E-2</v>
      </c>
      <c r="I58" s="119">
        <v>2.1999999999999999E-2</v>
      </c>
      <c r="J58" s="119">
        <v>2.3E-2</v>
      </c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20">
        <v>0.76900000000000002</v>
      </c>
      <c r="I59" s="121">
        <v>0.79500000000000004</v>
      </c>
      <c r="J59" s="121">
        <v>0.84</v>
      </c>
      <c r="K59" s="41">
        <f>IF(I59&gt;0,100*J59/I59,0)</f>
        <v>105.66037735849056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19">
        <v>4.1020000000000003</v>
      </c>
      <c r="I61" s="119">
        <v>4.0999999999999996</v>
      </c>
      <c r="J61" s="119">
        <v>4.0999999999999996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19">
        <v>1.381</v>
      </c>
      <c r="I62" s="119">
        <v>1.177</v>
      </c>
      <c r="J62" s="119">
        <v>1.375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19">
        <v>0.1</v>
      </c>
      <c r="I63" s="119"/>
      <c r="J63" s="119">
        <v>9.1999999999999998E-2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20">
        <v>5.5830000000000002</v>
      </c>
      <c r="I64" s="121">
        <v>5.2769999999999992</v>
      </c>
      <c r="J64" s="121">
        <v>5.5669999999999993</v>
      </c>
      <c r="K64" s="41">
        <f>IF(I64&gt;0,100*J64/I64,0)</f>
        <v>105.49554671214706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20">
        <v>1.982</v>
      </c>
      <c r="I66" s="121">
        <v>0.90400000000000003</v>
      </c>
      <c r="J66" s="12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19">
        <v>0.16300000000000001</v>
      </c>
      <c r="I68" s="119"/>
      <c r="J68" s="119">
        <v>0.2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9">
        <v>27.934999999999999</v>
      </c>
      <c r="I69" s="119">
        <v>25.1</v>
      </c>
      <c r="J69" s="119">
        <v>30</v>
      </c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0">
        <v>28.097999999999999</v>
      </c>
      <c r="I70" s="121">
        <v>25.1</v>
      </c>
      <c r="J70" s="121">
        <v>30.2</v>
      </c>
      <c r="K70" s="41">
        <f>IF(I70&gt;0,100*J70/I70,0)</f>
        <v>120.31872509960159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19">
        <v>9.2999999999999999E-2</v>
      </c>
      <c r="I72" s="119">
        <v>8.5000000000000006E-2</v>
      </c>
      <c r="J72" s="119">
        <v>8.5000000000000006E-2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19">
        <v>4.0000000000000001E-3</v>
      </c>
      <c r="I73" s="119">
        <v>4.0000000000000001E-3</v>
      </c>
      <c r="J73" s="119">
        <v>4.0000000000000001E-3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19">
        <v>0.23300000000000001</v>
      </c>
      <c r="I74" s="119">
        <v>0.23300000000000001</v>
      </c>
      <c r="J74" s="119">
        <v>0.23499999999999999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19">
        <v>3.5179999999999998</v>
      </c>
      <c r="I75" s="119">
        <v>3.5038299999999998</v>
      </c>
      <c r="J75" s="119">
        <v>3.5660810000000005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19"/>
      <c r="I76" s="119"/>
      <c r="J76" s="119"/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19">
        <v>2.9820000000000002</v>
      </c>
      <c r="I77" s="119">
        <v>1.32</v>
      </c>
      <c r="J77" s="119">
        <v>1.5</v>
      </c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19">
        <v>0.25900000000000001</v>
      </c>
      <c r="I78" s="119">
        <v>0.16</v>
      </c>
      <c r="J78" s="119">
        <v>0.25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19">
        <v>0.04</v>
      </c>
      <c r="I79" s="119">
        <v>3.5000000000000003E-2</v>
      </c>
      <c r="J79" s="119">
        <v>3.5000000000000003E-2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20">
        <v>7.1290000000000004</v>
      </c>
      <c r="I80" s="121">
        <v>5.3408300000000004</v>
      </c>
      <c r="J80" s="121">
        <v>5.6750810000000005</v>
      </c>
      <c r="K80" s="41">
        <f>IF(I80&gt;0,100*J80/I80,0)</f>
        <v>106.25840927346498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19">
        <v>1E-3</v>
      </c>
      <c r="I82" s="119">
        <v>1E-3</v>
      </c>
      <c r="J82" s="119">
        <v>1E-3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19">
        <v>1.7000000000000001E-2</v>
      </c>
      <c r="I83" s="119">
        <v>1.7000000000000001E-2</v>
      </c>
      <c r="J83" s="119">
        <v>1.7000000000000001E-2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0">
        <v>1.8000000000000002E-2</v>
      </c>
      <c r="I84" s="121">
        <v>1.8000000000000002E-2</v>
      </c>
      <c r="J84" s="121">
        <v>1.8000000000000002E-2</v>
      </c>
      <c r="K84" s="41">
        <f>IF(I84&gt;0,100*J84/I84,0)</f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24">
        <v>94.143000000000001</v>
      </c>
      <c r="I87" s="125">
        <v>86.670329999999993</v>
      </c>
      <c r="J87" s="125">
        <v>90.229081000000022</v>
      </c>
      <c r="K87" s="54">
        <f>IF(I87&gt;0,100*J87/I87,0)</f>
        <v>104.10607759310486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53" orientation="portrait" useFirstPageNumber="1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/>
  <dimension ref="A1:O625"/>
  <sheetViews>
    <sheetView zoomScale="80" zoomScaleNormal="80" workbookViewId="0">
      <selection activeCell="A89" sqref="A89:G89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327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279</v>
      </c>
      <c r="I7" s="21" t="s">
        <v>7</v>
      </c>
      <c r="J7" s="21">
        <v>3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9">
        <v>5.9950000000000001</v>
      </c>
      <c r="I9" s="119">
        <v>6.52</v>
      </c>
      <c r="J9" s="119">
        <v>6.5209999999999999</v>
      </c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9">
        <v>1.026</v>
      </c>
      <c r="I10" s="119">
        <v>1.125</v>
      </c>
      <c r="J10" s="119">
        <v>1.125</v>
      </c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9">
        <v>1.921</v>
      </c>
      <c r="I11" s="119">
        <v>2.109</v>
      </c>
      <c r="J11" s="119">
        <v>2.109</v>
      </c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9">
        <v>1.6839999999999999</v>
      </c>
      <c r="I12" s="119">
        <v>1.85</v>
      </c>
      <c r="J12" s="119">
        <v>1.851</v>
      </c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0">
        <v>10.625999999999999</v>
      </c>
      <c r="I13" s="121">
        <v>11.603999999999999</v>
      </c>
      <c r="J13" s="121">
        <v>11.605999999999998</v>
      </c>
      <c r="K13" s="41">
        <f>IF(I13&gt;0,100*J13/I13,0)</f>
        <v>100.01723543605654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0">
        <v>0.17499999999999999</v>
      </c>
      <c r="I15" s="121">
        <v>0.17</v>
      </c>
      <c r="J15" s="121">
        <v>0.14000000000000001</v>
      </c>
      <c r="K15" s="41">
        <f>IF(I15&gt;0,100*J15/I15,0)</f>
        <v>82.352941176470594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0"/>
      <c r="I17" s="121"/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19">
        <v>2.1999999999999999E-2</v>
      </c>
      <c r="I19" s="119">
        <v>2.1999999999999999E-2</v>
      </c>
      <c r="J19" s="11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9">
        <v>5.3999999999999999E-2</v>
      </c>
      <c r="I20" s="119">
        <v>5.3999999999999999E-2</v>
      </c>
      <c r="J20" s="11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9">
        <v>6.0999999999999999E-2</v>
      </c>
      <c r="I21" s="119">
        <v>6.0999999999999999E-2</v>
      </c>
      <c r="J21" s="119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0">
        <v>0.13700000000000001</v>
      </c>
      <c r="I22" s="121">
        <v>0.13700000000000001</v>
      </c>
      <c r="J22" s="12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20">
        <v>12.61</v>
      </c>
      <c r="I24" s="121">
        <v>11</v>
      </c>
      <c r="J24" s="121">
        <v>11</v>
      </c>
      <c r="K24" s="41">
        <f>IF(I24&gt;0,100*J24/I24,0)</f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20">
        <v>10.888</v>
      </c>
      <c r="I26" s="121">
        <v>10.6</v>
      </c>
      <c r="J26" s="121">
        <v>10.5</v>
      </c>
      <c r="K26" s="41">
        <f>IF(I26&gt;0,100*J26/I26,0)</f>
        <v>99.056603773584911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19">
        <v>137.083</v>
      </c>
      <c r="I28" s="119">
        <v>165.072</v>
      </c>
      <c r="J28" s="119">
        <v>164.97800000000001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9">
        <v>23.928999999999998</v>
      </c>
      <c r="I29" s="119">
        <v>29.038</v>
      </c>
      <c r="J29" s="119">
        <v>30</v>
      </c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19">
        <v>84.644999999999996</v>
      </c>
      <c r="I30" s="119">
        <v>66.728999999999999</v>
      </c>
      <c r="J30" s="119">
        <v>66.728999999999999</v>
      </c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20">
        <v>245.65699999999998</v>
      </c>
      <c r="I31" s="121">
        <v>260.839</v>
      </c>
      <c r="J31" s="121">
        <v>261.70699999999999</v>
      </c>
      <c r="K31" s="41">
        <f>IF(I31&gt;0,100*J31/I31,0)</f>
        <v>100.3327723231572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19">
        <v>6.0590000000000002</v>
      </c>
      <c r="I33" s="119">
        <v>5.9</v>
      </c>
      <c r="J33" s="119">
        <v>5.67</v>
      </c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19">
        <v>1.643</v>
      </c>
      <c r="I34" s="119">
        <v>1.6</v>
      </c>
      <c r="J34" s="119">
        <v>1.7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19">
        <v>186.666</v>
      </c>
      <c r="I35" s="119">
        <v>185</v>
      </c>
      <c r="J35" s="119">
        <v>200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19">
        <v>26.85</v>
      </c>
      <c r="I36" s="119">
        <v>31.66</v>
      </c>
      <c r="J36" s="119">
        <v>26.4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20">
        <v>221.21799999999999</v>
      </c>
      <c r="I37" s="121">
        <v>224.16</v>
      </c>
      <c r="J37" s="121">
        <v>233.77</v>
      </c>
      <c r="K37" s="41">
        <f>IF(I37&gt;0,100*J37/I37,0)</f>
        <v>104.28711634546752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20">
        <v>0.26800000000000002</v>
      </c>
      <c r="I39" s="121">
        <v>0.25</v>
      </c>
      <c r="J39" s="121">
        <v>0.20499999999999999</v>
      </c>
      <c r="K39" s="41">
        <f>IF(I39&gt;0,100*J39/I39,0)</f>
        <v>82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9">
        <v>0.24</v>
      </c>
      <c r="I41" s="119">
        <v>0.245</v>
      </c>
      <c r="J41" s="119">
        <v>0.25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9"/>
      <c r="I42" s="119"/>
      <c r="J42" s="119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19">
        <v>0.05</v>
      </c>
      <c r="I43" s="119">
        <v>0.05</v>
      </c>
      <c r="J43" s="119">
        <v>0.05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9"/>
      <c r="I44" s="119"/>
      <c r="J44" s="119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19">
        <v>5.5E-2</v>
      </c>
      <c r="I45" s="119">
        <v>2.1999999999999999E-2</v>
      </c>
      <c r="J45" s="119">
        <v>0.03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19"/>
      <c r="I46" s="119"/>
      <c r="J46" s="119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19"/>
      <c r="I47" s="119"/>
      <c r="J47" s="119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19"/>
      <c r="I48" s="119"/>
      <c r="J48" s="119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9">
        <v>4.5999999999999999E-2</v>
      </c>
      <c r="I49" s="119">
        <v>4.5999999999999999E-2</v>
      </c>
      <c r="J49" s="119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20">
        <v>0.39099999999999996</v>
      </c>
      <c r="I50" s="121">
        <v>0.36299999999999999</v>
      </c>
      <c r="J50" s="12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0">
        <v>1.7999999999999999E-2</v>
      </c>
      <c r="I52" s="121">
        <v>1.7999999999999999E-2</v>
      </c>
      <c r="J52" s="121">
        <v>1.7999999999999999E-2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19">
        <v>31.527000000000001</v>
      </c>
      <c r="I54" s="119">
        <v>37.822000000000003</v>
      </c>
      <c r="J54" s="119">
        <v>36.979999999999997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19">
        <v>0.16500000000000001</v>
      </c>
      <c r="I55" s="119">
        <v>0.16500000000000001</v>
      </c>
      <c r="J55" s="119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9">
        <v>4.7E-2</v>
      </c>
      <c r="I56" s="119">
        <v>4.7E-2</v>
      </c>
      <c r="J56" s="119">
        <v>2.8000000000000001E-2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9"/>
      <c r="I57" s="119"/>
      <c r="J57" s="119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19">
        <v>0.82799999999999996</v>
      </c>
      <c r="I58" s="119">
        <v>0.84799999999999998</v>
      </c>
      <c r="J58" s="119">
        <v>1.1839999999999999</v>
      </c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20">
        <v>32.567</v>
      </c>
      <c r="I59" s="121">
        <v>38.881999999999998</v>
      </c>
      <c r="J59" s="121">
        <v>38.191999999999993</v>
      </c>
      <c r="K59" s="41">
        <f>IF(I59&gt;0,100*J59/I59,0)</f>
        <v>98.225399927987226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19">
        <v>3.5670000000000002</v>
      </c>
      <c r="I61" s="119">
        <v>2.8</v>
      </c>
      <c r="J61" s="119">
        <v>5.9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19">
        <v>2.145</v>
      </c>
      <c r="I62" s="119">
        <v>1.2290000000000001</v>
      </c>
      <c r="J62" s="119">
        <v>2.2069999999999999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19">
        <v>7.8609999999999998</v>
      </c>
      <c r="I63" s="119">
        <v>11.8</v>
      </c>
      <c r="J63" s="119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20">
        <v>13.573</v>
      </c>
      <c r="I64" s="121">
        <v>15.829000000000001</v>
      </c>
      <c r="J64" s="12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20">
        <v>270.93099999999998</v>
      </c>
      <c r="I66" s="121">
        <v>218.3</v>
      </c>
      <c r="J66" s="121">
        <v>254.30500000000001</v>
      </c>
      <c r="K66" s="41">
        <f>IF(I66&gt;0,100*J66/I66,0)</f>
        <v>116.4933577645442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19">
        <v>64.61</v>
      </c>
      <c r="I68" s="119">
        <v>41</v>
      </c>
      <c r="J68" s="119">
        <v>50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9">
        <v>9.3989999999999991</v>
      </c>
      <c r="I69" s="119">
        <v>9</v>
      </c>
      <c r="J69" s="119">
        <v>10</v>
      </c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0">
        <v>74.009</v>
      </c>
      <c r="I70" s="121">
        <v>50</v>
      </c>
      <c r="J70" s="121">
        <v>60</v>
      </c>
      <c r="K70" s="41">
        <f>IF(I70&gt;0,100*J70/I70,0)</f>
        <v>120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19">
        <v>0.188</v>
      </c>
      <c r="I72" s="119">
        <v>0.186</v>
      </c>
      <c r="J72" s="119">
        <v>0.17100000000000001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19">
        <v>0.14699999999999999</v>
      </c>
      <c r="I73" s="119">
        <v>0.155</v>
      </c>
      <c r="J73" s="119">
        <v>0.155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19">
        <v>3.51</v>
      </c>
      <c r="I74" s="119">
        <v>3.51</v>
      </c>
      <c r="J74" s="119">
        <v>3.6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19">
        <v>11.439</v>
      </c>
      <c r="I75" s="119">
        <v>7.9607719999999995</v>
      </c>
      <c r="J75" s="119">
        <v>11.364412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19">
        <v>10.061999999999999</v>
      </c>
      <c r="I76" s="119">
        <v>9.8729999999999993</v>
      </c>
      <c r="J76" s="119">
        <v>11.462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19">
        <v>1.8480000000000001</v>
      </c>
      <c r="I77" s="119">
        <v>0.59199999999999997</v>
      </c>
      <c r="J77" s="119">
        <v>1.4</v>
      </c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19">
        <v>1.157</v>
      </c>
      <c r="I78" s="119">
        <v>1.1599999999999999</v>
      </c>
      <c r="J78" s="119">
        <v>0.87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19">
        <v>41</v>
      </c>
      <c r="I79" s="119">
        <v>72.358000000000004</v>
      </c>
      <c r="J79" s="119">
        <v>31.451000000000001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20">
        <v>69.350999999999999</v>
      </c>
      <c r="I80" s="121">
        <v>95.794771999999995</v>
      </c>
      <c r="J80" s="121">
        <v>60.473411999999996</v>
      </c>
      <c r="K80" s="41">
        <f>IF(I80&gt;0,100*J80/I80,0)</f>
        <v>63.128092209457947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19">
        <v>0.89300000000000002</v>
      </c>
      <c r="I82" s="119">
        <v>0.91100000000000003</v>
      </c>
      <c r="J82" s="119">
        <v>0.91100000000000003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19">
        <v>0.80200000000000005</v>
      </c>
      <c r="I83" s="119">
        <v>0.8</v>
      </c>
      <c r="J83" s="119">
        <v>0.85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0">
        <v>1.6950000000000001</v>
      </c>
      <c r="I84" s="121">
        <v>1.7110000000000001</v>
      </c>
      <c r="J84" s="121">
        <v>1.7610000000000001</v>
      </c>
      <c r="K84" s="41">
        <f>IF(I84&gt;0,100*J84/I84,0)</f>
        <v>102.92226767971947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24">
        <v>964.11399999999981</v>
      </c>
      <c r="I87" s="125">
        <v>939.65777200000002</v>
      </c>
      <c r="J87" s="125">
        <v>952.11441200000013</v>
      </c>
      <c r="K87" s="54">
        <f>IF(I87&gt;0,100*J87/I87,0)</f>
        <v>101.32565710316928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89" spans="1:11" ht="13" customHeight="1">
      <c r="A89" s="202" t="s">
        <v>328</v>
      </c>
      <c r="B89" s="202"/>
      <c r="C89" s="202"/>
      <c r="D89" s="202"/>
      <c r="E89" s="202"/>
      <c r="F89" s="202"/>
      <c r="G89" s="202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5">
    <mergeCell ref="A1:K1"/>
    <mergeCell ref="C4:F4"/>
    <mergeCell ref="H4:K4"/>
    <mergeCell ref="J2:K2"/>
    <mergeCell ref="A89:G89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54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O625"/>
  <sheetViews>
    <sheetView zoomScale="70" zoomScaleNormal="70" workbookViewId="0">
      <selection activeCell="L2" sqref="L2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279</v>
      </c>
      <c r="D7" s="21" t="s">
        <v>7</v>
      </c>
      <c r="E7" s="21">
        <v>3</v>
      </c>
      <c r="F7" s="22" t="str">
        <f>CONCATENATE(D6,"=100")</f>
        <v>2016=100</v>
      </c>
      <c r="G7" s="23"/>
      <c r="H7" s="20" t="s">
        <v>279</v>
      </c>
      <c r="I7" s="21" t="s">
        <v>7</v>
      </c>
      <c r="J7" s="21">
        <v>3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9"/>
      <c r="I9" s="119"/>
      <c r="J9" s="11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>
        <v>30</v>
      </c>
      <c r="F10" s="31"/>
      <c r="G10" s="31"/>
      <c r="H10" s="119"/>
      <c r="I10" s="119"/>
      <c r="J10" s="119">
        <v>7.0000000000000007E-2</v>
      </c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>
        <v>12</v>
      </c>
      <c r="F11" s="31"/>
      <c r="G11" s="31"/>
      <c r="H11" s="119"/>
      <c r="I11" s="119"/>
      <c r="J11" s="119">
        <v>2.4E-2</v>
      </c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>
        <v>8</v>
      </c>
      <c r="F12" s="31"/>
      <c r="G12" s="31"/>
      <c r="H12" s="119"/>
      <c r="I12" s="119"/>
      <c r="J12" s="119">
        <v>1.4999999999999999E-2</v>
      </c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>
        <v>50</v>
      </c>
      <c r="F13" s="39"/>
      <c r="G13" s="40"/>
      <c r="H13" s="120"/>
      <c r="I13" s="121"/>
      <c r="J13" s="121">
        <v>0.109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0"/>
      <c r="I15" s="121"/>
      <c r="J15" s="12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0"/>
      <c r="I17" s="121"/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19"/>
      <c r="I19" s="119"/>
      <c r="J19" s="11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9"/>
      <c r="I20" s="119"/>
      <c r="J20" s="11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9"/>
      <c r="I21" s="119"/>
      <c r="J21" s="119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0"/>
      <c r="I22" s="121"/>
      <c r="J22" s="12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>
        <v>561</v>
      </c>
      <c r="D24" s="38">
        <v>1011</v>
      </c>
      <c r="E24" s="38">
        <v>1200</v>
      </c>
      <c r="F24" s="39">
        <f>IF(D24&gt;0,100*E24/D24,0)</f>
        <v>118.69436201780415</v>
      </c>
      <c r="G24" s="40"/>
      <c r="H24" s="120">
        <v>1.8520000000000001</v>
      </c>
      <c r="I24" s="121">
        <v>4.0679999999999996</v>
      </c>
      <c r="J24" s="12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>
        <v>30</v>
      </c>
      <c r="D26" s="38">
        <v>45</v>
      </c>
      <c r="E26" s="38">
        <v>100</v>
      </c>
      <c r="F26" s="39">
        <f>IF(D26&gt;0,100*E26/D26,0)</f>
        <v>222.22222222222223</v>
      </c>
      <c r="G26" s="40"/>
      <c r="H26" s="120">
        <v>0.13600000000000001</v>
      </c>
      <c r="I26" s="121">
        <v>0.25</v>
      </c>
      <c r="J26" s="121">
        <v>0.35</v>
      </c>
      <c r="K26" s="41">
        <f>IF(I26&gt;0,100*J26/I26,0)</f>
        <v>140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>
        <v>3579</v>
      </c>
      <c r="D28" s="30">
        <v>5539</v>
      </c>
      <c r="E28" s="30">
        <v>5145</v>
      </c>
      <c r="F28" s="31"/>
      <c r="G28" s="31"/>
      <c r="H28" s="119">
        <v>9.1240000000000006</v>
      </c>
      <c r="I28" s="119">
        <v>21.692</v>
      </c>
      <c r="J28" s="119">
        <v>12.465999999999999</v>
      </c>
      <c r="K28" s="32"/>
    </row>
    <row r="29" spans="1:11" s="33" customFormat="1" ht="11.25" customHeight="1">
      <c r="A29" s="35" t="s">
        <v>22</v>
      </c>
      <c r="B29" s="29"/>
      <c r="C29" s="30">
        <v>1244</v>
      </c>
      <c r="D29" s="30">
        <v>2383</v>
      </c>
      <c r="E29" s="30">
        <v>2383</v>
      </c>
      <c r="F29" s="31"/>
      <c r="G29" s="31"/>
      <c r="H29" s="119">
        <v>1.379</v>
      </c>
      <c r="I29" s="119">
        <v>3.431</v>
      </c>
      <c r="J29" s="119">
        <v>3.4289999999999998</v>
      </c>
      <c r="K29" s="32"/>
    </row>
    <row r="30" spans="1:11" s="33" customFormat="1" ht="11.25" customHeight="1">
      <c r="A30" s="35" t="s">
        <v>23</v>
      </c>
      <c r="B30" s="29"/>
      <c r="C30" s="30">
        <v>97698</v>
      </c>
      <c r="D30" s="30">
        <v>121904</v>
      </c>
      <c r="E30" s="30">
        <v>121904</v>
      </c>
      <c r="F30" s="31"/>
      <c r="G30" s="31"/>
      <c r="H30" s="119">
        <v>183.078</v>
      </c>
      <c r="I30" s="119">
        <v>337.90699999999998</v>
      </c>
      <c r="J30" s="119">
        <v>284.798</v>
      </c>
      <c r="K30" s="32"/>
    </row>
    <row r="31" spans="1:11" s="42" customFormat="1" ht="11.25" customHeight="1">
      <c r="A31" s="43" t="s">
        <v>24</v>
      </c>
      <c r="B31" s="37"/>
      <c r="C31" s="38">
        <v>102521</v>
      </c>
      <c r="D31" s="38">
        <v>129826</v>
      </c>
      <c r="E31" s="38">
        <v>129432</v>
      </c>
      <c r="F31" s="39">
        <f>IF(D31&gt;0,100*E31/D31,0)</f>
        <v>99.696516876434615</v>
      </c>
      <c r="G31" s="40"/>
      <c r="H31" s="120">
        <v>193.58100000000002</v>
      </c>
      <c r="I31" s="121">
        <v>363.03</v>
      </c>
      <c r="J31" s="121">
        <v>300.69299999999998</v>
      </c>
      <c r="K31" s="41">
        <f>IF(I31&gt;0,100*J31/I31,0)</f>
        <v>82.828691843649295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>
        <v>24</v>
      </c>
      <c r="D33" s="30">
        <v>24</v>
      </c>
      <c r="E33" s="30">
        <v>30</v>
      </c>
      <c r="F33" s="31"/>
      <c r="G33" s="31"/>
      <c r="H33" s="119">
        <v>6.4000000000000001E-2</v>
      </c>
      <c r="I33" s="119">
        <v>0.1</v>
      </c>
      <c r="J33" s="119"/>
      <c r="K33" s="32"/>
    </row>
    <row r="34" spans="1:11" s="33" customFormat="1" ht="11.25" customHeight="1">
      <c r="A34" s="35" t="s">
        <v>26</v>
      </c>
      <c r="B34" s="29"/>
      <c r="C34" s="30">
        <v>12</v>
      </c>
      <c r="D34" s="30">
        <v>8</v>
      </c>
      <c r="E34" s="30">
        <v>10</v>
      </c>
      <c r="F34" s="31"/>
      <c r="G34" s="31"/>
      <c r="H34" s="119">
        <v>3.5999999999999997E-2</v>
      </c>
      <c r="I34" s="119">
        <v>0.03</v>
      </c>
      <c r="J34" s="119"/>
      <c r="K34" s="32"/>
    </row>
    <row r="35" spans="1:11" s="33" customFormat="1" ht="11.25" customHeight="1">
      <c r="A35" s="35" t="s">
        <v>27</v>
      </c>
      <c r="B35" s="29"/>
      <c r="C35" s="30">
        <v>156</v>
      </c>
      <c r="D35" s="30">
        <v>220</v>
      </c>
      <c r="E35" s="30">
        <v>350</v>
      </c>
      <c r="F35" s="31"/>
      <c r="G35" s="31"/>
      <c r="H35" s="119">
        <v>0.78800000000000003</v>
      </c>
      <c r="I35" s="119">
        <v>0.8</v>
      </c>
      <c r="J35" s="119">
        <v>1.2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>
        <v>15</v>
      </c>
      <c r="F36" s="31"/>
      <c r="G36" s="31"/>
      <c r="H36" s="119"/>
      <c r="I36" s="119"/>
      <c r="J36" s="119">
        <v>0.06</v>
      </c>
      <c r="K36" s="32"/>
    </row>
    <row r="37" spans="1:11" s="42" customFormat="1" ht="11.25" customHeight="1">
      <c r="A37" s="36" t="s">
        <v>29</v>
      </c>
      <c r="B37" s="37"/>
      <c r="C37" s="38">
        <v>192</v>
      </c>
      <c r="D37" s="38">
        <v>252</v>
      </c>
      <c r="E37" s="38">
        <v>405</v>
      </c>
      <c r="F37" s="39">
        <f>IF(D37&gt;0,100*E37/D37,0)</f>
        <v>160.71428571428572</v>
      </c>
      <c r="G37" s="40"/>
      <c r="H37" s="120">
        <v>0.88800000000000001</v>
      </c>
      <c r="I37" s="121">
        <v>0.93</v>
      </c>
      <c r="J37" s="121">
        <v>1.26</v>
      </c>
      <c r="K37" s="41">
        <f>IF(I37&gt;0,100*J37/I37,0)</f>
        <v>135.48387096774192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>
        <v>15</v>
      </c>
      <c r="F39" s="39"/>
      <c r="G39" s="40"/>
      <c r="H39" s="120"/>
      <c r="I39" s="121"/>
      <c r="J39" s="121">
        <v>2.4E-2</v>
      </c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/>
      <c r="D41" s="30">
        <v>11</v>
      </c>
      <c r="E41" s="30"/>
      <c r="F41" s="31"/>
      <c r="G41" s="31"/>
      <c r="H41" s="119"/>
      <c r="I41" s="119">
        <v>2.8000000000000001E-2</v>
      </c>
      <c r="J41" s="119"/>
      <c r="K41" s="32"/>
    </row>
    <row r="42" spans="1:11" s="33" customFormat="1" ht="11.25" customHeight="1">
      <c r="A42" s="35" t="s">
        <v>32</v>
      </c>
      <c r="B42" s="29"/>
      <c r="C42" s="30">
        <v>396</v>
      </c>
      <c r="D42" s="30">
        <v>885</v>
      </c>
      <c r="E42" s="30">
        <v>1150</v>
      </c>
      <c r="F42" s="31"/>
      <c r="G42" s="31"/>
      <c r="H42" s="119">
        <v>1.2689999999999999</v>
      </c>
      <c r="I42" s="119">
        <v>3.5819999999999999</v>
      </c>
      <c r="J42" s="119">
        <v>3.6749999999999998</v>
      </c>
      <c r="K42" s="32"/>
    </row>
    <row r="43" spans="1:11" s="33" customFormat="1" ht="11.25" customHeight="1">
      <c r="A43" s="35" t="s">
        <v>33</v>
      </c>
      <c r="B43" s="29"/>
      <c r="C43" s="30">
        <v>51</v>
      </c>
      <c r="D43" s="30">
        <v>298</v>
      </c>
      <c r="E43" s="30">
        <v>390</v>
      </c>
      <c r="F43" s="31"/>
      <c r="G43" s="31"/>
      <c r="H43" s="119">
        <v>0.24399999999999999</v>
      </c>
      <c r="I43" s="119">
        <v>1.8440000000000001</v>
      </c>
      <c r="J43" s="119">
        <v>2.278</v>
      </c>
      <c r="K43" s="32"/>
    </row>
    <row r="44" spans="1:11" s="33" customFormat="1" ht="11.25" customHeight="1">
      <c r="A44" s="35" t="s">
        <v>34</v>
      </c>
      <c r="B44" s="29"/>
      <c r="C44" s="30">
        <v>183</v>
      </c>
      <c r="D44" s="30">
        <v>735</v>
      </c>
      <c r="E44" s="30">
        <v>700</v>
      </c>
      <c r="F44" s="31"/>
      <c r="G44" s="31"/>
      <c r="H44" s="119">
        <v>0.77800000000000002</v>
      </c>
      <c r="I44" s="119">
        <v>3.085</v>
      </c>
      <c r="J44" s="119">
        <v>2.3199999999999998</v>
      </c>
      <c r="K44" s="32"/>
    </row>
    <row r="45" spans="1:11" s="33" customFormat="1" ht="11.25" customHeight="1">
      <c r="A45" s="35" t="s">
        <v>35</v>
      </c>
      <c r="B45" s="29"/>
      <c r="C45" s="30">
        <v>62</v>
      </c>
      <c r="D45" s="30">
        <v>163</v>
      </c>
      <c r="E45" s="30">
        <v>150</v>
      </c>
      <c r="F45" s="31"/>
      <c r="G45" s="31"/>
      <c r="H45" s="119">
        <v>0.18099999999999999</v>
      </c>
      <c r="I45" s="119">
        <v>0.56499999999999995</v>
      </c>
      <c r="J45" s="119">
        <v>0.46899999999999997</v>
      </c>
      <c r="K45" s="32"/>
    </row>
    <row r="46" spans="1:11" s="33" customFormat="1" ht="11.25" customHeight="1">
      <c r="A46" s="35" t="s">
        <v>36</v>
      </c>
      <c r="B46" s="29"/>
      <c r="C46" s="30">
        <v>62</v>
      </c>
      <c r="D46" s="30">
        <v>150</v>
      </c>
      <c r="E46" s="30">
        <v>150</v>
      </c>
      <c r="F46" s="31"/>
      <c r="G46" s="31"/>
      <c r="H46" s="119">
        <v>0.16700000000000001</v>
      </c>
      <c r="I46" s="119">
        <v>0.55100000000000005</v>
      </c>
      <c r="J46" s="119">
        <v>0.42</v>
      </c>
      <c r="K46" s="32"/>
    </row>
    <row r="47" spans="1:11" s="33" customFormat="1" ht="11.25" customHeight="1">
      <c r="A47" s="35" t="s">
        <v>37</v>
      </c>
      <c r="B47" s="29"/>
      <c r="C47" s="30">
        <v>161</v>
      </c>
      <c r="D47" s="30">
        <v>163</v>
      </c>
      <c r="E47" s="30">
        <v>155</v>
      </c>
      <c r="F47" s="31"/>
      <c r="G47" s="31"/>
      <c r="H47" s="119">
        <v>0.34300000000000003</v>
      </c>
      <c r="I47" s="119">
        <v>0.45800000000000002</v>
      </c>
      <c r="J47" s="119">
        <v>0.42399999999999999</v>
      </c>
      <c r="K47" s="32"/>
    </row>
    <row r="48" spans="1:11" s="33" customFormat="1" ht="11.25" customHeight="1">
      <c r="A48" s="35" t="s">
        <v>38</v>
      </c>
      <c r="B48" s="29"/>
      <c r="C48" s="30">
        <v>180</v>
      </c>
      <c r="D48" s="30">
        <v>1847</v>
      </c>
      <c r="E48" s="30">
        <v>1800</v>
      </c>
      <c r="F48" s="31"/>
      <c r="G48" s="31"/>
      <c r="H48" s="119">
        <v>0.75900000000000001</v>
      </c>
      <c r="I48" s="119">
        <v>9.8640000000000008</v>
      </c>
      <c r="J48" s="119">
        <v>7</v>
      </c>
      <c r="K48" s="32"/>
    </row>
    <row r="49" spans="1:11" s="33" customFormat="1" ht="11.25" customHeight="1">
      <c r="A49" s="35" t="s">
        <v>39</v>
      </c>
      <c r="B49" s="29"/>
      <c r="C49" s="30">
        <v>56</v>
      </c>
      <c r="D49" s="30">
        <v>202</v>
      </c>
      <c r="E49" s="30">
        <v>210</v>
      </c>
      <c r="F49" s="31"/>
      <c r="G49" s="31"/>
      <c r="H49" s="119">
        <v>8.1000000000000003E-2</v>
      </c>
      <c r="I49" s="119">
        <v>0.53500000000000003</v>
      </c>
      <c r="J49" s="119">
        <v>0.39600000000000002</v>
      </c>
      <c r="K49" s="32"/>
    </row>
    <row r="50" spans="1:11" s="42" customFormat="1" ht="11.25" customHeight="1">
      <c r="A50" s="43" t="s">
        <v>40</v>
      </c>
      <c r="B50" s="37"/>
      <c r="C50" s="38">
        <v>1151</v>
      </c>
      <c r="D50" s="38">
        <v>4454</v>
      </c>
      <c r="E50" s="38">
        <v>4705</v>
      </c>
      <c r="F50" s="39">
        <f>IF(D50&gt;0,100*E50/D50,0)</f>
        <v>105.63538392456219</v>
      </c>
      <c r="G50" s="40"/>
      <c r="H50" s="120">
        <v>3.8219999999999996</v>
      </c>
      <c r="I50" s="121">
        <v>20.512</v>
      </c>
      <c r="J50" s="121">
        <v>16.981999999999999</v>
      </c>
      <c r="K50" s="41">
        <f>IF(I50&gt;0,100*J50/I50,0)</f>
        <v>82.790561622464892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>
        <v>87</v>
      </c>
      <c r="D52" s="38">
        <v>87</v>
      </c>
      <c r="E52" s="38">
        <v>87</v>
      </c>
      <c r="F52" s="39">
        <f>IF(D52&gt;0,100*E52/D52,0)</f>
        <v>100</v>
      </c>
      <c r="G52" s="40"/>
      <c r="H52" s="120">
        <v>0.248</v>
      </c>
      <c r="I52" s="121">
        <v>0.248</v>
      </c>
      <c r="J52" s="121">
        <v>0.248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>
        <v>411</v>
      </c>
      <c r="D54" s="30">
        <v>3098</v>
      </c>
      <c r="E54" s="30">
        <v>3200</v>
      </c>
      <c r="F54" s="31"/>
      <c r="G54" s="31"/>
      <c r="H54" s="119">
        <v>1.9470000000000001</v>
      </c>
      <c r="I54" s="119">
        <v>20.036000000000001</v>
      </c>
      <c r="J54" s="119">
        <v>21.34</v>
      </c>
      <c r="K54" s="32"/>
    </row>
    <row r="55" spans="1:11" s="33" customFormat="1" ht="11.25" customHeight="1">
      <c r="A55" s="35" t="s">
        <v>43</v>
      </c>
      <c r="B55" s="29"/>
      <c r="C55" s="30">
        <v>335</v>
      </c>
      <c r="D55" s="30">
        <v>137</v>
      </c>
      <c r="E55" s="30">
        <v>140</v>
      </c>
      <c r="F55" s="31"/>
      <c r="G55" s="31"/>
      <c r="H55" s="119">
        <v>0.54800000000000004</v>
      </c>
      <c r="I55" s="119">
        <v>0.26700000000000002</v>
      </c>
      <c r="J55" s="119">
        <v>0.21</v>
      </c>
      <c r="K55" s="32"/>
    </row>
    <row r="56" spans="1:11" s="33" customFormat="1" ht="11.25" customHeight="1">
      <c r="A56" s="35" t="s">
        <v>44</v>
      </c>
      <c r="B56" s="29"/>
      <c r="C56" s="30">
        <v>394</v>
      </c>
      <c r="D56" s="30">
        <v>800</v>
      </c>
      <c r="E56" s="30">
        <v>800</v>
      </c>
      <c r="F56" s="31"/>
      <c r="G56" s="31"/>
      <c r="H56" s="119">
        <v>1.173</v>
      </c>
      <c r="I56" s="119">
        <v>1.5</v>
      </c>
      <c r="J56" s="119">
        <v>2.4</v>
      </c>
      <c r="K56" s="32"/>
    </row>
    <row r="57" spans="1:11" s="33" customFormat="1" ht="11.25" customHeight="1">
      <c r="A57" s="35" t="s">
        <v>45</v>
      </c>
      <c r="B57" s="29"/>
      <c r="C57" s="30">
        <v>293</v>
      </c>
      <c r="D57" s="30">
        <v>1820</v>
      </c>
      <c r="E57" s="30">
        <v>1820</v>
      </c>
      <c r="F57" s="31"/>
      <c r="G57" s="31"/>
      <c r="H57" s="119">
        <v>0.39100000000000001</v>
      </c>
      <c r="I57" s="119">
        <v>6.37</v>
      </c>
      <c r="J57" s="119">
        <v>6.37</v>
      </c>
      <c r="K57" s="32"/>
    </row>
    <row r="58" spans="1:11" s="33" customFormat="1" ht="11.25" customHeight="1">
      <c r="A58" s="35" t="s">
        <v>46</v>
      </c>
      <c r="B58" s="29"/>
      <c r="C58" s="30">
        <v>1955</v>
      </c>
      <c r="D58" s="30">
        <v>3694</v>
      </c>
      <c r="E58" s="30">
        <v>3694</v>
      </c>
      <c r="F58" s="31"/>
      <c r="G58" s="31"/>
      <c r="H58" s="119">
        <v>2.3199999999999998</v>
      </c>
      <c r="I58" s="119">
        <v>9.1</v>
      </c>
      <c r="J58" s="119">
        <v>6.6478999999999999</v>
      </c>
      <c r="K58" s="32"/>
    </row>
    <row r="59" spans="1:11" s="42" customFormat="1" ht="11.25" customHeight="1">
      <c r="A59" s="36" t="s">
        <v>47</v>
      </c>
      <c r="B59" s="37"/>
      <c r="C59" s="38">
        <v>3388</v>
      </c>
      <c r="D59" s="38">
        <v>9549</v>
      </c>
      <c r="E59" s="38">
        <v>9654</v>
      </c>
      <c r="F59" s="39">
        <f>IF(D59&gt;0,100*E59/D59,0)</f>
        <v>101.09959158027019</v>
      </c>
      <c r="G59" s="40"/>
      <c r="H59" s="120">
        <v>6.3789999999999996</v>
      </c>
      <c r="I59" s="121">
        <v>37.273000000000003</v>
      </c>
      <c r="J59" s="121">
        <v>36.9679</v>
      </c>
      <c r="K59" s="41">
        <f>IF(I59&gt;0,100*J59/I59,0)</f>
        <v>99.181445013816969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>
        <v>44</v>
      </c>
      <c r="D61" s="30">
        <v>30</v>
      </c>
      <c r="E61" s="30">
        <v>35.200000000000003</v>
      </c>
      <c r="F61" s="31"/>
      <c r="G61" s="31"/>
      <c r="H61" s="119">
        <v>0.17499999999999999</v>
      </c>
      <c r="I61" s="119">
        <v>6.9000000000000006E-2</v>
      </c>
      <c r="J61" s="119">
        <v>0.12870000000000001</v>
      </c>
      <c r="K61" s="32"/>
    </row>
    <row r="62" spans="1:11" s="33" customFormat="1" ht="11.25" customHeight="1">
      <c r="A62" s="35" t="s">
        <v>49</v>
      </c>
      <c r="B62" s="29"/>
      <c r="C62" s="30">
        <v>34</v>
      </c>
      <c r="D62" s="30">
        <v>59</v>
      </c>
      <c r="E62" s="30">
        <v>59</v>
      </c>
      <c r="F62" s="31"/>
      <c r="G62" s="31"/>
      <c r="H62" s="119">
        <v>7.1999999999999995E-2</v>
      </c>
      <c r="I62" s="119">
        <v>0.11</v>
      </c>
      <c r="J62" s="119"/>
      <c r="K62" s="32"/>
    </row>
    <row r="63" spans="1:11" s="33" customFormat="1" ht="11.25" customHeight="1">
      <c r="A63" s="35" t="s">
        <v>50</v>
      </c>
      <c r="B63" s="29"/>
      <c r="C63" s="30">
        <v>122</v>
      </c>
      <c r="D63" s="30">
        <v>176</v>
      </c>
      <c r="E63" s="30">
        <v>176</v>
      </c>
      <c r="F63" s="31"/>
      <c r="G63" s="31"/>
      <c r="H63" s="119">
        <v>0.154</v>
      </c>
      <c r="I63" s="119">
        <v>0.14272768998754209</v>
      </c>
      <c r="J63" s="119"/>
      <c r="K63" s="32"/>
    </row>
    <row r="64" spans="1:11" s="42" customFormat="1" ht="11.25" customHeight="1">
      <c r="A64" s="36" t="s">
        <v>51</v>
      </c>
      <c r="B64" s="37"/>
      <c r="C64" s="38">
        <v>200</v>
      </c>
      <c r="D64" s="38">
        <v>265</v>
      </c>
      <c r="E64" s="38">
        <v>270.2</v>
      </c>
      <c r="F64" s="39">
        <f>IF(D64&gt;0,100*E64/D64,0)</f>
        <v>101.9622641509434</v>
      </c>
      <c r="G64" s="40"/>
      <c r="H64" s="120">
        <v>0.40100000000000002</v>
      </c>
      <c r="I64" s="121">
        <v>0.32172768998754209</v>
      </c>
      <c r="J64" s="12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>
        <v>694</v>
      </c>
      <c r="D66" s="38">
        <v>1514</v>
      </c>
      <c r="E66" s="38">
        <v>544</v>
      </c>
      <c r="F66" s="39">
        <f>IF(D66&gt;0,100*E66/D66,0)</f>
        <v>35.931307793923381</v>
      </c>
      <c r="G66" s="40"/>
      <c r="H66" s="120">
        <v>0.73699999999999999</v>
      </c>
      <c r="I66" s="121">
        <v>1.6060000000000001</v>
      </c>
      <c r="J66" s="121">
        <v>0.76600000000000001</v>
      </c>
      <c r="K66" s="41">
        <f>IF(I66&gt;0,100*J66/I66,0)</f>
        <v>47.696139476961392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>
        <v>6398</v>
      </c>
      <c r="D68" s="30">
        <v>10000</v>
      </c>
      <c r="E68" s="30">
        <v>10000</v>
      </c>
      <c r="F68" s="31"/>
      <c r="G68" s="31"/>
      <c r="H68" s="119">
        <v>12.941000000000001</v>
      </c>
      <c r="I68" s="119">
        <v>22</v>
      </c>
      <c r="J68" s="119">
        <v>20</v>
      </c>
      <c r="K68" s="32"/>
    </row>
    <row r="69" spans="1:11" s="33" customFormat="1" ht="11.25" customHeight="1">
      <c r="A69" s="35" t="s">
        <v>54</v>
      </c>
      <c r="B69" s="29"/>
      <c r="C69" s="30">
        <v>13</v>
      </c>
      <c r="D69" s="30">
        <v>30</v>
      </c>
      <c r="E69" s="30">
        <v>25</v>
      </c>
      <c r="F69" s="31"/>
      <c r="G69" s="31"/>
      <c r="H69" s="119">
        <v>2.4E-2</v>
      </c>
      <c r="I69" s="119">
        <v>0.05</v>
      </c>
      <c r="J69" s="119">
        <v>0.05</v>
      </c>
      <c r="K69" s="32"/>
    </row>
    <row r="70" spans="1:11" s="42" customFormat="1" ht="11.25" customHeight="1">
      <c r="A70" s="36" t="s">
        <v>55</v>
      </c>
      <c r="B70" s="37"/>
      <c r="C70" s="38">
        <v>6411</v>
      </c>
      <c r="D70" s="38">
        <v>10030</v>
      </c>
      <c r="E70" s="38">
        <v>10025</v>
      </c>
      <c r="F70" s="39">
        <f>IF(D70&gt;0,100*E70/D70,0)</f>
        <v>99.950149551345959</v>
      </c>
      <c r="G70" s="40"/>
      <c r="H70" s="120">
        <v>12.965</v>
      </c>
      <c r="I70" s="121">
        <v>22.05</v>
      </c>
      <c r="J70" s="121">
        <v>20.05</v>
      </c>
      <c r="K70" s="41">
        <f>IF(I70&gt;0,100*J70/I70,0)</f>
        <v>90.929705215419503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>
        <v>225</v>
      </c>
      <c r="D72" s="30">
        <v>442</v>
      </c>
      <c r="E72" s="30">
        <v>438</v>
      </c>
      <c r="F72" s="31"/>
      <c r="G72" s="31"/>
      <c r="H72" s="119">
        <v>0.09</v>
      </c>
      <c r="I72" s="119">
        <v>6.6000000000000003E-2</v>
      </c>
      <c r="J72" s="119">
        <v>0.52700000000000002</v>
      </c>
      <c r="K72" s="32"/>
    </row>
    <row r="73" spans="1:11" s="33" customFormat="1" ht="11.25" customHeight="1">
      <c r="A73" s="35" t="s">
        <v>57</v>
      </c>
      <c r="B73" s="29"/>
      <c r="C73" s="30">
        <v>49623</v>
      </c>
      <c r="D73" s="30">
        <v>65100</v>
      </c>
      <c r="E73" s="30">
        <v>65174</v>
      </c>
      <c r="F73" s="31"/>
      <c r="G73" s="31"/>
      <c r="H73" s="119">
        <v>159.75</v>
      </c>
      <c r="I73" s="119">
        <v>162.75</v>
      </c>
      <c r="J73" s="119">
        <v>162.935</v>
      </c>
      <c r="K73" s="32"/>
    </row>
    <row r="74" spans="1:11" s="33" customFormat="1" ht="11.25" customHeight="1">
      <c r="A74" s="35" t="s">
        <v>58</v>
      </c>
      <c r="B74" s="29"/>
      <c r="C74" s="30">
        <v>53033</v>
      </c>
      <c r="D74" s="30">
        <v>59950</v>
      </c>
      <c r="E74" s="30">
        <v>59867</v>
      </c>
      <c r="F74" s="31"/>
      <c r="G74" s="31"/>
      <c r="H74" s="119">
        <v>135.38399999999999</v>
      </c>
      <c r="I74" s="119">
        <v>127.693</v>
      </c>
      <c r="J74" s="119"/>
      <c r="K74" s="32"/>
    </row>
    <row r="75" spans="1:11" s="33" customFormat="1" ht="11.25" customHeight="1">
      <c r="A75" s="35" t="s">
        <v>59</v>
      </c>
      <c r="B75" s="29"/>
      <c r="C75" s="30">
        <v>2304</v>
      </c>
      <c r="D75" s="30">
        <v>3139.0589999999997</v>
      </c>
      <c r="E75" s="30">
        <v>3178</v>
      </c>
      <c r="F75" s="31"/>
      <c r="G75" s="31"/>
      <c r="H75" s="119">
        <v>3.5880000000000001</v>
      </c>
      <c r="I75" s="119">
        <v>6.3422117782705163</v>
      </c>
      <c r="J75" s="119">
        <v>5.7807820000000003</v>
      </c>
      <c r="K75" s="32"/>
    </row>
    <row r="76" spans="1:11" s="33" customFormat="1" ht="11.25" customHeight="1">
      <c r="A76" s="35" t="s">
        <v>60</v>
      </c>
      <c r="B76" s="29"/>
      <c r="C76" s="30">
        <v>10708</v>
      </c>
      <c r="D76" s="30">
        <v>13058</v>
      </c>
      <c r="E76" s="30">
        <v>12800</v>
      </c>
      <c r="F76" s="31"/>
      <c r="G76" s="31"/>
      <c r="H76" s="119">
        <v>41.048000000000002</v>
      </c>
      <c r="I76" s="119">
        <v>36.170999999999999</v>
      </c>
      <c r="J76" s="119">
        <v>53.76</v>
      </c>
      <c r="K76" s="32"/>
    </row>
    <row r="77" spans="1:11" s="33" customFormat="1" ht="11.25" customHeight="1">
      <c r="A77" s="35" t="s">
        <v>61</v>
      </c>
      <c r="B77" s="29"/>
      <c r="C77" s="30">
        <v>6431</v>
      </c>
      <c r="D77" s="30">
        <v>8250</v>
      </c>
      <c r="E77" s="30">
        <v>8500</v>
      </c>
      <c r="F77" s="31"/>
      <c r="G77" s="31"/>
      <c r="H77" s="119">
        <v>18.154</v>
      </c>
      <c r="I77" s="119">
        <v>12.59</v>
      </c>
      <c r="J77" s="119">
        <v>14.45</v>
      </c>
      <c r="K77" s="32"/>
    </row>
    <row r="78" spans="1:11" s="33" customFormat="1" ht="11.25" customHeight="1">
      <c r="A78" s="35" t="s">
        <v>62</v>
      </c>
      <c r="B78" s="29"/>
      <c r="C78" s="30">
        <v>15315</v>
      </c>
      <c r="D78" s="30">
        <v>17742</v>
      </c>
      <c r="E78" s="30">
        <v>17742</v>
      </c>
      <c r="F78" s="31"/>
      <c r="G78" s="31"/>
      <c r="H78" s="119">
        <v>43.57</v>
      </c>
      <c r="I78" s="119">
        <v>41.25</v>
      </c>
      <c r="J78" s="119">
        <v>41.694000000000003</v>
      </c>
      <c r="K78" s="32"/>
    </row>
    <row r="79" spans="1:11" s="33" customFormat="1" ht="11.25" customHeight="1">
      <c r="A79" s="35" t="s">
        <v>63</v>
      </c>
      <c r="B79" s="29"/>
      <c r="C79" s="30">
        <v>95068</v>
      </c>
      <c r="D79" s="30">
        <v>124081</v>
      </c>
      <c r="E79" s="30">
        <v>116341</v>
      </c>
      <c r="F79" s="31"/>
      <c r="G79" s="31"/>
      <c r="H79" s="119">
        <v>302.399</v>
      </c>
      <c r="I79" s="119">
        <v>192.74100000000001</v>
      </c>
      <c r="J79" s="119"/>
      <c r="K79" s="32"/>
    </row>
    <row r="80" spans="1:11" s="42" customFormat="1" ht="11.25" customHeight="1">
      <c r="A80" s="43" t="s">
        <v>64</v>
      </c>
      <c r="B80" s="37"/>
      <c r="C80" s="38">
        <v>232707</v>
      </c>
      <c r="D80" s="38">
        <v>291762.05900000001</v>
      </c>
      <c r="E80" s="38">
        <v>284040</v>
      </c>
      <c r="F80" s="39">
        <f>IF(D80&gt;0,100*E80/D80,0)</f>
        <v>97.353302541644041</v>
      </c>
      <c r="G80" s="40"/>
      <c r="H80" s="120">
        <v>703.98299999999995</v>
      </c>
      <c r="I80" s="121">
        <v>579.60321177827052</v>
      </c>
      <c r="J80" s="12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19"/>
      <c r="I82" s="119"/>
      <c r="J82" s="119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19"/>
      <c r="I83" s="119"/>
      <c r="J83" s="119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0"/>
      <c r="I84" s="121"/>
      <c r="J84" s="12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>
        <v>347942</v>
      </c>
      <c r="D87" s="53">
        <v>448795.05900000001</v>
      </c>
      <c r="E87" s="53">
        <v>440527.2</v>
      </c>
      <c r="F87" s="54">
        <f>IF(D87&gt;0,100*E87/D87,0)</f>
        <v>98.15776514598393</v>
      </c>
      <c r="G87" s="40"/>
      <c r="H87" s="124">
        <v>924.99199999999996</v>
      </c>
      <c r="I87" s="125">
        <v>1029.891939468258</v>
      </c>
      <c r="J87" s="12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10" orientation="portrait" useFirstPageNumber="1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7"/>
  <dimension ref="A1:O625"/>
  <sheetViews>
    <sheetView zoomScale="70" zoomScaleNormal="70" workbookViewId="0">
      <selection activeCell="I2" sqref="I2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114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279</v>
      </c>
      <c r="I7" s="21" t="s">
        <v>7</v>
      </c>
      <c r="J7" s="21">
        <v>3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9">
        <v>5.391</v>
      </c>
      <c r="I9" s="119">
        <v>3.581</v>
      </c>
      <c r="J9" s="119">
        <v>3.5819999999999999</v>
      </c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9">
        <v>0.628</v>
      </c>
      <c r="I10" s="119">
        <v>0.68500000000000005</v>
      </c>
      <c r="J10" s="119">
        <v>0.68700000000000006</v>
      </c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9">
        <v>1.8340000000000001</v>
      </c>
      <c r="I11" s="119">
        <v>2.0489999999999999</v>
      </c>
      <c r="J11" s="119">
        <v>2.0499999999999998</v>
      </c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9">
        <v>1.0069999999999999</v>
      </c>
      <c r="I12" s="119">
        <v>1.1000000000000001</v>
      </c>
      <c r="J12" s="119">
        <v>1.1120000000000001</v>
      </c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0">
        <v>8.86</v>
      </c>
      <c r="I13" s="121">
        <v>7.415</v>
      </c>
      <c r="J13" s="121">
        <v>7.431</v>
      </c>
      <c r="K13" s="41">
        <f>IF(I13&gt;0,100*J13/I13,0)</f>
        <v>100.21577882670263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0">
        <v>0.24</v>
      </c>
      <c r="I15" s="121">
        <v>0.24</v>
      </c>
      <c r="J15" s="121">
        <v>0.2</v>
      </c>
      <c r="K15" s="41">
        <f>IF(I15&gt;0,100*J15/I15,0)</f>
        <v>83.333333333333343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0">
        <v>1E-3</v>
      </c>
      <c r="I17" s="121"/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19">
        <v>0.18099999999999999</v>
      </c>
      <c r="I19" s="119">
        <v>0.18099999999999999</v>
      </c>
      <c r="J19" s="11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9">
        <v>0.08</v>
      </c>
      <c r="I20" s="119">
        <v>0.08</v>
      </c>
      <c r="J20" s="11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9">
        <v>0.06</v>
      </c>
      <c r="I21" s="119">
        <v>0.06</v>
      </c>
      <c r="J21" s="119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0">
        <v>0.32100000000000001</v>
      </c>
      <c r="I22" s="121">
        <v>0.32100000000000001</v>
      </c>
      <c r="J22" s="12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20">
        <v>0.54400000000000004</v>
      </c>
      <c r="I24" s="121">
        <v>0.46600000000000003</v>
      </c>
      <c r="J24" s="121">
        <v>0.4</v>
      </c>
      <c r="K24" s="41">
        <f>IF(I24&gt;0,100*J24/I24,0)</f>
        <v>85.836909871244629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20">
        <v>1.8680000000000001</v>
      </c>
      <c r="I26" s="121">
        <v>1.8</v>
      </c>
      <c r="J26" s="121">
        <v>2</v>
      </c>
      <c r="K26" s="41">
        <f>IF(I26&gt;0,100*J26/I26,0)</f>
        <v>111.11111111111111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19">
        <v>1.466</v>
      </c>
      <c r="I28" s="119">
        <v>1.8720000000000001</v>
      </c>
      <c r="J28" s="119">
        <v>1.8720000000000001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9">
        <v>0.18099999999999999</v>
      </c>
      <c r="I29" s="119">
        <v>0.52</v>
      </c>
      <c r="J29" s="119">
        <v>0.73</v>
      </c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19">
        <v>7.5419999999999998</v>
      </c>
      <c r="I30" s="119">
        <v>7.5419999999999998</v>
      </c>
      <c r="J30" s="119">
        <v>7.5419999999999998</v>
      </c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20">
        <v>9.1890000000000001</v>
      </c>
      <c r="I31" s="121">
        <v>9.9340000000000011</v>
      </c>
      <c r="J31" s="121">
        <v>10.144</v>
      </c>
      <c r="K31" s="41">
        <f>IF(I31&gt;0,100*J31/I31,0)</f>
        <v>102.11395208375275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19">
        <v>0.70099999999999996</v>
      </c>
      <c r="I33" s="119">
        <v>0.68799999999999994</v>
      </c>
      <c r="J33" s="119">
        <v>0.7</v>
      </c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19">
        <v>4.8000000000000001E-2</v>
      </c>
      <c r="I34" s="119">
        <v>4.8000000000000001E-2</v>
      </c>
      <c r="J34" s="119">
        <v>4.8000000000000001E-2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19">
        <v>2.202</v>
      </c>
      <c r="I35" s="119">
        <v>1.9</v>
      </c>
      <c r="J35" s="119">
        <v>2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19">
        <v>0.76500000000000001</v>
      </c>
      <c r="I36" s="119">
        <v>0.6453000000000001</v>
      </c>
      <c r="J36" s="119">
        <v>0.97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20">
        <v>3.7160000000000002</v>
      </c>
      <c r="I37" s="121">
        <v>3.2813000000000003</v>
      </c>
      <c r="J37" s="121">
        <v>3.718</v>
      </c>
      <c r="K37" s="41">
        <f>IF(I37&gt;0,100*J37/I37,0)</f>
        <v>113.30874958095876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20">
        <v>0.23</v>
      </c>
      <c r="I39" s="121">
        <v>0.23</v>
      </c>
      <c r="J39" s="121">
        <v>0.2</v>
      </c>
      <c r="K39" s="41">
        <f>IF(I39&gt;0,100*J39/I39,0)</f>
        <v>86.956521739130437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9">
        <v>8.7999999999999995E-2</v>
      </c>
      <c r="I41" s="119">
        <v>8.5999999999999993E-2</v>
      </c>
      <c r="J41" s="119">
        <v>0.08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9">
        <v>0.4</v>
      </c>
      <c r="I42" s="119">
        <v>0.18</v>
      </c>
      <c r="J42" s="119">
        <v>0.4</v>
      </c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19">
        <v>0.57999999999999996</v>
      </c>
      <c r="I43" s="119">
        <v>0.4</v>
      </c>
      <c r="J43" s="119">
        <v>0.57999999999999996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9">
        <v>0.2</v>
      </c>
      <c r="I44" s="119">
        <v>0.1</v>
      </c>
      <c r="J44" s="119">
        <v>0.09</v>
      </c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19">
        <v>9.5000000000000001E-2</v>
      </c>
      <c r="I45" s="119">
        <v>2.1999999999999999E-2</v>
      </c>
      <c r="J45" s="119">
        <v>0.05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19">
        <v>0.1</v>
      </c>
      <c r="I46" s="119">
        <v>0.09</v>
      </c>
      <c r="J46" s="119">
        <v>0.08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19"/>
      <c r="I47" s="119"/>
      <c r="J47" s="119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19"/>
      <c r="I48" s="119"/>
      <c r="J48" s="119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9">
        <v>0.05</v>
      </c>
      <c r="I49" s="119">
        <v>0.05</v>
      </c>
      <c r="J49" s="119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20">
        <v>1.5130000000000001</v>
      </c>
      <c r="I50" s="121">
        <v>0.92800000000000005</v>
      </c>
      <c r="J50" s="121">
        <v>1.28</v>
      </c>
      <c r="K50" s="41">
        <f>IF(I50&gt;0,100*J50/I50,0)</f>
        <v>137.93103448275861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0">
        <v>0.34</v>
      </c>
      <c r="I52" s="121">
        <v>0.34</v>
      </c>
      <c r="J52" s="121">
        <v>0.34</v>
      </c>
      <c r="K52" s="41">
        <f>IF(I52&gt;0,100*J52/I52,0)</f>
        <v>99.999999999999986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19">
        <v>1.28</v>
      </c>
      <c r="I54" s="119">
        <v>1.333</v>
      </c>
      <c r="J54" s="119">
        <v>1.3320000000000001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19">
        <v>0.23200000000000001</v>
      </c>
      <c r="I55" s="119">
        <v>0.23</v>
      </c>
      <c r="J55" s="119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9">
        <v>0.46800000000000003</v>
      </c>
      <c r="I56" s="119">
        <v>0.46800000000000003</v>
      </c>
      <c r="J56" s="119">
        <v>0.41299999999999998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9">
        <v>0.01</v>
      </c>
      <c r="I57" s="119">
        <v>5.0000000000000001E-3</v>
      </c>
      <c r="J57" s="119">
        <v>5.0000000000000001E-3</v>
      </c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19">
        <v>0.75</v>
      </c>
      <c r="I58" s="119">
        <v>0.73799999999999999</v>
      </c>
      <c r="J58" s="119">
        <v>0.89300000000000002</v>
      </c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20">
        <v>2.74</v>
      </c>
      <c r="I59" s="121">
        <v>2.774</v>
      </c>
      <c r="J59" s="121">
        <v>2.6429999999999998</v>
      </c>
      <c r="K59" s="41">
        <f>IF(I59&gt;0,100*J59/I59,0)</f>
        <v>95.277577505407336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19">
        <v>3.706</v>
      </c>
      <c r="I61" s="119">
        <v>3.3</v>
      </c>
      <c r="J61" s="119">
        <v>3.64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19">
        <v>0.70699999999999996</v>
      </c>
      <c r="I62" s="119">
        <v>0.64100000000000001</v>
      </c>
      <c r="J62" s="119">
        <v>0.71599999999999997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19">
        <v>5</v>
      </c>
      <c r="I63" s="119">
        <v>3.35</v>
      </c>
      <c r="J63" s="119">
        <v>5.7910000000000004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20">
        <v>9.4130000000000003</v>
      </c>
      <c r="I64" s="121">
        <v>7.2910000000000004</v>
      </c>
      <c r="J64" s="121">
        <v>10.147</v>
      </c>
      <c r="K64" s="41">
        <f>IF(I64&gt;0,100*J64/I64,0)</f>
        <v>139.17158140172816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20">
        <v>21.36</v>
      </c>
      <c r="I66" s="121">
        <v>18.489999999999998</v>
      </c>
      <c r="J66" s="121">
        <v>16.521999999999998</v>
      </c>
      <c r="K66" s="41">
        <f>IF(I66&gt;0,100*J66/I66,0)</f>
        <v>89.356408869659276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19">
        <v>96.956000000000003</v>
      </c>
      <c r="I68" s="119">
        <v>75</v>
      </c>
      <c r="J68" s="119">
        <v>95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9">
        <v>16.492000000000001</v>
      </c>
      <c r="I69" s="119">
        <v>17</v>
      </c>
      <c r="J69" s="119">
        <v>17</v>
      </c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0">
        <v>113.44800000000001</v>
      </c>
      <c r="I70" s="121">
        <v>92</v>
      </c>
      <c r="J70" s="121">
        <v>112</v>
      </c>
      <c r="K70" s="41">
        <f>IF(I70&gt;0,100*J70/I70,0)</f>
        <v>121.73913043478261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19">
        <v>0.29899999999999999</v>
      </c>
      <c r="I72" s="119">
        <v>0.27200000000000002</v>
      </c>
      <c r="J72" s="119">
        <v>0.27200000000000002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19">
        <v>8.9999999999999993E-3</v>
      </c>
      <c r="I73" s="119">
        <v>8.9999999999999993E-3</v>
      </c>
      <c r="J73" s="119">
        <v>8.9999999999999993E-3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19">
        <v>6.5119999999999996</v>
      </c>
      <c r="I74" s="119">
        <v>6.5119999999999996</v>
      </c>
      <c r="J74" s="119">
        <v>6.5250000000000004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19">
        <v>1.415</v>
      </c>
      <c r="I75" s="119">
        <v>1.2609999999999999</v>
      </c>
      <c r="J75" s="119">
        <v>1.3187500000000001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19">
        <v>4.7519999999999998</v>
      </c>
      <c r="I76" s="119">
        <v>4.641</v>
      </c>
      <c r="J76" s="119">
        <v>5.4740000000000002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19">
        <v>0.92300000000000004</v>
      </c>
      <c r="I77" s="119">
        <v>0.42899999999999999</v>
      </c>
      <c r="J77" s="119">
        <v>0.9</v>
      </c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19">
        <v>0.432</v>
      </c>
      <c r="I78" s="119">
        <v>0.43</v>
      </c>
      <c r="J78" s="119">
        <v>0.31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19">
        <v>27</v>
      </c>
      <c r="I79" s="119">
        <v>25.719000000000001</v>
      </c>
      <c r="J79" s="119">
        <v>10.579000000000001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20">
        <v>41.341999999999999</v>
      </c>
      <c r="I80" s="121">
        <v>39.272999999999996</v>
      </c>
      <c r="J80" s="121">
        <v>25.387750000000004</v>
      </c>
      <c r="K80" s="41">
        <f>IF(I80&gt;0,100*J80/I80,0)</f>
        <v>64.64428487765133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19">
        <v>1.6160000000000001</v>
      </c>
      <c r="I82" s="119">
        <v>1.6160000000000001</v>
      </c>
      <c r="J82" s="119">
        <v>1.575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19">
        <v>0.55000000000000004</v>
      </c>
      <c r="I83" s="119">
        <v>0.55000000000000004</v>
      </c>
      <c r="J83" s="119">
        <v>0.56799999999999995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0">
        <v>2.1660000000000004</v>
      </c>
      <c r="I84" s="121">
        <v>2.1660000000000004</v>
      </c>
      <c r="J84" s="121">
        <v>2.1429999999999998</v>
      </c>
      <c r="K84" s="41">
        <f>IF(I84&gt;0,100*J84/I84,0)</f>
        <v>98.938134810710963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24">
        <v>217.291</v>
      </c>
      <c r="I87" s="125">
        <v>186.94929999999999</v>
      </c>
      <c r="J87" s="125">
        <v>194.55575000000002</v>
      </c>
      <c r="K87" s="54">
        <f>IF(I87&gt;0,100*J87/I87,0)</f>
        <v>104.06872344534054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55" orientation="portrait" useFirstPageNumber="1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8"/>
  <dimension ref="A1:O625"/>
  <sheetViews>
    <sheetView zoomScale="70" zoomScaleNormal="70" workbookViewId="0">
      <selection activeCell="H10" sqref="H10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115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2015=100</v>
      </c>
      <c r="G7" s="23"/>
      <c r="H7" s="20" t="s">
        <v>279</v>
      </c>
      <c r="I7" s="21" t="s">
        <v>279</v>
      </c>
      <c r="J7" s="21"/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9"/>
      <c r="I9" s="119"/>
      <c r="J9" s="11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9"/>
      <c r="I10" s="119"/>
      <c r="J10" s="11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9"/>
      <c r="I11" s="119"/>
      <c r="J11" s="11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9"/>
      <c r="I12" s="119"/>
      <c r="J12" s="119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0"/>
      <c r="I13" s="121"/>
      <c r="J13" s="12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0"/>
      <c r="I15" s="121"/>
      <c r="J15" s="12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0"/>
      <c r="I17" s="121"/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19"/>
      <c r="I19" s="119"/>
      <c r="J19" s="11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9"/>
      <c r="I20" s="119"/>
      <c r="J20" s="11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9"/>
      <c r="I21" s="119"/>
      <c r="J21" s="119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0"/>
      <c r="I22" s="121"/>
      <c r="J22" s="12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20"/>
      <c r="I24" s="121"/>
      <c r="J24" s="12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20"/>
      <c r="I26" s="121"/>
      <c r="J26" s="12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19"/>
      <c r="I28" s="119"/>
      <c r="J28" s="119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9"/>
      <c r="I29" s="119"/>
      <c r="J29" s="119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19"/>
      <c r="I30" s="119"/>
      <c r="J30" s="119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20"/>
      <c r="I31" s="121"/>
      <c r="J31" s="12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19"/>
      <c r="I33" s="119"/>
      <c r="J33" s="119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19"/>
      <c r="I34" s="119"/>
      <c r="J34" s="119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19"/>
      <c r="I35" s="119"/>
      <c r="J35" s="119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19"/>
      <c r="I36" s="119"/>
      <c r="J36" s="119">
        <v>0.02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20"/>
      <c r="I37" s="121"/>
      <c r="J37" s="121">
        <v>0.02</v>
      </c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20">
        <v>9.7000000000000003E-2</v>
      </c>
      <c r="I39" s="121">
        <v>0.107</v>
      </c>
      <c r="J39" s="121">
        <v>0.11</v>
      </c>
      <c r="K39" s="41">
        <f>IF(I39&gt;0,100*J39/I39,0)</f>
        <v>102.80373831775701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9"/>
      <c r="I41" s="119"/>
      <c r="J41" s="119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9"/>
      <c r="I42" s="119"/>
      <c r="J42" s="119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19"/>
      <c r="I43" s="119"/>
      <c r="J43" s="119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9"/>
      <c r="I44" s="119"/>
      <c r="J44" s="119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19"/>
      <c r="I45" s="119"/>
      <c r="J45" s="119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19"/>
      <c r="I46" s="119"/>
      <c r="J46" s="119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19"/>
      <c r="I47" s="119"/>
      <c r="J47" s="119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19"/>
      <c r="I48" s="119"/>
      <c r="J48" s="119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9"/>
      <c r="I49" s="119"/>
      <c r="J49" s="119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20"/>
      <c r="I50" s="121"/>
      <c r="J50" s="12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0"/>
      <c r="I52" s="121"/>
      <c r="J52" s="12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19"/>
      <c r="I54" s="119"/>
      <c r="J54" s="119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19"/>
      <c r="I55" s="119"/>
      <c r="J55" s="119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9"/>
      <c r="I56" s="119"/>
      <c r="J56" s="119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9"/>
      <c r="I57" s="119"/>
      <c r="J57" s="119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19"/>
      <c r="I58" s="119"/>
      <c r="J58" s="119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20"/>
      <c r="I59" s="121"/>
      <c r="J59" s="12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19">
        <v>0.998</v>
      </c>
      <c r="I61" s="119">
        <v>1.1160000000000001</v>
      </c>
      <c r="J61" s="119">
        <v>0.88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19">
        <v>0.03</v>
      </c>
      <c r="I62" s="119">
        <v>0.03</v>
      </c>
      <c r="J62" s="119">
        <v>0.06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19">
        <v>0.19</v>
      </c>
      <c r="I63" s="119">
        <v>0.28499999999999998</v>
      </c>
      <c r="J63" s="119">
        <v>0.28499999999999998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20">
        <v>1.218</v>
      </c>
      <c r="I64" s="121">
        <v>1.431</v>
      </c>
      <c r="J64" s="121">
        <v>1.2250000000000001</v>
      </c>
      <c r="K64" s="41">
        <f>IF(I64&gt;0,100*J64/I64,0)</f>
        <v>85.604472396925232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20"/>
      <c r="I66" s="121"/>
      <c r="J66" s="121">
        <v>1.6E-2</v>
      </c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19"/>
      <c r="I68" s="119"/>
      <c r="J68" s="119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9"/>
      <c r="I69" s="119"/>
      <c r="J69" s="119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0"/>
      <c r="I70" s="121"/>
      <c r="J70" s="12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19">
        <v>1.7999999999999999E-2</v>
      </c>
      <c r="I72" s="119">
        <v>0.02</v>
      </c>
      <c r="J72" s="119">
        <v>2.5000000000000001E-2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19">
        <v>1.4750000000000001</v>
      </c>
      <c r="I73" s="119">
        <v>4.5</v>
      </c>
      <c r="J73" s="119">
        <v>4.3259999999999996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19"/>
      <c r="I74" s="119"/>
      <c r="J74" s="119"/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19">
        <v>27.091999999999999</v>
      </c>
      <c r="I75" s="119">
        <v>24.220500000000001</v>
      </c>
      <c r="J75" s="119">
        <v>30.3505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19">
        <v>0.09</v>
      </c>
      <c r="I76" s="119">
        <v>0.375</v>
      </c>
      <c r="J76" s="119">
        <v>0.438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19"/>
      <c r="I77" s="119"/>
      <c r="J77" s="119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19">
        <v>40.07</v>
      </c>
      <c r="I78" s="119">
        <v>44</v>
      </c>
      <c r="J78" s="119">
        <v>45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19">
        <v>1.7999999999999999E-2</v>
      </c>
      <c r="I79" s="119">
        <v>0.02</v>
      </c>
      <c r="J79" s="119"/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20">
        <v>68.763000000000005</v>
      </c>
      <c r="I80" s="121">
        <v>73.135499999999993</v>
      </c>
      <c r="J80" s="121">
        <v>80.139499999999998</v>
      </c>
      <c r="K80" s="41">
        <f>IF(I80&gt;0,100*J80/I80,0)</f>
        <v>109.57674453582734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19">
        <v>1.8320000000000001</v>
      </c>
      <c r="I82" s="119">
        <v>1.8320000000000001</v>
      </c>
      <c r="J82" s="119">
        <v>1.7150000000000001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19">
        <v>7.976</v>
      </c>
      <c r="I83" s="119">
        <v>7.2</v>
      </c>
      <c r="J83" s="119">
        <v>7.7119999999999997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0">
        <v>9.8079999999999998</v>
      </c>
      <c r="I84" s="121">
        <v>9.032</v>
      </c>
      <c r="J84" s="121">
        <v>9.4269999999999996</v>
      </c>
      <c r="K84" s="41">
        <f>IF(I84&gt;0,100*J84/I84,0)</f>
        <v>104.37333923826394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24">
        <v>79.885999999999996</v>
      </c>
      <c r="I87" s="125">
        <v>83.705499999999986</v>
      </c>
      <c r="J87" s="125">
        <v>90.9375</v>
      </c>
      <c r="K87" s="54">
        <f>IF(I87&gt;0,100*J87/I87,0)</f>
        <v>108.63981458804979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56" orientation="portrait" useFirstPageNumber="1" r:id="rId1"/>
  <headerFooter alignWithMargins="0">
    <oddFooter>&amp;C&amp;P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59"/>
  <dimension ref="A1:O625"/>
  <sheetViews>
    <sheetView zoomScale="90" zoomScaleNormal="90" workbookViewId="0">
      <selection activeCell="A89" sqref="A89:K89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329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279</v>
      </c>
      <c r="I7" s="21" t="s">
        <v>7</v>
      </c>
      <c r="J7" s="21">
        <v>3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9"/>
      <c r="I9" s="119"/>
      <c r="J9" s="11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9"/>
      <c r="I10" s="119"/>
      <c r="J10" s="11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9"/>
      <c r="I11" s="119"/>
      <c r="J11" s="11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9"/>
      <c r="I12" s="119"/>
      <c r="J12" s="119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0"/>
      <c r="I13" s="121"/>
      <c r="J13" s="12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0"/>
      <c r="I15" s="121"/>
      <c r="J15" s="12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0">
        <v>1E-3</v>
      </c>
      <c r="I17" s="121"/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19">
        <v>9.5000000000000001E-2</v>
      </c>
      <c r="I19" s="119">
        <v>9.5000000000000001E-2</v>
      </c>
      <c r="J19" s="11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9"/>
      <c r="I20" s="119"/>
      <c r="J20" s="11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9"/>
      <c r="I21" s="119"/>
      <c r="J21" s="119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0">
        <v>9.5000000000000001E-2</v>
      </c>
      <c r="I22" s="121">
        <v>9.5000000000000001E-2</v>
      </c>
      <c r="J22" s="12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20">
        <v>4.0789999999999997</v>
      </c>
      <c r="I24" s="121">
        <v>2.6309999999999998</v>
      </c>
      <c r="J24" s="121">
        <v>2.8</v>
      </c>
      <c r="K24" s="41">
        <f>IF(I24&gt;0,100*J24/I24,0)</f>
        <v>106.42341315089321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20">
        <v>3.8380000000000001</v>
      </c>
      <c r="I26" s="121">
        <v>3.75</v>
      </c>
      <c r="J26" s="121">
        <v>2.5</v>
      </c>
      <c r="K26" s="41">
        <f>IF(I26&gt;0,100*J26/I26,0)</f>
        <v>66.666666666666671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19">
        <v>8.94</v>
      </c>
      <c r="I28" s="119">
        <v>7.4260000000000002</v>
      </c>
      <c r="J28" s="119">
        <v>12.305999999999999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9">
        <v>9.5619999999999994</v>
      </c>
      <c r="I29" s="119">
        <v>9.0429999999999993</v>
      </c>
      <c r="J29" s="119">
        <v>14.167</v>
      </c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19">
        <v>21.22</v>
      </c>
      <c r="I30" s="119">
        <v>21.163</v>
      </c>
      <c r="J30" s="119">
        <v>21.163</v>
      </c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20">
        <v>39.721999999999994</v>
      </c>
      <c r="I31" s="121">
        <v>37.632000000000005</v>
      </c>
      <c r="J31" s="121">
        <v>47.635999999999996</v>
      </c>
      <c r="K31" s="41">
        <f>IF(I31&gt;0,100*J31/I31,0)</f>
        <v>126.58375850340133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19">
        <v>0.35599999999999998</v>
      </c>
      <c r="I33" s="119">
        <v>0.35599999999999998</v>
      </c>
      <c r="J33" s="119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19">
        <v>4.0000000000000001E-3</v>
      </c>
      <c r="I34" s="119">
        <v>5.0000000000000001E-3</v>
      </c>
      <c r="J34" s="119">
        <v>0.03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19">
        <v>7.33</v>
      </c>
      <c r="I35" s="119">
        <v>6.5</v>
      </c>
      <c r="J35" s="119">
        <v>8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19">
        <v>6.3220000000000001</v>
      </c>
      <c r="I36" s="119">
        <v>8.4700000000000006</v>
      </c>
      <c r="J36" s="119">
        <v>8.4700000000000006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20">
        <v>14.012</v>
      </c>
      <c r="I37" s="121">
        <v>15.331</v>
      </c>
      <c r="J37" s="121">
        <v>16.5</v>
      </c>
      <c r="K37" s="41">
        <f>IF(I37&gt;0,100*J37/I37,0)</f>
        <v>107.62507338073185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20">
        <v>7.36</v>
      </c>
      <c r="I39" s="121">
        <v>8</v>
      </c>
      <c r="J39" s="12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9">
        <v>1.4E-2</v>
      </c>
      <c r="I41" s="119">
        <v>0.01</v>
      </c>
      <c r="J41" s="119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9">
        <v>7.4999999999999997E-2</v>
      </c>
      <c r="I42" s="119">
        <v>0.05</v>
      </c>
      <c r="J42" s="119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19">
        <v>1.7999999999999999E-2</v>
      </c>
      <c r="I43" s="119">
        <v>1.7999999999999999E-2</v>
      </c>
      <c r="J43" s="119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9">
        <v>5.7000000000000002E-2</v>
      </c>
      <c r="I44" s="119">
        <v>3.2000000000000001E-2</v>
      </c>
      <c r="J44" s="119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19">
        <v>0.4</v>
      </c>
      <c r="I45" s="119">
        <v>2.8000000000000001E-2</v>
      </c>
      <c r="J45" s="119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19">
        <v>0.05</v>
      </c>
      <c r="I46" s="119">
        <v>5.1999999999999998E-2</v>
      </c>
      <c r="J46" s="119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19">
        <v>0.20499999999999999</v>
      </c>
      <c r="I47" s="119">
        <v>0.22</v>
      </c>
      <c r="J47" s="119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19">
        <v>0.05</v>
      </c>
      <c r="I48" s="119">
        <v>2.4E-2</v>
      </c>
      <c r="J48" s="119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9">
        <v>0.08</v>
      </c>
      <c r="I49" s="119">
        <v>0.09</v>
      </c>
      <c r="J49" s="119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20">
        <v>0.94900000000000007</v>
      </c>
      <c r="I50" s="121">
        <v>0.52400000000000002</v>
      </c>
      <c r="J50" s="12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0">
        <v>0.47299999999999998</v>
      </c>
      <c r="I52" s="121">
        <v>0.47299999999999998</v>
      </c>
      <c r="J52" s="121">
        <v>0.47299999999999998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19">
        <v>13.89</v>
      </c>
      <c r="I54" s="119">
        <v>10.8</v>
      </c>
      <c r="J54" s="119">
        <v>6.97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19">
        <v>6.45</v>
      </c>
      <c r="I55" s="119">
        <v>9.8000000000000007</v>
      </c>
      <c r="J55" s="119">
        <v>5.9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9">
        <v>7.3250000000000002</v>
      </c>
      <c r="I56" s="119">
        <v>4</v>
      </c>
      <c r="J56" s="119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9">
        <v>0.14499999999999999</v>
      </c>
      <c r="I57" s="119">
        <v>0.13319999999999999</v>
      </c>
      <c r="J57" s="119">
        <v>0.13300000000000001</v>
      </c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19">
        <v>5.5389999999999997</v>
      </c>
      <c r="I58" s="119">
        <v>3.5870000000000002</v>
      </c>
      <c r="J58" s="119">
        <v>6.79</v>
      </c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20">
        <v>33.348999999999997</v>
      </c>
      <c r="I59" s="121">
        <v>28.3202</v>
      </c>
      <c r="J59" s="12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19">
        <v>13.39</v>
      </c>
      <c r="I61" s="119">
        <v>12.2</v>
      </c>
      <c r="J61" s="119">
        <v>15.8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19">
        <v>9.7530000000000001</v>
      </c>
      <c r="I62" s="119">
        <v>7.2</v>
      </c>
      <c r="J62" s="119">
        <v>9.7319999999999993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19">
        <v>11.9</v>
      </c>
      <c r="I63" s="119">
        <v>8.1999999999999993</v>
      </c>
      <c r="J63" s="119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20">
        <v>35.042999999999999</v>
      </c>
      <c r="I64" s="121">
        <v>27.6</v>
      </c>
      <c r="J64" s="12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20">
        <v>20.321000000000002</v>
      </c>
      <c r="I66" s="121">
        <v>21.552</v>
      </c>
      <c r="J66" s="121">
        <v>33.664000000000001</v>
      </c>
      <c r="K66" s="41">
        <f>IF(I66&gt;0,100*J66/I66,0)</f>
        <v>156.19896065330366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19">
        <v>2.339</v>
      </c>
      <c r="I68" s="119">
        <v>2.2000000000000002</v>
      </c>
      <c r="J68" s="119">
        <v>2.5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9">
        <v>0.34200000000000003</v>
      </c>
      <c r="I69" s="119">
        <v>0.3</v>
      </c>
      <c r="J69" s="119">
        <v>0.35</v>
      </c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0">
        <v>2.681</v>
      </c>
      <c r="I70" s="121">
        <v>2.5</v>
      </c>
      <c r="J70" s="121">
        <v>2.85</v>
      </c>
      <c r="K70" s="41">
        <f>IF(I70&gt;0,100*J70/I70,0)</f>
        <v>114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19">
        <v>12.021000000000001</v>
      </c>
      <c r="I72" s="119">
        <v>13.712999999999999</v>
      </c>
      <c r="J72" s="119">
        <v>21.9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19">
        <v>0.20499999999999999</v>
      </c>
      <c r="I73" s="119">
        <v>0.3</v>
      </c>
      <c r="J73" s="119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19">
        <v>0.78100000000000003</v>
      </c>
      <c r="I74" s="119">
        <v>0.68799999999999994</v>
      </c>
      <c r="J74" s="119"/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19">
        <v>26.936</v>
      </c>
      <c r="I75" s="119">
        <v>22.217100583776197</v>
      </c>
      <c r="J75" s="119">
        <v>22.306370999999999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19">
        <v>0.17799999999999999</v>
      </c>
      <c r="I76" s="119">
        <v>0.21199999999999999</v>
      </c>
      <c r="J76" s="119">
        <v>0.46400000000000002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19">
        <v>1.48</v>
      </c>
      <c r="I77" s="119">
        <v>2.5</v>
      </c>
      <c r="J77" s="119">
        <v>3.125</v>
      </c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19">
        <v>3.8140000000000001</v>
      </c>
      <c r="I78" s="119">
        <v>2.66</v>
      </c>
      <c r="J78" s="119">
        <v>3.6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19">
        <v>3.5</v>
      </c>
      <c r="I79" s="119">
        <v>2.589</v>
      </c>
      <c r="J79" s="119"/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20">
        <v>48.914999999999999</v>
      </c>
      <c r="I80" s="121">
        <v>44.879100583776193</v>
      </c>
      <c r="J80" s="121"/>
      <c r="K80" s="41"/>
    </row>
    <row r="81" spans="1:12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2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19">
        <v>0.17399999999999999</v>
      </c>
      <c r="I82" s="119">
        <v>0.17499999999999999</v>
      </c>
      <c r="J82" s="119">
        <v>0.17499999999999999</v>
      </c>
      <c r="K82" s="32"/>
    </row>
    <row r="83" spans="1:12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19">
        <v>7.2999999999999995E-2</v>
      </c>
      <c r="I83" s="119">
        <v>7.2999999999999995E-2</v>
      </c>
      <c r="J83" s="119">
        <v>7.4999999999999997E-2</v>
      </c>
      <c r="K83" s="32"/>
    </row>
    <row r="84" spans="1:12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0">
        <v>0.247</v>
      </c>
      <c r="I84" s="121">
        <v>0.248</v>
      </c>
      <c r="J84" s="121">
        <v>0.25</v>
      </c>
      <c r="K84" s="41">
        <f>IF(I84&gt;0,100*J84/I84,0)</f>
        <v>100.80645161290323</v>
      </c>
    </row>
    <row r="85" spans="1:12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2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2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24">
        <v>211.08500000000001</v>
      </c>
      <c r="I87" s="125">
        <v>193.53530058377618</v>
      </c>
      <c r="J87" s="125"/>
      <c r="K87" s="54"/>
    </row>
    <row r="88" spans="1:12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89" spans="1:12" ht="13.5" customHeight="1">
      <c r="A89" s="203" t="s">
        <v>330</v>
      </c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13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5">
    <mergeCell ref="A1:K1"/>
    <mergeCell ref="C4:F4"/>
    <mergeCell ref="H4:K4"/>
    <mergeCell ref="J2:K2"/>
    <mergeCell ref="A89:K89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57" orientation="portrait" useFirstPageNumber="1" r:id="rId1"/>
  <headerFooter alignWithMargins="0">
    <oddFooter>&amp;C&amp;P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60"/>
  <dimension ref="A1:O625"/>
  <sheetViews>
    <sheetView topLeftCell="A4" zoomScale="90" zoomScaleNormal="90" workbookViewId="0">
      <selection activeCell="A89" sqref="A89:E89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9" width="12.453125" style="60" customWidth="1"/>
    <col min="10" max="10" width="11.6328125" style="60" customWidth="1"/>
    <col min="11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116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2015=100</v>
      </c>
      <c r="G7" s="23"/>
      <c r="H7" s="20" t="s">
        <v>279</v>
      </c>
      <c r="I7" s="21" t="s">
        <v>279</v>
      </c>
      <c r="J7" s="21"/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9">
        <v>10.157620426727973</v>
      </c>
      <c r="I9" s="119">
        <v>14.221</v>
      </c>
      <c r="J9" s="119">
        <v>11.377000000000001</v>
      </c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9">
        <v>8.330201558621626</v>
      </c>
      <c r="I10" s="119">
        <v>12.46857850158489</v>
      </c>
      <c r="J10" s="119">
        <v>10.179</v>
      </c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9">
        <v>53.566768922153734</v>
      </c>
      <c r="I11" s="119">
        <v>60.282030607619753</v>
      </c>
      <c r="J11" s="119">
        <v>49.430999999999997</v>
      </c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9">
        <v>41.577049629734397</v>
      </c>
      <c r="I12" s="119">
        <v>54.158777924452252</v>
      </c>
      <c r="J12" s="119">
        <v>51.978000000000002</v>
      </c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0">
        <v>113.63164053723773</v>
      </c>
      <c r="I13" s="121">
        <v>141.13038703365692</v>
      </c>
      <c r="J13" s="121">
        <v>122.965</v>
      </c>
      <c r="K13" s="41">
        <f>IF(I13&gt;0,100*J13/I13,0)</f>
        <v>87.128649318218891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0">
        <v>0.55500000000000005</v>
      </c>
      <c r="I15" s="121">
        <v>0.26700000000000002</v>
      </c>
      <c r="J15" s="121">
        <v>0.27100000000000002</v>
      </c>
      <c r="K15" s="41">
        <f>IF(I15&gt;0,100*J15/I15,0)</f>
        <v>101.49812734082397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0">
        <v>0.72199999999999998</v>
      </c>
      <c r="I17" s="121">
        <v>0.52800000000000002</v>
      </c>
      <c r="J17" s="121">
        <v>0.12595999999999999</v>
      </c>
      <c r="K17" s="41">
        <f>IF(I17&gt;0,100*J17/I17,0)</f>
        <v>23.856060606060602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19">
        <v>104.497</v>
      </c>
      <c r="I19" s="119">
        <v>98.034000000000006</v>
      </c>
      <c r="J19" s="119">
        <v>97.06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9">
        <v>3.5150000000000001</v>
      </c>
      <c r="I20" s="119">
        <v>3.7290000000000001</v>
      </c>
      <c r="J20" s="119">
        <v>2.855</v>
      </c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9">
        <v>2.323</v>
      </c>
      <c r="I21" s="119">
        <v>2.681</v>
      </c>
      <c r="J21" s="119">
        <v>1.177</v>
      </c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0">
        <v>110.33499999999999</v>
      </c>
      <c r="I22" s="121">
        <v>104.444</v>
      </c>
      <c r="J22" s="121">
        <v>101.09200000000001</v>
      </c>
      <c r="K22" s="41">
        <f>IF(I22&gt;0,100*J22/I22,0)</f>
        <v>96.790624640955926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20">
        <v>121.934</v>
      </c>
      <c r="I24" s="121">
        <v>131.786</v>
      </c>
      <c r="J24" s="121">
        <v>101.113</v>
      </c>
      <c r="K24" s="41">
        <f>IF(I24&gt;0,100*J24/I24,0)</f>
        <v>76.725145311338068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20">
        <v>288.34500000000003</v>
      </c>
      <c r="I26" s="121">
        <v>309.83199999999999</v>
      </c>
      <c r="J26" s="121">
        <v>288.45</v>
      </c>
      <c r="K26" s="41">
        <f>IF(I26&gt;0,100*J26/I26,0)</f>
        <v>93.098840662036196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19">
        <v>19.555</v>
      </c>
      <c r="I28" s="119">
        <v>19.349</v>
      </c>
      <c r="J28" s="119">
        <v>22.132999999999999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9">
        <v>5.9829999999999997</v>
      </c>
      <c r="I29" s="119">
        <v>4.6219999999999999</v>
      </c>
      <c r="J29" s="119">
        <v>2.2589999999999999</v>
      </c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19">
        <v>121.41800000000001</v>
      </c>
      <c r="I30" s="119">
        <v>163.40899999999999</v>
      </c>
      <c r="J30" s="119">
        <v>146.68100000000001</v>
      </c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20">
        <v>146.95600000000002</v>
      </c>
      <c r="I31" s="121">
        <v>187.38</v>
      </c>
      <c r="J31" s="121">
        <v>171.07300000000001</v>
      </c>
      <c r="K31" s="41">
        <f>IF(I31&gt;0,100*J31/I31,0)</f>
        <v>91.297363646066813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19">
        <v>208.51599999999999</v>
      </c>
      <c r="I33" s="119">
        <v>199.89699999999999</v>
      </c>
      <c r="J33" s="119">
        <v>350.80147399999998</v>
      </c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19">
        <v>8.9949999999999992</v>
      </c>
      <c r="I34" s="119">
        <v>7.7880000000000003</v>
      </c>
      <c r="J34" s="119">
        <v>7.7014639999999996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19">
        <v>37.375999999999998</v>
      </c>
      <c r="I35" s="119">
        <v>36.838000000000001</v>
      </c>
      <c r="J35" s="119">
        <v>33.311627000000001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19">
        <v>196.959</v>
      </c>
      <c r="I36" s="119">
        <v>196.916</v>
      </c>
      <c r="J36" s="119">
        <v>159.091871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20">
        <v>451.846</v>
      </c>
      <c r="I37" s="121">
        <v>441.43899999999996</v>
      </c>
      <c r="J37" s="121">
        <v>550.90643599999999</v>
      </c>
      <c r="K37" s="41">
        <f>IF(I37&gt;0,100*J37/I37,0)</f>
        <v>124.79786244532087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20">
        <v>7.8739999999999997</v>
      </c>
      <c r="I39" s="121">
        <v>8.66</v>
      </c>
      <c r="J39" s="121">
        <v>7.4631499999999997</v>
      </c>
      <c r="K39" s="41">
        <f>IF(I39&gt;0,100*J39/I39,0)</f>
        <v>86.179561200923786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9">
        <v>5.81</v>
      </c>
      <c r="I41" s="119">
        <v>5.3040000000000003</v>
      </c>
      <c r="J41" s="119">
        <v>1.273037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9">
        <v>88.17</v>
      </c>
      <c r="I42" s="119">
        <v>56.679000000000002</v>
      </c>
      <c r="J42" s="119">
        <v>83.940202999999997</v>
      </c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19">
        <v>23.382000000000001</v>
      </c>
      <c r="I43" s="119">
        <v>25.023</v>
      </c>
      <c r="J43" s="119">
        <v>19.582939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9">
        <v>1.8080000000000001</v>
      </c>
      <c r="I44" s="119">
        <v>1.54</v>
      </c>
      <c r="J44" s="119">
        <v>0.20169400000000001</v>
      </c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19">
        <v>1.73</v>
      </c>
      <c r="I45" s="119">
        <v>1.6</v>
      </c>
      <c r="J45" s="119">
        <v>1.160649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19">
        <v>10.705</v>
      </c>
      <c r="I46" s="119">
        <v>10.224</v>
      </c>
      <c r="J46" s="119">
        <v>2.9991629999999998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19">
        <v>4.9340000000000002</v>
      </c>
      <c r="I47" s="119">
        <v>3.56</v>
      </c>
      <c r="J47" s="119">
        <v>3.4569079999999999</v>
      </c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19">
        <v>144.30600000000001</v>
      </c>
      <c r="I48" s="119">
        <v>129.94999999999999</v>
      </c>
      <c r="J48" s="119">
        <v>165.75955500000001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9">
        <v>49.8</v>
      </c>
      <c r="I49" s="119">
        <v>42.4</v>
      </c>
      <c r="J49" s="119">
        <v>29.436954</v>
      </c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20">
        <v>330.64499999999998</v>
      </c>
      <c r="I50" s="121">
        <v>276.27999999999997</v>
      </c>
      <c r="J50" s="121">
        <v>307.81110200000001</v>
      </c>
      <c r="K50" s="41">
        <f>IF(I50&gt;0,100*J50/I50,0)</f>
        <v>111.41273418271319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0">
        <v>18.041</v>
      </c>
      <c r="I52" s="121">
        <v>16.538</v>
      </c>
      <c r="J52" s="121">
        <v>13.612261</v>
      </c>
      <c r="K52" s="41">
        <f>IF(I52&gt;0,100*J52/I52,0)</f>
        <v>82.308991413713869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19">
        <v>482.73200000000003</v>
      </c>
      <c r="I54" s="119">
        <v>457.14699999999999</v>
      </c>
      <c r="J54" s="119">
        <v>537.53499999999997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19">
        <v>1646.384</v>
      </c>
      <c r="I55" s="119">
        <v>1469.0350000000001</v>
      </c>
      <c r="J55" s="119">
        <v>1495.4110000000001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9">
        <v>437.7</v>
      </c>
      <c r="I56" s="119">
        <v>430</v>
      </c>
      <c r="J56" s="119">
        <v>528.60199999999998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9">
        <v>8.5879999999999992</v>
      </c>
      <c r="I57" s="119">
        <v>8.64</v>
      </c>
      <c r="J57" s="119">
        <v>3.2029999999999998</v>
      </c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19">
        <v>741.79200000000003</v>
      </c>
      <c r="I58" s="119">
        <v>681.16</v>
      </c>
      <c r="J58" s="119">
        <v>680.98699999999997</v>
      </c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20">
        <v>3317.1959999999999</v>
      </c>
      <c r="I59" s="121">
        <v>3045.9819999999995</v>
      </c>
      <c r="J59" s="121">
        <v>3245.7379999999998</v>
      </c>
      <c r="K59" s="41">
        <f>IF(I59&gt;0,100*J59/I59,0)</f>
        <v>106.55801642951273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19">
        <v>30</v>
      </c>
      <c r="I61" s="119">
        <v>32.363999999999997</v>
      </c>
      <c r="J61" s="119">
        <v>31.791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19">
        <v>1.3160000000000001</v>
      </c>
      <c r="I62" s="119">
        <v>1.5269999999999999</v>
      </c>
      <c r="J62" s="119">
        <v>0.71299999999999997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19">
        <v>149.67099999999999</v>
      </c>
      <c r="I63" s="119">
        <v>209.35400000000001</v>
      </c>
      <c r="J63" s="119">
        <v>347.26400000000001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20">
        <v>180.98699999999999</v>
      </c>
      <c r="I64" s="121">
        <v>243.245</v>
      </c>
      <c r="J64" s="121">
        <v>379.76800000000003</v>
      </c>
      <c r="K64" s="41">
        <f>IF(I64&gt;0,100*J64/I64,0)</f>
        <v>156.12571686982261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20">
        <v>50.305</v>
      </c>
      <c r="I66" s="121">
        <v>68.701999999999998</v>
      </c>
      <c r="J66" s="121">
        <v>108.57855000000001</v>
      </c>
      <c r="K66" s="41">
        <f>IF(I66&gt;0,100*J66/I66,0)</f>
        <v>158.04277895840008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19">
        <v>573.74</v>
      </c>
      <c r="I68" s="119">
        <v>543.45000000000005</v>
      </c>
      <c r="J68" s="119">
        <v>453.39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9">
        <v>6.5750000000000002</v>
      </c>
      <c r="I69" s="119">
        <v>5.75</v>
      </c>
      <c r="J69" s="119">
        <v>2.0609999999999999</v>
      </c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0">
        <v>580.31500000000005</v>
      </c>
      <c r="I70" s="121">
        <v>549.20000000000005</v>
      </c>
      <c r="J70" s="121">
        <v>455.45099999999996</v>
      </c>
      <c r="K70" s="41">
        <f>IF(I70&gt;0,100*J70/I70,0)</f>
        <v>82.929898033503264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19">
        <v>1.4119999999999999</v>
      </c>
      <c r="I72" s="119">
        <v>1.4830000000000001</v>
      </c>
      <c r="J72" s="119">
        <v>0.29458000000000001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19">
        <v>70.156000000000006</v>
      </c>
      <c r="I73" s="119">
        <v>76.414000000000001</v>
      </c>
      <c r="J73" s="119">
        <v>57.033000000000001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19">
        <v>54.5</v>
      </c>
      <c r="I74" s="119">
        <v>48</v>
      </c>
      <c r="J74" s="119">
        <v>39.1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19">
        <v>7.452</v>
      </c>
      <c r="I75" s="119">
        <v>6.2202299999999999</v>
      </c>
      <c r="J75" s="119">
        <v>0.78600000000000003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19">
        <v>20.178999999999998</v>
      </c>
      <c r="I76" s="119">
        <v>37.799999999999997</v>
      </c>
      <c r="J76" s="119">
        <v>17.867000000000001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19">
        <v>0.97</v>
      </c>
      <c r="I77" s="119">
        <v>0.57399999999999995</v>
      </c>
      <c r="J77" s="119">
        <v>0.73499999999999999</v>
      </c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19">
        <v>11.724</v>
      </c>
      <c r="I78" s="119">
        <v>5.9859999999999998</v>
      </c>
      <c r="J78" s="119">
        <v>4.2080000000000002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19">
        <v>6.39</v>
      </c>
      <c r="I79" s="119">
        <v>4.2818672625158527</v>
      </c>
      <c r="J79" s="119">
        <v>0.318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20">
        <v>172.78299999999999</v>
      </c>
      <c r="I80" s="121">
        <v>180.75909726251587</v>
      </c>
      <c r="J80" s="121">
        <v>120.34158000000001</v>
      </c>
      <c r="K80" s="41">
        <f>IF(I80&gt;0,100*J80/I80,0)</f>
        <v>66.575669951055531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19">
        <v>2.056</v>
      </c>
      <c r="I82" s="119">
        <v>3.6179999999999999</v>
      </c>
      <c r="J82" s="119">
        <v>1.052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19">
        <v>11.653</v>
      </c>
      <c r="I83" s="119">
        <v>16</v>
      </c>
      <c r="J83" s="119">
        <v>3.7010000000000001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0">
        <v>13.709</v>
      </c>
      <c r="I84" s="121">
        <v>19.617999999999999</v>
      </c>
      <c r="J84" s="121">
        <v>4.7530000000000001</v>
      </c>
      <c r="K84" s="41">
        <f>IF(I84&gt;0,100*J84/I84,0)</f>
        <v>24.227750025486799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24">
        <v>5906.1796405372388</v>
      </c>
      <c r="I87" s="125">
        <v>5725.7904842961725</v>
      </c>
      <c r="J87" s="125">
        <v>5979.5130390000004</v>
      </c>
      <c r="K87" s="54">
        <f>IF(I87&gt;0,100*J87/I87,0)</f>
        <v>104.43122317171226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89" spans="1:11" ht="11.9" customHeight="1">
      <c r="A89" s="205" t="s">
        <v>324</v>
      </c>
      <c r="B89" s="205"/>
      <c r="C89" s="205"/>
      <c r="D89" s="205"/>
      <c r="E89" s="205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5">
    <mergeCell ref="A1:K1"/>
    <mergeCell ref="C4:F4"/>
    <mergeCell ref="H4:K4"/>
    <mergeCell ref="J2:K2"/>
    <mergeCell ref="A89:E89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58" orientation="portrait" useFirstPageNumber="1" r:id="rId1"/>
  <headerFooter alignWithMargins="0">
    <oddFooter>&amp;C&amp;P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61"/>
  <dimension ref="A1:O625"/>
  <sheetViews>
    <sheetView zoomScale="70" zoomScaleNormal="70" workbookViewId="0">
      <selection activeCell="E23" sqref="E23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117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2015=100</v>
      </c>
      <c r="G7" s="23"/>
      <c r="H7" s="20" t="s">
        <v>279</v>
      </c>
      <c r="I7" s="21" t="s">
        <v>279</v>
      </c>
      <c r="J7" s="21"/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9"/>
      <c r="I9" s="119"/>
      <c r="J9" s="11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9">
        <v>3.3000000000000002E-2</v>
      </c>
      <c r="I10" s="119">
        <v>4.2568218298555373E-2</v>
      </c>
      <c r="J10" s="119">
        <v>5.0000000000000001E-3</v>
      </c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9">
        <v>4.0000000000000001E-3</v>
      </c>
      <c r="I11" s="119">
        <v>7.6404494382022467E-3</v>
      </c>
      <c r="J11" s="119">
        <v>5.0000000000000001E-3</v>
      </c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9">
        <v>1.2999999999999999E-2</v>
      </c>
      <c r="I12" s="119">
        <v>1.4189406099518458E-2</v>
      </c>
      <c r="J12" s="119">
        <v>1.2E-2</v>
      </c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0">
        <v>0.05</v>
      </c>
      <c r="I13" s="121">
        <v>6.4398073836276076E-2</v>
      </c>
      <c r="J13" s="121">
        <v>2.1999999999999999E-2</v>
      </c>
      <c r="K13" s="41">
        <f>IF(I13&gt;0,100*J13/I13,0)</f>
        <v>34.162512462612163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0"/>
      <c r="I15" s="121"/>
      <c r="J15" s="12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0"/>
      <c r="I17" s="121"/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19">
        <v>0.42099999999999999</v>
      </c>
      <c r="I19" s="119">
        <v>0.40500000000000003</v>
      </c>
      <c r="J19" s="119">
        <v>0.34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9"/>
      <c r="I20" s="119"/>
      <c r="J20" s="11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9"/>
      <c r="I21" s="119"/>
      <c r="J21" s="119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0">
        <v>0.42099999999999999</v>
      </c>
      <c r="I22" s="121">
        <v>0.40500000000000003</v>
      </c>
      <c r="J22" s="121">
        <v>0.34</v>
      </c>
      <c r="K22" s="41">
        <f>IF(I22&gt;0,100*J22/I22,0)</f>
        <v>83.950617283950606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20">
        <v>18.61</v>
      </c>
      <c r="I24" s="121">
        <v>29.260999999999999</v>
      </c>
      <c r="J24" s="121">
        <v>20.952999999999999</v>
      </c>
      <c r="K24" s="41">
        <f>IF(I24&gt;0,100*J24/I24,0)</f>
        <v>71.607258808653143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20">
        <v>8.98</v>
      </c>
      <c r="I26" s="121">
        <v>14.483000000000001</v>
      </c>
      <c r="J26" s="121">
        <v>10.180999999999999</v>
      </c>
      <c r="K26" s="41">
        <f>IF(I26&gt;0,100*J26/I26,0)</f>
        <v>70.296209348891793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19">
        <v>8.6509999999999998</v>
      </c>
      <c r="I28" s="119">
        <v>9.1940000000000008</v>
      </c>
      <c r="J28" s="119">
        <v>12.305999999999999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9">
        <v>28.33</v>
      </c>
      <c r="I29" s="119">
        <v>16.975999999999999</v>
      </c>
      <c r="J29" s="119">
        <v>15.102</v>
      </c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19">
        <v>32.994</v>
      </c>
      <c r="I30" s="119">
        <v>33.606999999999999</v>
      </c>
      <c r="J30" s="119">
        <v>31.928999999999998</v>
      </c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20">
        <v>69.974999999999994</v>
      </c>
      <c r="I31" s="121">
        <v>59.777000000000001</v>
      </c>
      <c r="J31" s="121">
        <v>59.337000000000003</v>
      </c>
      <c r="K31" s="41">
        <f>IF(I31&gt;0,100*J31/I31,0)</f>
        <v>99.263930943339417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19">
        <v>3.1709999999999998</v>
      </c>
      <c r="I33" s="119">
        <v>4.05</v>
      </c>
      <c r="J33" s="119">
        <v>3.222</v>
      </c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19">
        <v>4.0090000000000003</v>
      </c>
      <c r="I34" s="119">
        <v>3.609</v>
      </c>
      <c r="J34" s="119">
        <v>4.6369999999999996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19">
        <v>43.051000000000002</v>
      </c>
      <c r="I35" s="119">
        <v>45.570999999999998</v>
      </c>
      <c r="J35" s="119">
        <v>46.610999999999997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19">
        <v>130.286</v>
      </c>
      <c r="I36" s="119">
        <v>89.472999999999999</v>
      </c>
      <c r="J36" s="119">
        <v>71.073999999999998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20">
        <v>180.517</v>
      </c>
      <c r="I37" s="121">
        <v>142.703</v>
      </c>
      <c r="J37" s="121">
        <v>125.544</v>
      </c>
      <c r="K37" s="41">
        <f>IF(I37&gt;0,100*J37/I37,0)</f>
        <v>87.97572580814699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20">
        <v>2.8039999999999998</v>
      </c>
      <c r="I39" s="121">
        <v>4.5369999999999999</v>
      </c>
      <c r="J39" s="121">
        <v>2.9849999999999999</v>
      </c>
      <c r="K39" s="41">
        <f>IF(I39&gt;0,100*J39/I39,0)</f>
        <v>65.792373815296457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9">
        <v>3.3370000000000002</v>
      </c>
      <c r="I41" s="119">
        <v>8.6329999999999991</v>
      </c>
      <c r="J41" s="119">
        <v>3.4580000000000002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9"/>
      <c r="I42" s="119"/>
      <c r="J42" s="119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19"/>
      <c r="I43" s="119"/>
      <c r="J43" s="119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9"/>
      <c r="I44" s="119"/>
      <c r="J44" s="119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19">
        <v>2.2989999999999999</v>
      </c>
      <c r="I45" s="119">
        <v>2</v>
      </c>
      <c r="J45" s="119">
        <v>1.9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19"/>
      <c r="I46" s="119"/>
      <c r="J46" s="119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19"/>
      <c r="I47" s="119"/>
      <c r="J47" s="119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19">
        <v>1.35</v>
      </c>
      <c r="I48" s="119">
        <v>1.35</v>
      </c>
      <c r="J48" s="119">
        <v>0.96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9">
        <v>0.45</v>
      </c>
      <c r="I49" s="119">
        <v>0.34</v>
      </c>
      <c r="J49" s="119">
        <v>0.48</v>
      </c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20">
        <v>7.4360000000000008</v>
      </c>
      <c r="I50" s="121">
        <v>12.322999999999999</v>
      </c>
      <c r="J50" s="121">
        <v>6.798</v>
      </c>
      <c r="K50" s="41">
        <f>IF(I50&gt;0,100*J50/I50,0)</f>
        <v>55.165138359165788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0">
        <v>5.5919999999999996</v>
      </c>
      <c r="I52" s="121">
        <v>19.649999999999999</v>
      </c>
      <c r="J52" s="121">
        <v>22.0977508650519</v>
      </c>
      <c r="K52" s="41">
        <f>IF(I52&gt;0,100*J52/I52,0)</f>
        <v>112.45674740484428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19">
        <v>31.105</v>
      </c>
      <c r="I54" s="119">
        <v>58.119</v>
      </c>
      <c r="J54" s="119">
        <v>51.725000000000001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19">
        <v>110.419</v>
      </c>
      <c r="I55" s="119">
        <v>247.28700000000001</v>
      </c>
      <c r="J55" s="119">
        <v>278.65899999999999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9">
        <v>17.898</v>
      </c>
      <c r="I56" s="119">
        <v>22.5</v>
      </c>
      <c r="J56" s="119">
        <v>21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9">
        <v>14.113</v>
      </c>
      <c r="I57" s="119">
        <v>8.9600000000000009</v>
      </c>
      <c r="J57" s="119">
        <v>10.773999999999999</v>
      </c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19">
        <v>83.233000000000004</v>
      </c>
      <c r="I58" s="119">
        <v>199.23699999999999</v>
      </c>
      <c r="J58" s="119">
        <v>179.029</v>
      </c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20">
        <v>256.76800000000003</v>
      </c>
      <c r="I59" s="121">
        <v>536.10299999999995</v>
      </c>
      <c r="J59" s="121">
        <v>541.18700000000001</v>
      </c>
      <c r="K59" s="41">
        <f>IF(I59&gt;0,100*J59/I59,0)</f>
        <v>100.94832522854752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19">
        <v>26.780999999999999</v>
      </c>
      <c r="I61" s="119">
        <v>36.072000000000003</v>
      </c>
      <c r="J61" s="119">
        <v>26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19">
        <v>19.678999999999998</v>
      </c>
      <c r="I62" s="119">
        <v>44.881</v>
      </c>
      <c r="J62" s="119">
        <v>18.236000000000001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19">
        <v>25.158999999999999</v>
      </c>
      <c r="I63" s="119">
        <v>49.347999999999999</v>
      </c>
      <c r="J63" s="119">
        <v>19.012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20">
        <v>71.619</v>
      </c>
      <c r="I64" s="121">
        <v>130.30099999999999</v>
      </c>
      <c r="J64" s="121">
        <v>63.248000000000005</v>
      </c>
      <c r="K64" s="41">
        <f>IF(I64&gt;0,100*J64/I64,0)</f>
        <v>48.539919110367542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20">
        <v>38.595999999999997</v>
      </c>
      <c r="I66" s="121">
        <v>70.183000000000007</v>
      </c>
      <c r="J66" s="121">
        <v>41.930999999999997</v>
      </c>
      <c r="K66" s="41">
        <f>IF(I66&gt;0,100*J66/I66,0)</f>
        <v>59.745237450664675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19">
        <v>170.40700000000001</v>
      </c>
      <c r="I68" s="119">
        <v>323.8</v>
      </c>
      <c r="J68" s="119">
        <v>217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9">
        <v>40.463999999999999</v>
      </c>
      <c r="I69" s="119">
        <v>65.650000000000006</v>
      </c>
      <c r="J69" s="119">
        <v>41.722000000000001</v>
      </c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0">
        <v>210.87100000000001</v>
      </c>
      <c r="I70" s="121">
        <v>389.45</v>
      </c>
      <c r="J70" s="121">
        <v>258.72199999999998</v>
      </c>
      <c r="K70" s="41">
        <f>IF(I70&gt;0,100*J70/I70,0)</f>
        <v>66.43266144562844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19">
        <v>53.103000000000002</v>
      </c>
      <c r="I72" s="119">
        <v>72.555999999999997</v>
      </c>
      <c r="J72" s="119">
        <v>56.293999999999997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19">
        <v>44.469000000000001</v>
      </c>
      <c r="I73" s="119">
        <v>53.314999999999998</v>
      </c>
      <c r="J73" s="119">
        <v>53.4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19">
        <v>800.48900000000003</v>
      </c>
      <c r="I74" s="119">
        <v>1341.316</v>
      </c>
      <c r="J74" s="119">
        <v>1347.6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19">
        <v>431.58300000000003</v>
      </c>
      <c r="I75" s="119">
        <v>516.83000000000004</v>
      </c>
      <c r="J75" s="119">
        <v>485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19">
        <v>35.232999999999997</v>
      </c>
      <c r="I76" s="119">
        <v>29.716000000000001</v>
      </c>
      <c r="J76" s="119">
        <v>46.366999999999997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19">
        <v>1022.5119999999999</v>
      </c>
      <c r="I77" s="119">
        <v>2398.5010000000002</v>
      </c>
      <c r="J77" s="119">
        <v>2400</v>
      </c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19">
        <v>306.584</v>
      </c>
      <c r="I78" s="119">
        <v>362.27499999999998</v>
      </c>
      <c r="J78" s="119">
        <v>281.64299999999997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19">
        <v>493.47</v>
      </c>
      <c r="I79" s="119">
        <v>575</v>
      </c>
      <c r="J79" s="119">
        <v>551.5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20">
        <v>3187.4430000000002</v>
      </c>
      <c r="I80" s="121">
        <v>5349.509</v>
      </c>
      <c r="J80" s="121">
        <v>5221.8040000000001</v>
      </c>
      <c r="K80" s="41">
        <f>IF(I80&gt;0,100*J80/I80,0)</f>
        <v>97.612771564642671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19">
        <v>0.33300000000000002</v>
      </c>
      <c r="I82" s="119">
        <v>0.34499999999999997</v>
      </c>
      <c r="J82" s="119">
        <v>6.8000000000000005E-2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19">
        <v>3.7999999999999999E-2</v>
      </c>
      <c r="I83" s="119">
        <v>8.5000000000000006E-2</v>
      </c>
      <c r="J83" s="119">
        <v>0.223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0">
        <v>0.371</v>
      </c>
      <c r="I84" s="121">
        <v>0.43</v>
      </c>
      <c r="J84" s="121">
        <v>0.29100000000000004</v>
      </c>
      <c r="K84" s="41">
        <f>IF(I84&gt;0,100*J84/I84,0)</f>
        <v>67.67441860465118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24">
        <v>4060.0530000000003</v>
      </c>
      <c r="I87" s="125">
        <v>6759.1793980738366</v>
      </c>
      <c r="J87" s="125">
        <v>6375.440750865052</v>
      </c>
      <c r="K87" s="54">
        <f>IF(I87&gt;0,100*J87/I87,0)</f>
        <v>94.322703621120951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59" orientation="portrait" useFirstPageNumber="1" r:id="rId1"/>
  <headerFooter alignWithMargins="0">
    <oddFooter>&amp;C&amp;P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62"/>
  <dimension ref="A1:O625"/>
  <sheetViews>
    <sheetView zoomScale="70" zoomScaleNormal="70" workbookViewId="0">
      <selection activeCell="E46" sqref="E46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118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2015=100</v>
      </c>
      <c r="G7" s="23"/>
      <c r="H7" s="20" t="s">
        <v>279</v>
      </c>
      <c r="I7" s="21" t="s">
        <v>279</v>
      </c>
      <c r="J7" s="21"/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9"/>
      <c r="I9" s="119"/>
      <c r="J9" s="11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9">
        <v>8.0000000000000004E-4</v>
      </c>
      <c r="I10" s="119">
        <v>5.4574638844301759E-3</v>
      </c>
      <c r="J10" s="119">
        <v>1E-3</v>
      </c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9">
        <v>3.5999999999999999E-3</v>
      </c>
      <c r="I11" s="119">
        <v>1.0914927768860352E-3</v>
      </c>
      <c r="J11" s="119">
        <v>4.0000000000000001E-3</v>
      </c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9">
        <v>1.8E-3</v>
      </c>
      <c r="I12" s="119">
        <v>3.2744783306581054E-3</v>
      </c>
      <c r="J12" s="119">
        <v>2E-3</v>
      </c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0">
        <v>6.2000000000000006E-3</v>
      </c>
      <c r="I13" s="121">
        <v>9.8234349919743159E-3</v>
      </c>
      <c r="J13" s="121">
        <v>7.0000000000000001E-3</v>
      </c>
      <c r="K13" s="41">
        <f>IF(I13&gt;0,100*J13/I13,0)</f>
        <v>71.258169934640549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0"/>
      <c r="I15" s="121"/>
      <c r="J15" s="12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0"/>
      <c r="I17" s="121"/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19">
        <v>0.1094</v>
      </c>
      <c r="I19" s="119">
        <v>0.1195</v>
      </c>
      <c r="J19" s="119">
        <v>6.8000000000000005E-2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9"/>
      <c r="I20" s="119"/>
      <c r="J20" s="11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9"/>
      <c r="I21" s="119"/>
      <c r="J21" s="119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0">
        <v>0.1094</v>
      </c>
      <c r="I22" s="121">
        <v>0.1195</v>
      </c>
      <c r="J22" s="121">
        <v>6.8000000000000005E-2</v>
      </c>
      <c r="K22" s="41">
        <f>IF(I22&gt;0,100*J22/I22,0)</f>
        <v>56.903765690376581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20">
        <v>3.76519</v>
      </c>
      <c r="I24" s="121">
        <v>5.3520000000000003</v>
      </c>
      <c r="J24" s="121">
        <v>3.5979999999999999</v>
      </c>
      <c r="K24" s="41">
        <f>IF(I24&gt;0,100*J24/I24,0)</f>
        <v>67.2272047832586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20">
        <v>1.4509300000000001</v>
      </c>
      <c r="I26" s="121">
        <v>2.6720000000000002</v>
      </c>
      <c r="J26" s="121">
        <v>1.7649999999999999</v>
      </c>
      <c r="K26" s="41">
        <f>IF(I26&gt;0,100*J26/I26,0)</f>
        <v>66.055389221556879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19">
        <v>1.0874699999999999</v>
      </c>
      <c r="I28" s="119">
        <v>1.9959</v>
      </c>
      <c r="J28" s="119">
        <v>2.008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9">
        <v>8.2393999999999998</v>
      </c>
      <c r="I29" s="119">
        <v>4.9728000000000003</v>
      </c>
      <c r="J29" s="119">
        <v>2.944</v>
      </c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19">
        <v>4.1472800000000003</v>
      </c>
      <c r="I30" s="119">
        <v>6.4248000000000003</v>
      </c>
      <c r="J30" s="119">
        <v>6.3840000000000003</v>
      </c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20">
        <v>13.47415</v>
      </c>
      <c r="I31" s="121">
        <v>13.3935</v>
      </c>
      <c r="J31" s="121">
        <v>11.336</v>
      </c>
      <c r="K31" s="41">
        <f>IF(I31&gt;0,100*J31/I31,0)</f>
        <v>84.638070705939455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19">
        <v>0.49752999999999997</v>
      </c>
      <c r="I33" s="119">
        <v>0.72919999999999996</v>
      </c>
      <c r="J33" s="119">
        <v>0.57999999999999996</v>
      </c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19">
        <v>0.53912000000000004</v>
      </c>
      <c r="I34" s="119">
        <v>0.71140000000000003</v>
      </c>
      <c r="J34" s="119">
        <v>0.68100000000000005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19">
        <v>8.3781400000000001</v>
      </c>
      <c r="I35" s="119">
        <v>8.3869000000000007</v>
      </c>
      <c r="J35" s="119">
        <v>7.8360000000000003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19">
        <v>27.980550000000001</v>
      </c>
      <c r="I36" s="119">
        <v>17.099</v>
      </c>
      <c r="J36" s="119">
        <v>18.110330000000001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20">
        <v>37.395340000000004</v>
      </c>
      <c r="I37" s="121">
        <v>26.926500000000001</v>
      </c>
      <c r="J37" s="121">
        <v>27.207330000000002</v>
      </c>
      <c r="K37" s="41">
        <f>IF(I37&gt;0,100*J37/I37,0)</f>
        <v>101.04295025346778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20">
        <v>0.42143000000000003</v>
      </c>
      <c r="I39" s="121">
        <v>0.68520000000000003</v>
      </c>
      <c r="J39" s="121">
        <v>0.39500000000000002</v>
      </c>
      <c r="K39" s="41">
        <f>IF(I39&gt;0,100*J39/I39,0)</f>
        <v>57.647402218330413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9">
        <v>0.42924000000000001</v>
      </c>
      <c r="I41" s="119">
        <v>1.159</v>
      </c>
      <c r="J41" s="119">
        <v>0.41599999999999998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9"/>
      <c r="I42" s="119"/>
      <c r="J42" s="119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19"/>
      <c r="I43" s="119"/>
      <c r="J43" s="119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9"/>
      <c r="I44" s="119"/>
      <c r="J44" s="119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19">
        <v>0.23937</v>
      </c>
      <c r="I45" s="119">
        <v>0.17549999999999999</v>
      </c>
      <c r="J45" s="119">
        <v>0.20150000000000001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19"/>
      <c r="I46" s="119"/>
      <c r="J46" s="119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19"/>
      <c r="I47" s="119"/>
      <c r="J47" s="119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19">
        <v>0.13358999999999999</v>
      </c>
      <c r="I48" s="119">
        <v>0.1255</v>
      </c>
      <c r="J48" s="119">
        <v>0.191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9">
        <v>3.8269999999999998E-2</v>
      </c>
      <c r="I49" s="119">
        <v>1.9599999999999999E-2</v>
      </c>
      <c r="J49" s="119">
        <v>5.5E-2</v>
      </c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20">
        <v>0.84047000000000005</v>
      </c>
      <c r="I50" s="121">
        <v>1.4796</v>
      </c>
      <c r="J50" s="121">
        <v>0.86350000000000005</v>
      </c>
      <c r="K50" s="41">
        <f>IF(I50&gt;0,100*J50/I50,0)</f>
        <v>58.360367666937016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0">
        <v>1.15446</v>
      </c>
      <c r="I52" s="121">
        <v>4.0576999999999996</v>
      </c>
      <c r="J52" s="121">
        <v>4.55</v>
      </c>
      <c r="K52" s="41">
        <f>IF(I52&gt;0,100*J52/I52,0)</f>
        <v>112.13248884836239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19">
        <v>7.0242699999999996</v>
      </c>
      <c r="I54" s="119">
        <v>12.795</v>
      </c>
      <c r="J54" s="119">
        <v>10.242000000000001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19">
        <v>23.705649999999999</v>
      </c>
      <c r="I55" s="119">
        <v>49.710599999999999</v>
      </c>
      <c r="J55" s="119">
        <v>55.59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9">
        <v>2.5876399999999999</v>
      </c>
      <c r="I56" s="119">
        <v>6.4</v>
      </c>
      <c r="J56" s="119">
        <v>4.4000000000000004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9">
        <v>0.80908999999999998</v>
      </c>
      <c r="I57" s="119">
        <v>2.1840000000000002</v>
      </c>
      <c r="J57" s="119">
        <v>2.1019999999999999</v>
      </c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19">
        <v>17.093990000000002</v>
      </c>
      <c r="I58" s="119">
        <v>42.621600000000001</v>
      </c>
      <c r="J58" s="119">
        <v>35.834000000000003</v>
      </c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20">
        <v>51.220640000000003</v>
      </c>
      <c r="I59" s="121">
        <v>113.71120000000001</v>
      </c>
      <c r="J59" s="121">
        <v>108.16800000000002</v>
      </c>
      <c r="K59" s="41">
        <f>IF(I59&gt;0,100*J59/I59,0)</f>
        <v>95.125194352007568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19">
        <v>5.8868499999999999</v>
      </c>
      <c r="I61" s="119">
        <v>8.7758000000000003</v>
      </c>
      <c r="J61" s="119">
        <v>6.7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19">
        <v>4.3965800000000002</v>
      </c>
      <c r="I62" s="119">
        <v>10.489800000000001</v>
      </c>
      <c r="J62" s="119">
        <v>4.2930000000000001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19">
        <v>4.21678</v>
      </c>
      <c r="I63" s="119">
        <v>10.0845</v>
      </c>
      <c r="J63" s="119">
        <v>4.5090000000000003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20">
        <v>14.500209999999999</v>
      </c>
      <c r="I64" s="121">
        <v>29.350099999999998</v>
      </c>
      <c r="J64" s="121">
        <v>15.502000000000001</v>
      </c>
      <c r="K64" s="41">
        <f>IF(I64&gt;0,100*J64/I64,0)</f>
        <v>52.817537248595414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20">
        <v>6.33453</v>
      </c>
      <c r="I66" s="121">
        <v>11.593400000000001</v>
      </c>
      <c r="J66" s="121">
        <v>6.7930000000000001</v>
      </c>
      <c r="K66" s="41">
        <f>IF(I66&gt;0,100*J66/I66,0)</f>
        <v>58.593682612520922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19">
        <v>31.781389999999998</v>
      </c>
      <c r="I68" s="119">
        <v>60.015300000000003</v>
      </c>
      <c r="J68" s="119">
        <v>39.5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9">
        <v>4.01295</v>
      </c>
      <c r="I69" s="119">
        <v>8.5229999999999997</v>
      </c>
      <c r="J69" s="119">
        <v>5.33</v>
      </c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0">
        <v>35.794339999999998</v>
      </c>
      <c r="I70" s="121">
        <v>68.538300000000007</v>
      </c>
      <c r="J70" s="121">
        <v>44.83</v>
      </c>
      <c r="K70" s="41">
        <f>IF(I70&gt;0,100*J70/I70,0)</f>
        <v>65.408683903744318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19">
        <v>10.355969999999999</v>
      </c>
      <c r="I72" s="119">
        <v>13.2217</v>
      </c>
      <c r="J72" s="119">
        <v>11.124000000000001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19">
        <v>8.43323</v>
      </c>
      <c r="I73" s="119">
        <v>9.8754000000000008</v>
      </c>
      <c r="J73" s="119">
        <v>10.6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19">
        <v>163.87533999999999</v>
      </c>
      <c r="I74" s="119">
        <v>269.334</v>
      </c>
      <c r="J74" s="119">
        <v>263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19">
        <v>101.46648</v>
      </c>
      <c r="I75" s="119">
        <v>113.32680000000001</v>
      </c>
      <c r="J75" s="119">
        <v>108.38294999999999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19">
        <v>6.9434899999999997</v>
      </c>
      <c r="I76" s="119">
        <v>5.1473000000000004</v>
      </c>
      <c r="J76" s="119">
        <v>6.7480000000000002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19">
        <v>231.49620999999999</v>
      </c>
      <c r="I77" s="119">
        <v>528.80370000000005</v>
      </c>
      <c r="J77" s="119">
        <v>502</v>
      </c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19">
        <v>61.26717</v>
      </c>
      <c r="I78" s="119">
        <v>71.679000000000002</v>
      </c>
      <c r="J78" s="119">
        <v>53.512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19">
        <v>91.662409999999994</v>
      </c>
      <c r="I79" s="119">
        <v>105.7268</v>
      </c>
      <c r="J79" s="119">
        <v>99.5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20">
        <v>675.50029999999992</v>
      </c>
      <c r="I80" s="121">
        <v>1117.1147000000001</v>
      </c>
      <c r="J80" s="121">
        <v>1054.8669499999999</v>
      </c>
      <c r="K80" s="41">
        <f>IF(I80&gt;0,100*J80/I80,0)</f>
        <v>94.427810322431512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19">
        <v>1.4999999999999999E-2</v>
      </c>
      <c r="I82" s="119">
        <v>6.2E-2</v>
      </c>
      <c r="J82" s="119">
        <v>1.239E-2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19">
        <v>7.0000000000000001E-3</v>
      </c>
      <c r="I83" s="119">
        <v>0.01</v>
      </c>
      <c r="J83" s="119">
        <v>2.4E-2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0">
        <v>2.1999999999999999E-2</v>
      </c>
      <c r="I84" s="121">
        <v>7.1999999999999995E-2</v>
      </c>
      <c r="J84" s="121">
        <v>3.6389999999999999E-2</v>
      </c>
      <c r="K84" s="41">
        <f>IF(I84&gt;0,100*J84/I84,0)</f>
        <v>50.541666666666664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24">
        <v>841.98959000000002</v>
      </c>
      <c r="I87" s="125">
        <v>1395.075523434992</v>
      </c>
      <c r="J87" s="125">
        <v>1279.9861699999999</v>
      </c>
      <c r="K87" s="54">
        <f>IF(I87&gt;0,100*J87/I87,0)</f>
        <v>91.750313764260156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60" orientation="portrait" useFirstPageNumber="1" r:id="rId1"/>
  <headerFooter alignWithMargins="0">
    <oddFooter>&amp;C&amp;P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5"/>
  <sheetData>
    <row r="1" spans="1:1">
      <c r="A1" t="s">
        <v>0</v>
      </c>
    </row>
  </sheetData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O625"/>
  <sheetViews>
    <sheetView topLeftCell="A52" zoomScale="70" zoomScaleNormal="70" workbookViewId="0">
      <selection activeCell="E72" sqref="E72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279</v>
      </c>
      <c r="D7" s="21" t="s">
        <v>7</v>
      </c>
      <c r="E7" s="21">
        <v>3</v>
      </c>
      <c r="F7" s="22" t="str">
        <f>CONCATENATE(D6,"=100")</f>
        <v>2016=100</v>
      </c>
      <c r="G7" s="23"/>
      <c r="H7" s="20" t="s">
        <v>279</v>
      </c>
      <c r="I7" s="21" t="s">
        <v>7</v>
      </c>
      <c r="J7" s="21">
        <v>3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1711</v>
      </c>
      <c r="D9" s="30">
        <v>1730</v>
      </c>
      <c r="E9" s="30">
        <v>1209</v>
      </c>
      <c r="F9" s="31"/>
      <c r="G9" s="31"/>
      <c r="H9" s="119">
        <v>5.306</v>
      </c>
      <c r="I9" s="119">
        <v>5.3689999999999998</v>
      </c>
      <c r="J9" s="119">
        <v>4.5330000000000004</v>
      </c>
      <c r="K9" s="32"/>
    </row>
    <row r="10" spans="1:11" s="33" customFormat="1" ht="11.25" customHeight="1">
      <c r="A10" s="35" t="s">
        <v>9</v>
      </c>
      <c r="B10" s="29"/>
      <c r="C10" s="30">
        <v>3826</v>
      </c>
      <c r="D10" s="30">
        <v>3682</v>
      </c>
      <c r="E10" s="30">
        <v>2042</v>
      </c>
      <c r="F10" s="31"/>
      <c r="G10" s="31"/>
      <c r="H10" s="119">
        <v>10.138999999999999</v>
      </c>
      <c r="I10" s="119">
        <v>9.8219999999999992</v>
      </c>
      <c r="J10" s="119">
        <v>4.7378399999999994</v>
      </c>
      <c r="K10" s="32"/>
    </row>
    <row r="11" spans="1:11" s="33" customFormat="1" ht="11.25" customHeight="1">
      <c r="A11" s="28" t="s">
        <v>10</v>
      </c>
      <c r="B11" s="29"/>
      <c r="C11" s="30">
        <v>9248</v>
      </c>
      <c r="D11" s="30">
        <v>8234</v>
      </c>
      <c r="E11" s="30">
        <v>7908</v>
      </c>
      <c r="F11" s="31"/>
      <c r="G11" s="31"/>
      <c r="H11" s="119">
        <v>30.111000000000001</v>
      </c>
      <c r="I11" s="119">
        <v>26.76</v>
      </c>
      <c r="J11" s="119">
        <v>19.210999999999999</v>
      </c>
      <c r="K11" s="32"/>
    </row>
    <row r="12" spans="1:11" s="33" customFormat="1" ht="11.25" customHeight="1">
      <c r="A12" s="35" t="s">
        <v>11</v>
      </c>
      <c r="B12" s="29"/>
      <c r="C12" s="30">
        <v>420</v>
      </c>
      <c r="D12" s="30">
        <v>380</v>
      </c>
      <c r="E12" s="30">
        <v>231</v>
      </c>
      <c r="F12" s="31"/>
      <c r="G12" s="31"/>
      <c r="H12" s="119">
        <v>1.252</v>
      </c>
      <c r="I12" s="119">
        <v>0.97</v>
      </c>
      <c r="J12" s="119">
        <v>0.495</v>
      </c>
      <c r="K12" s="32"/>
    </row>
    <row r="13" spans="1:11" s="42" customFormat="1" ht="11.25" customHeight="1">
      <c r="A13" s="36" t="s">
        <v>12</v>
      </c>
      <c r="B13" s="37"/>
      <c r="C13" s="38">
        <v>15205</v>
      </c>
      <c r="D13" s="38">
        <v>14026</v>
      </c>
      <c r="E13" s="38">
        <v>11390</v>
      </c>
      <c r="F13" s="39">
        <f>IF(D13&gt;0,100*E13/D13,0)</f>
        <v>81.206331099386858</v>
      </c>
      <c r="G13" s="40"/>
      <c r="H13" s="120">
        <v>46.808</v>
      </c>
      <c r="I13" s="121">
        <v>42.920999999999999</v>
      </c>
      <c r="J13" s="121">
        <v>28.976839999999999</v>
      </c>
      <c r="K13" s="41">
        <f>IF(I13&gt;0,100*J13/I13,0)</f>
        <v>67.512033736399431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>
        <v>45</v>
      </c>
      <c r="D15" s="38">
        <v>42</v>
      </c>
      <c r="E15" s="38">
        <v>45</v>
      </c>
      <c r="F15" s="39">
        <f>IF(D15&gt;0,100*E15/D15,0)</f>
        <v>107.14285714285714</v>
      </c>
      <c r="G15" s="40"/>
      <c r="H15" s="120">
        <v>5.3999999999999999E-2</v>
      </c>
      <c r="I15" s="121">
        <v>5.3999999999999999E-2</v>
      </c>
      <c r="J15" s="121">
        <v>7.5999999999999998E-2</v>
      </c>
      <c r="K15" s="41">
        <f>IF(I15&gt;0,100*J15/I15,0)</f>
        <v>140.74074074074073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>
        <v>679</v>
      </c>
      <c r="D17" s="38">
        <v>775</v>
      </c>
      <c r="E17" s="38">
        <v>775</v>
      </c>
      <c r="F17" s="39">
        <f>IF(D17&gt;0,100*E17/D17,0)</f>
        <v>100</v>
      </c>
      <c r="G17" s="40"/>
      <c r="H17" s="120">
        <v>1.663</v>
      </c>
      <c r="I17" s="121">
        <v>1.55</v>
      </c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>
        <v>23368</v>
      </c>
      <c r="D19" s="30">
        <v>25007</v>
      </c>
      <c r="E19" s="30">
        <v>25007</v>
      </c>
      <c r="F19" s="31"/>
      <c r="G19" s="31"/>
      <c r="H19" s="119">
        <v>121.514</v>
      </c>
      <c r="I19" s="119">
        <v>161.29499999999999</v>
      </c>
      <c r="J19" s="11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9"/>
      <c r="I20" s="119"/>
      <c r="J20" s="11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9"/>
      <c r="I21" s="119"/>
      <c r="J21" s="119"/>
      <c r="K21" s="32"/>
    </row>
    <row r="22" spans="1:11" s="42" customFormat="1" ht="11.25" customHeight="1">
      <c r="A22" s="36" t="s">
        <v>18</v>
      </c>
      <c r="B22" s="37"/>
      <c r="C22" s="38">
        <v>23368</v>
      </c>
      <c r="D22" s="38">
        <v>25007</v>
      </c>
      <c r="E22" s="38">
        <v>25007</v>
      </c>
      <c r="F22" s="39">
        <f>IF(D22&gt;0,100*E22/D22,0)</f>
        <v>100</v>
      </c>
      <c r="G22" s="40"/>
      <c r="H22" s="120">
        <v>121.514</v>
      </c>
      <c r="I22" s="121">
        <v>161.29499999999999</v>
      </c>
      <c r="J22" s="12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>
        <v>73525</v>
      </c>
      <c r="D24" s="38">
        <v>76416</v>
      </c>
      <c r="E24" s="38">
        <v>78200</v>
      </c>
      <c r="F24" s="39">
        <f>IF(D24&gt;0,100*E24/D24,0)</f>
        <v>102.33458961474037</v>
      </c>
      <c r="G24" s="40"/>
      <c r="H24" s="120">
        <v>314.27799999999996</v>
      </c>
      <c r="I24" s="121">
        <v>432.35199999999998</v>
      </c>
      <c r="J24" s="12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>
        <v>29731</v>
      </c>
      <c r="D26" s="38">
        <v>29545</v>
      </c>
      <c r="E26" s="38">
        <v>32100</v>
      </c>
      <c r="F26" s="39">
        <f>IF(D26&gt;0,100*E26/D26,0)</f>
        <v>108.64782535115926</v>
      </c>
      <c r="G26" s="40"/>
      <c r="H26" s="120">
        <v>119.00999999999999</v>
      </c>
      <c r="I26" s="121">
        <v>158.25</v>
      </c>
      <c r="J26" s="121">
        <v>128.35</v>
      </c>
      <c r="K26" s="41">
        <f>IF(I26&gt;0,100*J26/I26,0)</f>
        <v>81.105845181674567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>
        <v>63805</v>
      </c>
      <c r="D28" s="30">
        <v>62912</v>
      </c>
      <c r="E28" s="30">
        <v>58359</v>
      </c>
      <c r="F28" s="31"/>
      <c r="G28" s="31"/>
      <c r="H28" s="119">
        <v>204.59700000000001</v>
      </c>
      <c r="I28" s="119">
        <v>287.47899999999998</v>
      </c>
      <c r="J28" s="119">
        <v>218.232</v>
      </c>
      <c r="K28" s="32"/>
    </row>
    <row r="29" spans="1:11" s="33" customFormat="1" ht="11.25" customHeight="1">
      <c r="A29" s="35" t="s">
        <v>22</v>
      </c>
      <c r="B29" s="29"/>
      <c r="C29" s="30">
        <v>41794</v>
      </c>
      <c r="D29" s="30">
        <v>43494</v>
      </c>
      <c r="E29" s="30">
        <v>42090</v>
      </c>
      <c r="F29" s="31"/>
      <c r="G29" s="31"/>
      <c r="H29" s="119">
        <v>76.093000000000004</v>
      </c>
      <c r="I29" s="119">
        <v>94.353999999999999</v>
      </c>
      <c r="J29" s="119">
        <v>97.286000000000001</v>
      </c>
      <c r="K29" s="32"/>
    </row>
    <row r="30" spans="1:11" s="33" customFormat="1" ht="11.25" customHeight="1">
      <c r="A30" s="35" t="s">
        <v>23</v>
      </c>
      <c r="B30" s="29"/>
      <c r="C30" s="30">
        <v>159804</v>
      </c>
      <c r="D30" s="30">
        <v>175517</v>
      </c>
      <c r="E30" s="30">
        <v>175517</v>
      </c>
      <c r="F30" s="31"/>
      <c r="G30" s="31"/>
      <c r="H30" s="119">
        <v>370.774</v>
      </c>
      <c r="I30" s="119">
        <v>540.60199999999998</v>
      </c>
      <c r="J30" s="119">
        <v>457.38400000000001</v>
      </c>
      <c r="K30" s="32"/>
    </row>
    <row r="31" spans="1:11" s="42" customFormat="1" ht="11.25" customHeight="1">
      <c r="A31" s="43" t="s">
        <v>24</v>
      </c>
      <c r="B31" s="37"/>
      <c r="C31" s="38">
        <v>265403</v>
      </c>
      <c r="D31" s="38">
        <v>281923</v>
      </c>
      <c r="E31" s="38">
        <v>275966</v>
      </c>
      <c r="F31" s="39">
        <f>IF(D31&gt;0,100*E31/D31,0)</f>
        <v>97.887011701776729</v>
      </c>
      <c r="G31" s="40"/>
      <c r="H31" s="120">
        <v>651.46399999999994</v>
      </c>
      <c r="I31" s="121">
        <v>922.43499999999995</v>
      </c>
      <c r="J31" s="121">
        <v>772.90200000000004</v>
      </c>
      <c r="K31" s="41">
        <f>IF(I31&gt;0,100*J31/I31,0)</f>
        <v>83.789318488565613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>
        <v>23967</v>
      </c>
      <c r="D33" s="30">
        <v>24924</v>
      </c>
      <c r="E33" s="30">
        <v>24930</v>
      </c>
      <c r="F33" s="31"/>
      <c r="G33" s="31"/>
      <c r="H33" s="119">
        <v>64.120999999999995</v>
      </c>
      <c r="I33" s="119">
        <v>101.1</v>
      </c>
      <c r="J33" s="119"/>
      <c r="K33" s="32"/>
    </row>
    <row r="34" spans="1:11" s="33" customFormat="1" ht="11.25" customHeight="1">
      <c r="A34" s="35" t="s">
        <v>26</v>
      </c>
      <c r="B34" s="29"/>
      <c r="C34" s="30">
        <v>12553</v>
      </c>
      <c r="D34" s="30">
        <v>13608</v>
      </c>
      <c r="E34" s="30">
        <v>13510</v>
      </c>
      <c r="F34" s="31"/>
      <c r="G34" s="31"/>
      <c r="H34" s="119">
        <v>44.814</v>
      </c>
      <c r="I34" s="119">
        <v>54.03</v>
      </c>
      <c r="J34" s="119"/>
      <c r="K34" s="32"/>
    </row>
    <row r="35" spans="1:11" s="33" customFormat="1" ht="11.25" customHeight="1">
      <c r="A35" s="35" t="s">
        <v>27</v>
      </c>
      <c r="B35" s="29"/>
      <c r="C35" s="30">
        <v>51982</v>
      </c>
      <c r="D35" s="30">
        <v>49420</v>
      </c>
      <c r="E35" s="30">
        <v>50550</v>
      </c>
      <c r="F35" s="31"/>
      <c r="G35" s="31"/>
      <c r="H35" s="119">
        <v>156.221</v>
      </c>
      <c r="I35" s="119">
        <v>177.8</v>
      </c>
      <c r="J35" s="119">
        <v>181.9</v>
      </c>
      <c r="K35" s="32"/>
    </row>
    <row r="36" spans="1:11" s="33" customFormat="1" ht="11.25" customHeight="1">
      <c r="A36" s="35" t="s">
        <v>28</v>
      </c>
      <c r="B36" s="29"/>
      <c r="C36" s="30">
        <v>6170</v>
      </c>
      <c r="D36" s="30">
        <v>6520</v>
      </c>
      <c r="E36" s="30">
        <v>6861</v>
      </c>
      <c r="F36" s="31"/>
      <c r="G36" s="31"/>
      <c r="H36" s="119">
        <v>16.843</v>
      </c>
      <c r="I36" s="119">
        <v>26.08</v>
      </c>
      <c r="J36" s="119">
        <v>27.443999999999999</v>
      </c>
      <c r="K36" s="32"/>
    </row>
    <row r="37" spans="1:11" s="42" customFormat="1" ht="11.25" customHeight="1">
      <c r="A37" s="36" t="s">
        <v>29</v>
      </c>
      <c r="B37" s="37"/>
      <c r="C37" s="38">
        <v>94672</v>
      </c>
      <c r="D37" s="38">
        <v>94472</v>
      </c>
      <c r="E37" s="38">
        <v>95851</v>
      </c>
      <c r="F37" s="39">
        <f>IF(D37&gt;0,100*E37/D37,0)</f>
        <v>101.45969176052164</v>
      </c>
      <c r="G37" s="40"/>
      <c r="H37" s="120">
        <v>281.99900000000002</v>
      </c>
      <c r="I37" s="121">
        <v>359.01</v>
      </c>
      <c r="J37" s="12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>
        <v>4613</v>
      </c>
      <c r="D39" s="38">
        <v>4620</v>
      </c>
      <c r="E39" s="38">
        <v>5115</v>
      </c>
      <c r="F39" s="39">
        <f>IF(D39&gt;0,100*E39/D39,0)</f>
        <v>110.71428571428571</v>
      </c>
      <c r="G39" s="40"/>
      <c r="H39" s="120">
        <v>7.4909999999999997</v>
      </c>
      <c r="I39" s="121">
        <v>7.8</v>
      </c>
      <c r="J39" s="121">
        <v>8.1839999999999993</v>
      </c>
      <c r="K39" s="41">
        <f>IF(I39&gt;0,100*J39/I39,0)</f>
        <v>104.92307692307692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>
        <v>39214</v>
      </c>
      <c r="D41" s="30">
        <v>38921</v>
      </c>
      <c r="E41" s="30">
        <v>39000</v>
      </c>
      <c r="F41" s="31"/>
      <c r="G41" s="31"/>
      <c r="H41" s="119">
        <v>104.345</v>
      </c>
      <c r="I41" s="119">
        <v>126.889</v>
      </c>
      <c r="J41" s="119">
        <v>102.33799999999999</v>
      </c>
      <c r="K41" s="32"/>
    </row>
    <row r="42" spans="1:11" s="33" customFormat="1" ht="11.25" customHeight="1">
      <c r="A42" s="35" t="s">
        <v>32</v>
      </c>
      <c r="B42" s="29"/>
      <c r="C42" s="30">
        <v>214211</v>
      </c>
      <c r="D42" s="30">
        <v>232264</v>
      </c>
      <c r="E42" s="30">
        <v>233150</v>
      </c>
      <c r="F42" s="31"/>
      <c r="G42" s="31"/>
      <c r="H42" s="119">
        <v>824.40200000000004</v>
      </c>
      <c r="I42" s="119">
        <v>1099.547</v>
      </c>
      <c r="J42" s="119">
        <v>1007.575</v>
      </c>
      <c r="K42" s="32"/>
    </row>
    <row r="43" spans="1:11" s="33" customFormat="1" ht="11.25" customHeight="1">
      <c r="A43" s="35" t="s">
        <v>33</v>
      </c>
      <c r="B43" s="29"/>
      <c r="C43" s="30">
        <v>57607</v>
      </c>
      <c r="D43" s="30">
        <v>58765</v>
      </c>
      <c r="E43" s="30">
        <v>61390</v>
      </c>
      <c r="F43" s="31"/>
      <c r="G43" s="31"/>
      <c r="H43" s="119">
        <v>243.911</v>
      </c>
      <c r="I43" s="119">
        <v>292.423</v>
      </c>
      <c r="J43" s="119">
        <v>259.47800000000001</v>
      </c>
      <c r="K43" s="32"/>
    </row>
    <row r="44" spans="1:11" s="33" customFormat="1" ht="11.25" customHeight="1">
      <c r="A44" s="35" t="s">
        <v>34</v>
      </c>
      <c r="B44" s="29"/>
      <c r="C44" s="30">
        <v>127182</v>
      </c>
      <c r="D44" s="30">
        <v>132612</v>
      </c>
      <c r="E44" s="30">
        <v>127700</v>
      </c>
      <c r="F44" s="31"/>
      <c r="G44" s="31"/>
      <c r="H44" s="119">
        <v>451.84100000000001</v>
      </c>
      <c r="I44" s="119">
        <v>623.42700000000002</v>
      </c>
      <c r="J44" s="119">
        <v>395.92</v>
      </c>
      <c r="K44" s="32"/>
    </row>
    <row r="45" spans="1:11" s="33" customFormat="1" ht="11.25" customHeight="1">
      <c r="A45" s="35" t="s">
        <v>35</v>
      </c>
      <c r="B45" s="29"/>
      <c r="C45" s="30">
        <v>72952</v>
      </c>
      <c r="D45" s="30">
        <v>75382</v>
      </c>
      <c r="E45" s="30">
        <v>74150</v>
      </c>
      <c r="F45" s="31"/>
      <c r="G45" s="31"/>
      <c r="H45" s="119">
        <v>197.38200000000001</v>
      </c>
      <c r="I45" s="119">
        <v>304.26299999999998</v>
      </c>
      <c r="J45" s="119">
        <v>244.119</v>
      </c>
      <c r="K45" s="32"/>
    </row>
    <row r="46" spans="1:11" s="33" customFormat="1" ht="11.25" customHeight="1">
      <c r="A46" s="35" t="s">
        <v>36</v>
      </c>
      <c r="B46" s="29"/>
      <c r="C46" s="30">
        <v>73299</v>
      </c>
      <c r="D46" s="30">
        <v>74627</v>
      </c>
      <c r="E46" s="30">
        <v>75000</v>
      </c>
      <c r="F46" s="31"/>
      <c r="G46" s="31"/>
      <c r="H46" s="119">
        <v>186.05099999999999</v>
      </c>
      <c r="I46" s="119">
        <v>246.85400000000001</v>
      </c>
      <c r="J46" s="119">
        <v>210</v>
      </c>
      <c r="K46" s="32"/>
    </row>
    <row r="47" spans="1:11" s="33" customFormat="1" ht="11.25" customHeight="1">
      <c r="A47" s="35" t="s">
        <v>37</v>
      </c>
      <c r="B47" s="29"/>
      <c r="C47" s="30">
        <v>103555</v>
      </c>
      <c r="D47" s="30">
        <v>108324</v>
      </c>
      <c r="E47" s="30">
        <v>104155</v>
      </c>
      <c r="F47" s="31"/>
      <c r="G47" s="31"/>
      <c r="H47" s="119">
        <v>290.74700000000001</v>
      </c>
      <c r="I47" s="119">
        <v>419.60599999999999</v>
      </c>
      <c r="J47" s="119">
        <v>318.42399999999998</v>
      </c>
      <c r="K47" s="32"/>
    </row>
    <row r="48" spans="1:11" s="33" customFormat="1" ht="11.25" customHeight="1">
      <c r="A48" s="35" t="s">
        <v>38</v>
      </c>
      <c r="B48" s="29"/>
      <c r="C48" s="30">
        <v>101092</v>
      </c>
      <c r="D48" s="30">
        <v>111031</v>
      </c>
      <c r="E48" s="30">
        <v>110800</v>
      </c>
      <c r="F48" s="31"/>
      <c r="G48" s="31"/>
      <c r="H48" s="119">
        <v>326.87700000000001</v>
      </c>
      <c r="I48" s="119">
        <v>551.63400000000001</v>
      </c>
      <c r="J48" s="119">
        <v>370</v>
      </c>
      <c r="K48" s="32"/>
    </row>
    <row r="49" spans="1:11" s="33" customFormat="1" ht="11.25" customHeight="1">
      <c r="A49" s="35" t="s">
        <v>39</v>
      </c>
      <c r="B49" s="29"/>
      <c r="C49" s="30">
        <v>76170</v>
      </c>
      <c r="D49" s="30">
        <v>72776</v>
      </c>
      <c r="E49" s="30">
        <v>72710</v>
      </c>
      <c r="F49" s="31"/>
      <c r="G49" s="31"/>
      <c r="H49" s="119">
        <v>211.21799999999999</v>
      </c>
      <c r="I49" s="119">
        <v>315.01400000000001</v>
      </c>
      <c r="J49" s="119">
        <v>215.696</v>
      </c>
      <c r="K49" s="32"/>
    </row>
    <row r="50" spans="1:11" s="42" customFormat="1" ht="11.25" customHeight="1">
      <c r="A50" s="43" t="s">
        <v>40</v>
      </c>
      <c r="B50" s="37"/>
      <c r="C50" s="38">
        <v>865282</v>
      </c>
      <c r="D50" s="38">
        <v>904702</v>
      </c>
      <c r="E50" s="38">
        <v>898055</v>
      </c>
      <c r="F50" s="39">
        <f>IF(D50&gt;0,100*E50/D50,0)</f>
        <v>99.265282932943663</v>
      </c>
      <c r="G50" s="40"/>
      <c r="H50" s="120">
        <v>2836.7739999999999</v>
      </c>
      <c r="I50" s="121">
        <v>3979.6570000000002</v>
      </c>
      <c r="J50" s="121">
        <v>3123.55</v>
      </c>
      <c r="K50" s="41">
        <f>IF(I50&gt;0,100*J50/I50,0)</f>
        <v>78.487919938828895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>
        <v>26478</v>
      </c>
      <c r="D52" s="38">
        <v>26478</v>
      </c>
      <c r="E52" s="38">
        <v>26478</v>
      </c>
      <c r="F52" s="39">
        <f>IF(D52&gt;0,100*E52/D52,0)</f>
        <v>100</v>
      </c>
      <c r="G52" s="40"/>
      <c r="H52" s="120">
        <v>70.802000000000007</v>
      </c>
      <c r="I52" s="121">
        <v>70.802000000000007</v>
      </c>
      <c r="J52" s="121">
        <v>70.802000000000007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>
        <v>73034</v>
      </c>
      <c r="D54" s="30">
        <v>75168</v>
      </c>
      <c r="E54" s="30">
        <v>75200</v>
      </c>
      <c r="F54" s="31"/>
      <c r="G54" s="31"/>
      <c r="H54" s="119">
        <v>201.86799999999999</v>
      </c>
      <c r="I54" s="119">
        <v>241.79</v>
      </c>
      <c r="J54" s="119">
        <v>239.14</v>
      </c>
      <c r="K54" s="32"/>
    </row>
    <row r="55" spans="1:11" s="33" customFormat="1" ht="11.25" customHeight="1">
      <c r="A55" s="35" t="s">
        <v>43</v>
      </c>
      <c r="B55" s="29"/>
      <c r="C55" s="30">
        <v>56953</v>
      </c>
      <c r="D55" s="30">
        <v>52662</v>
      </c>
      <c r="E55" s="30">
        <v>55100</v>
      </c>
      <c r="F55" s="31"/>
      <c r="G55" s="31"/>
      <c r="H55" s="119">
        <v>93.159000000000006</v>
      </c>
      <c r="I55" s="119">
        <v>93.603999999999999</v>
      </c>
      <c r="J55" s="119">
        <v>93.66</v>
      </c>
      <c r="K55" s="32"/>
    </row>
    <row r="56" spans="1:11" s="33" customFormat="1" ht="11.25" customHeight="1">
      <c r="A56" s="35" t="s">
        <v>44</v>
      </c>
      <c r="B56" s="29"/>
      <c r="C56" s="30">
        <v>39389</v>
      </c>
      <c r="D56" s="30">
        <v>49800</v>
      </c>
      <c r="E56" s="30">
        <v>49800</v>
      </c>
      <c r="F56" s="31"/>
      <c r="G56" s="31"/>
      <c r="H56" s="119">
        <v>117.227</v>
      </c>
      <c r="I56" s="119">
        <v>110.5</v>
      </c>
      <c r="J56" s="119">
        <v>149.4</v>
      </c>
      <c r="K56" s="32"/>
    </row>
    <row r="57" spans="1:11" s="33" customFormat="1" ht="11.25" customHeight="1">
      <c r="A57" s="35" t="s">
        <v>45</v>
      </c>
      <c r="B57" s="29"/>
      <c r="C57" s="30">
        <v>67103</v>
      </c>
      <c r="D57" s="30">
        <v>68540</v>
      </c>
      <c r="E57" s="30">
        <v>68540</v>
      </c>
      <c r="F57" s="31"/>
      <c r="G57" s="31"/>
      <c r="H57" s="119">
        <v>124.134</v>
      </c>
      <c r="I57" s="119">
        <v>273.25</v>
      </c>
      <c r="J57" s="119">
        <v>273.25</v>
      </c>
      <c r="K57" s="32"/>
    </row>
    <row r="58" spans="1:11" s="33" customFormat="1" ht="11.25" customHeight="1">
      <c r="A58" s="35" t="s">
        <v>46</v>
      </c>
      <c r="B58" s="29"/>
      <c r="C58" s="30">
        <v>65028</v>
      </c>
      <c r="D58" s="30">
        <v>57508</v>
      </c>
      <c r="E58" s="30">
        <v>57507.7</v>
      </c>
      <c r="F58" s="31"/>
      <c r="G58" s="31"/>
      <c r="H58" s="119">
        <v>81.220999999999989</v>
      </c>
      <c r="I58" s="119">
        <v>124.05200000000001</v>
      </c>
      <c r="J58" s="119">
        <v>116.74016999999998</v>
      </c>
      <c r="K58" s="32"/>
    </row>
    <row r="59" spans="1:11" s="42" customFormat="1" ht="11.25" customHeight="1">
      <c r="A59" s="36" t="s">
        <v>47</v>
      </c>
      <c r="B59" s="37"/>
      <c r="C59" s="38">
        <v>301507</v>
      </c>
      <c r="D59" s="38">
        <v>303678</v>
      </c>
      <c r="E59" s="38">
        <v>306147.7</v>
      </c>
      <c r="F59" s="39">
        <f>IF(D59&gt;0,100*E59/D59,0)</f>
        <v>100.81326273223611</v>
      </c>
      <c r="G59" s="40"/>
      <c r="H59" s="120">
        <v>617.60900000000004</v>
      </c>
      <c r="I59" s="121">
        <v>843.19600000000003</v>
      </c>
      <c r="J59" s="121">
        <v>872.19016999999985</v>
      </c>
      <c r="K59" s="41">
        <f>IF(I59&gt;0,100*J59/I59,0)</f>
        <v>103.43860383588157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>
        <v>1645</v>
      </c>
      <c r="D61" s="30">
        <v>1430</v>
      </c>
      <c r="E61" s="30">
        <v>1630.2</v>
      </c>
      <c r="F61" s="31"/>
      <c r="G61" s="31"/>
      <c r="H61" s="119">
        <v>4.2450000000000001</v>
      </c>
      <c r="I61" s="119">
        <v>2.3889999999999998</v>
      </c>
      <c r="J61" s="119">
        <v>4.1162000000000001</v>
      </c>
      <c r="K61" s="32"/>
    </row>
    <row r="62" spans="1:11" s="33" customFormat="1" ht="11.25" customHeight="1">
      <c r="A62" s="35" t="s">
        <v>49</v>
      </c>
      <c r="B62" s="29"/>
      <c r="C62" s="30">
        <v>880</v>
      </c>
      <c r="D62" s="30">
        <v>1099</v>
      </c>
      <c r="E62" s="30">
        <v>1099</v>
      </c>
      <c r="F62" s="31"/>
      <c r="G62" s="31"/>
      <c r="H62" s="119">
        <v>1.917</v>
      </c>
      <c r="I62" s="119">
        <v>2.121</v>
      </c>
      <c r="J62" s="119"/>
      <c r="K62" s="32"/>
    </row>
    <row r="63" spans="1:11" s="33" customFormat="1" ht="11.25" customHeight="1">
      <c r="A63" s="35" t="s">
        <v>50</v>
      </c>
      <c r="B63" s="29"/>
      <c r="C63" s="30">
        <v>2117</v>
      </c>
      <c r="D63" s="30">
        <v>2632</v>
      </c>
      <c r="E63" s="30">
        <v>2626</v>
      </c>
      <c r="F63" s="31"/>
      <c r="G63" s="31"/>
      <c r="H63" s="119">
        <v>2.6579999999999999</v>
      </c>
      <c r="I63" s="119">
        <v>1.9504452962840499</v>
      </c>
      <c r="J63" s="119"/>
      <c r="K63" s="32"/>
    </row>
    <row r="64" spans="1:11" s="42" customFormat="1" ht="11.25" customHeight="1">
      <c r="A64" s="36" t="s">
        <v>51</v>
      </c>
      <c r="B64" s="37"/>
      <c r="C64" s="38">
        <v>4642</v>
      </c>
      <c r="D64" s="38">
        <v>5161</v>
      </c>
      <c r="E64" s="38">
        <v>5355.2</v>
      </c>
      <c r="F64" s="39">
        <f>IF(D64&gt;0,100*E64/D64,0)</f>
        <v>103.7628366595621</v>
      </c>
      <c r="G64" s="40"/>
      <c r="H64" s="120">
        <v>8.82</v>
      </c>
      <c r="I64" s="121">
        <v>6.4604452962840497</v>
      </c>
      <c r="J64" s="12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>
        <v>7712</v>
      </c>
      <c r="D66" s="38">
        <v>5880</v>
      </c>
      <c r="E66" s="38">
        <v>8056</v>
      </c>
      <c r="F66" s="39">
        <f>IF(D66&gt;0,100*E66/D66,0)</f>
        <v>137.00680272108843</v>
      </c>
      <c r="G66" s="40"/>
      <c r="H66" s="120">
        <v>9.266</v>
      </c>
      <c r="I66" s="121">
        <v>6.91</v>
      </c>
      <c r="J66" s="121">
        <v>9.8089999999999993</v>
      </c>
      <c r="K66" s="41">
        <f>IF(I66&gt;0,100*J66/I66,0)</f>
        <v>141.95369030390736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>
        <v>78860</v>
      </c>
      <c r="D68" s="30">
        <v>74500</v>
      </c>
      <c r="E68" s="30">
        <v>76000</v>
      </c>
      <c r="F68" s="31"/>
      <c r="G68" s="31"/>
      <c r="H68" s="119">
        <v>166.261</v>
      </c>
      <c r="I68" s="119">
        <v>152</v>
      </c>
      <c r="J68" s="119">
        <v>152</v>
      </c>
      <c r="K68" s="32"/>
    </row>
    <row r="69" spans="1:11" s="33" customFormat="1" ht="11.25" customHeight="1">
      <c r="A69" s="35" t="s">
        <v>54</v>
      </c>
      <c r="B69" s="29"/>
      <c r="C69" s="30">
        <v>4909</v>
      </c>
      <c r="D69" s="30">
        <v>4380</v>
      </c>
      <c r="E69" s="30">
        <v>4425</v>
      </c>
      <c r="F69" s="31"/>
      <c r="G69" s="31"/>
      <c r="H69" s="119">
        <v>8.0279999999999987</v>
      </c>
      <c r="I69" s="119">
        <v>7.05</v>
      </c>
      <c r="J69" s="119">
        <v>7</v>
      </c>
      <c r="K69" s="32"/>
    </row>
    <row r="70" spans="1:11" s="42" customFormat="1" ht="11.25" customHeight="1">
      <c r="A70" s="36" t="s">
        <v>55</v>
      </c>
      <c r="B70" s="37"/>
      <c r="C70" s="38">
        <v>83769</v>
      </c>
      <c r="D70" s="38">
        <v>78880</v>
      </c>
      <c r="E70" s="38">
        <v>80425</v>
      </c>
      <c r="F70" s="39">
        <f>IF(D70&gt;0,100*E70/D70,0)</f>
        <v>101.95867139959432</v>
      </c>
      <c r="G70" s="40"/>
      <c r="H70" s="120">
        <v>174.28899999999999</v>
      </c>
      <c r="I70" s="121">
        <v>159.05000000000001</v>
      </c>
      <c r="J70" s="121">
        <v>159</v>
      </c>
      <c r="K70" s="41">
        <f>IF(I70&gt;0,100*J70/I70,0)</f>
        <v>99.968563344860101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>
        <v>2486</v>
      </c>
      <c r="D72" s="30">
        <v>3095</v>
      </c>
      <c r="E72" s="30">
        <v>3255</v>
      </c>
      <c r="F72" s="31"/>
      <c r="G72" s="31"/>
      <c r="H72" s="119">
        <v>2.9350000000000001</v>
      </c>
      <c r="I72" s="119">
        <v>0.66400000000000003</v>
      </c>
      <c r="J72" s="119">
        <v>5.0999999999999996</v>
      </c>
      <c r="K72" s="32"/>
    </row>
    <row r="73" spans="1:11" s="33" customFormat="1" ht="11.25" customHeight="1">
      <c r="A73" s="35" t="s">
        <v>57</v>
      </c>
      <c r="B73" s="29"/>
      <c r="C73" s="30">
        <v>66700</v>
      </c>
      <c r="D73" s="30">
        <v>74815</v>
      </c>
      <c r="E73" s="30">
        <v>74925</v>
      </c>
      <c r="F73" s="31"/>
      <c r="G73" s="31"/>
      <c r="H73" s="119">
        <v>222.303</v>
      </c>
      <c r="I73" s="119">
        <v>187.03749999999999</v>
      </c>
      <c r="J73" s="119">
        <v>187.31299999999999</v>
      </c>
      <c r="K73" s="32"/>
    </row>
    <row r="74" spans="1:11" s="33" customFormat="1" ht="11.25" customHeight="1">
      <c r="A74" s="35" t="s">
        <v>58</v>
      </c>
      <c r="B74" s="29"/>
      <c r="C74" s="30">
        <v>84314</v>
      </c>
      <c r="D74" s="30">
        <v>82308</v>
      </c>
      <c r="E74" s="30">
        <v>82089</v>
      </c>
      <c r="F74" s="31"/>
      <c r="G74" s="31"/>
      <c r="H74" s="119">
        <v>208.041</v>
      </c>
      <c r="I74" s="119">
        <v>169.95</v>
      </c>
      <c r="J74" s="119"/>
      <c r="K74" s="32"/>
    </row>
    <row r="75" spans="1:11" s="33" customFormat="1" ht="11.25" customHeight="1">
      <c r="A75" s="35" t="s">
        <v>59</v>
      </c>
      <c r="B75" s="29"/>
      <c r="C75" s="30">
        <v>12825</v>
      </c>
      <c r="D75" s="30">
        <v>13494.705</v>
      </c>
      <c r="E75" s="30">
        <v>13377</v>
      </c>
      <c r="F75" s="31"/>
      <c r="G75" s="31"/>
      <c r="H75" s="119">
        <v>15.423999999999999</v>
      </c>
      <c r="I75" s="119">
        <v>22.437252291102467</v>
      </c>
      <c r="J75" s="119">
        <v>31.686242</v>
      </c>
      <c r="K75" s="32"/>
    </row>
    <row r="76" spans="1:11" s="33" customFormat="1" ht="11.25" customHeight="1">
      <c r="A76" s="35" t="s">
        <v>60</v>
      </c>
      <c r="B76" s="29"/>
      <c r="C76" s="30">
        <v>16018</v>
      </c>
      <c r="D76" s="30">
        <v>17104</v>
      </c>
      <c r="E76" s="30">
        <v>17100</v>
      </c>
      <c r="F76" s="31"/>
      <c r="G76" s="31"/>
      <c r="H76" s="119">
        <v>60.579000000000001</v>
      </c>
      <c r="I76" s="119">
        <v>48.43</v>
      </c>
      <c r="J76" s="119">
        <v>70.959999999999994</v>
      </c>
      <c r="K76" s="32"/>
    </row>
    <row r="77" spans="1:11" s="33" customFormat="1" ht="11.25" customHeight="1">
      <c r="A77" s="35" t="s">
        <v>61</v>
      </c>
      <c r="B77" s="29"/>
      <c r="C77" s="30">
        <v>9337</v>
      </c>
      <c r="D77" s="30">
        <v>10797</v>
      </c>
      <c r="E77" s="30">
        <v>11100</v>
      </c>
      <c r="F77" s="31"/>
      <c r="G77" s="31"/>
      <c r="H77" s="119">
        <v>25.943999999999999</v>
      </c>
      <c r="I77" s="119">
        <v>17.943000000000001</v>
      </c>
      <c r="J77" s="119">
        <v>19.91</v>
      </c>
      <c r="K77" s="32"/>
    </row>
    <row r="78" spans="1:11" s="33" customFormat="1" ht="11.25" customHeight="1">
      <c r="A78" s="35" t="s">
        <v>62</v>
      </c>
      <c r="B78" s="29"/>
      <c r="C78" s="30">
        <v>21878</v>
      </c>
      <c r="D78" s="30">
        <v>22713</v>
      </c>
      <c r="E78" s="30">
        <v>22713</v>
      </c>
      <c r="F78" s="31"/>
      <c r="G78" s="31"/>
      <c r="H78" s="119">
        <v>53.134</v>
      </c>
      <c r="I78" s="119">
        <v>51.59</v>
      </c>
      <c r="J78" s="119">
        <v>52.134</v>
      </c>
      <c r="K78" s="32"/>
    </row>
    <row r="79" spans="1:11" s="33" customFormat="1" ht="11.25" customHeight="1">
      <c r="A79" s="35" t="s">
        <v>63</v>
      </c>
      <c r="B79" s="29"/>
      <c r="C79" s="30">
        <v>165881</v>
      </c>
      <c r="D79" s="30">
        <v>172926</v>
      </c>
      <c r="E79" s="30">
        <v>162618</v>
      </c>
      <c r="F79" s="31"/>
      <c r="G79" s="31"/>
      <c r="H79" s="119">
        <v>512.178</v>
      </c>
      <c r="I79" s="119">
        <v>293.24599999999998</v>
      </c>
      <c r="J79" s="119"/>
      <c r="K79" s="32"/>
    </row>
    <row r="80" spans="1:11" s="42" customFormat="1" ht="11.25" customHeight="1">
      <c r="A80" s="43" t="s">
        <v>64</v>
      </c>
      <c r="B80" s="37"/>
      <c r="C80" s="38">
        <v>379439</v>
      </c>
      <c r="D80" s="38">
        <v>397252.70499999996</v>
      </c>
      <c r="E80" s="38">
        <v>387177</v>
      </c>
      <c r="F80" s="39">
        <f>IF(D80&gt;0,100*E80/D80,0)</f>
        <v>97.463653519993031</v>
      </c>
      <c r="G80" s="40"/>
      <c r="H80" s="120">
        <v>1100.538</v>
      </c>
      <c r="I80" s="121">
        <v>791.29775229110237</v>
      </c>
      <c r="J80" s="12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>
        <v>109</v>
      </c>
      <c r="D82" s="30">
        <v>109</v>
      </c>
      <c r="E82" s="30">
        <v>109</v>
      </c>
      <c r="F82" s="31"/>
      <c r="G82" s="31"/>
      <c r="H82" s="119">
        <v>0.16300000000000001</v>
      </c>
      <c r="I82" s="119">
        <v>0.16300000000000001</v>
      </c>
      <c r="J82" s="119">
        <v>0.16300000000000001</v>
      </c>
      <c r="K82" s="32"/>
    </row>
    <row r="83" spans="1:11" s="33" customFormat="1" ht="11.25" customHeight="1">
      <c r="A83" s="35" t="s">
        <v>66</v>
      </c>
      <c r="B83" s="29"/>
      <c r="C83" s="30">
        <v>186</v>
      </c>
      <c r="D83" s="30">
        <v>190</v>
      </c>
      <c r="E83" s="30">
        <v>170</v>
      </c>
      <c r="F83" s="31"/>
      <c r="G83" s="31"/>
      <c r="H83" s="119">
        <v>0.186</v>
      </c>
      <c r="I83" s="119">
        <v>0.19</v>
      </c>
      <c r="J83" s="119">
        <v>0.17299999999999999</v>
      </c>
      <c r="K83" s="32"/>
    </row>
    <row r="84" spans="1:11" s="42" customFormat="1" ht="11.25" customHeight="1">
      <c r="A84" s="36" t="s">
        <v>67</v>
      </c>
      <c r="B84" s="37"/>
      <c r="C84" s="38">
        <v>295</v>
      </c>
      <c r="D84" s="38">
        <v>299</v>
      </c>
      <c r="E84" s="38">
        <v>279</v>
      </c>
      <c r="F84" s="39">
        <f>IF(D84&gt;0,100*E84/D84,0)</f>
        <v>93.31103678929766</v>
      </c>
      <c r="G84" s="40"/>
      <c r="H84" s="120">
        <v>0.34899999999999998</v>
      </c>
      <c r="I84" s="121">
        <v>0.35299999999999998</v>
      </c>
      <c r="J84" s="121">
        <v>0.33599999999999997</v>
      </c>
      <c r="K84" s="41">
        <f>IF(I84&gt;0,100*J84/I84,0)</f>
        <v>95.184135977337107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>
        <v>2176365</v>
      </c>
      <c r="D87" s="53">
        <v>2249156.7050000001</v>
      </c>
      <c r="E87" s="53">
        <v>2236421.9</v>
      </c>
      <c r="F87" s="54">
        <f>IF(D87&gt;0,100*E87/D87,0)</f>
        <v>99.43379645483617</v>
      </c>
      <c r="G87" s="40"/>
      <c r="H87" s="124">
        <v>6362.7279999999992</v>
      </c>
      <c r="I87" s="125">
        <v>7943.3931975873866</v>
      </c>
      <c r="J87" s="12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11" orientation="portrait" useFirstPageNumber="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O625"/>
  <sheetViews>
    <sheetView topLeftCell="A49" zoomScale="70" zoomScaleNormal="70" workbookViewId="0">
      <selection activeCell="E86" sqref="E86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279</v>
      </c>
      <c r="D7" s="21" t="s">
        <v>7</v>
      </c>
      <c r="E7" s="21">
        <v>3</v>
      </c>
      <c r="F7" s="22" t="str">
        <f>CONCATENATE(D6,"=100")</f>
        <v>2016=100</v>
      </c>
      <c r="G7" s="23"/>
      <c r="H7" s="20" t="s">
        <v>279</v>
      </c>
      <c r="I7" s="21" t="s">
        <v>7</v>
      </c>
      <c r="J7" s="21">
        <v>3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9"/>
      <c r="I9" s="119"/>
      <c r="J9" s="11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9"/>
      <c r="I10" s="119"/>
      <c r="J10" s="11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9"/>
      <c r="I11" s="119"/>
      <c r="J11" s="11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9"/>
      <c r="I12" s="119"/>
      <c r="J12" s="119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0"/>
      <c r="I13" s="121"/>
      <c r="J13" s="12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0"/>
      <c r="I15" s="121"/>
      <c r="J15" s="12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>
        <v>145</v>
      </c>
      <c r="D17" s="38"/>
      <c r="E17" s="38">
        <v>145</v>
      </c>
      <c r="F17" s="39"/>
      <c r="G17" s="40"/>
      <c r="H17" s="120">
        <v>0.188</v>
      </c>
      <c r="I17" s="121"/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19"/>
      <c r="I19" s="119"/>
      <c r="J19" s="11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9"/>
      <c r="I20" s="119"/>
      <c r="J20" s="11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9"/>
      <c r="I21" s="119"/>
      <c r="J21" s="119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0"/>
      <c r="I22" s="121"/>
      <c r="J22" s="12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20"/>
      <c r="I24" s="121"/>
      <c r="J24" s="12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20"/>
      <c r="I26" s="121"/>
      <c r="J26" s="12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>
        <v>5433</v>
      </c>
      <c r="D28" s="30">
        <v>2689</v>
      </c>
      <c r="E28" s="30">
        <v>3125</v>
      </c>
      <c r="F28" s="31"/>
      <c r="G28" s="31"/>
      <c r="H28" s="119">
        <v>18.821999999999999</v>
      </c>
      <c r="I28" s="119">
        <v>12.808999999999999</v>
      </c>
      <c r="J28" s="119">
        <v>9.9079999999999995</v>
      </c>
      <c r="K28" s="32"/>
    </row>
    <row r="29" spans="1:11" s="33" customFormat="1" ht="11.25" customHeight="1">
      <c r="A29" s="35" t="s">
        <v>22</v>
      </c>
      <c r="B29" s="29"/>
      <c r="C29" s="30">
        <v>2756</v>
      </c>
      <c r="D29" s="30">
        <v>4730</v>
      </c>
      <c r="E29" s="30">
        <v>4730</v>
      </c>
      <c r="F29" s="31"/>
      <c r="G29" s="31"/>
      <c r="H29" s="119">
        <v>3.9489999999999998</v>
      </c>
      <c r="I29" s="119">
        <v>8.7690000000000001</v>
      </c>
      <c r="J29" s="119">
        <v>10.920999999999999</v>
      </c>
      <c r="K29" s="32"/>
    </row>
    <row r="30" spans="1:11" s="33" customFormat="1" ht="11.25" customHeight="1">
      <c r="A30" s="35" t="s">
        <v>23</v>
      </c>
      <c r="B30" s="29"/>
      <c r="C30" s="30">
        <v>19717</v>
      </c>
      <c r="D30" s="30">
        <v>3079</v>
      </c>
      <c r="E30" s="30">
        <v>3079</v>
      </c>
      <c r="F30" s="31"/>
      <c r="G30" s="31"/>
      <c r="H30" s="119">
        <v>36.927</v>
      </c>
      <c r="I30" s="119">
        <v>10.009</v>
      </c>
      <c r="J30" s="119">
        <v>9.57</v>
      </c>
      <c r="K30" s="32"/>
    </row>
    <row r="31" spans="1:11" s="42" customFormat="1" ht="11.25" customHeight="1">
      <c r="A31" s="43" t="s">
        <v>24</v>
      </c>
      <c r="B31" s="37"/>
      <c r="C31" s="38">
        <v>27906</v>
      </c>
      <c r="D31" s="38">
        <v>10498</v>
      </c>
      <c r="E31" s="38">
        <v>10934</v>
      </c>
      <c r="F31" s="39">
        <f>IF(D31&gt;0,100*E31/D31,0)</f>
        <v>104.15317203276814</v>
      </c>
      <c r="G31" s="40"/>
      <c r="H31" s="120">
        <v>59.698</v>
      </c>
      <c r="I31" s="121">
        <v>31.587</v>
      </c>
      <c r="J31" s="121">
        <v>30.399000000000001</v>
      </c>
      <c r="K31" s="41">
        <f>IF(I31&gt;0,100*J31/I31,0)</f>
        <v>96.238959065438323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>
        <v>373</v>
      </c>
      <c r="D33" s="30">
        <v>350</v>
      </c>
      <c r="E33" s="30">
        <v>350</v>
      </c>
      <c r="F33" s="31"/>
      <c r="G33" s="31"/>
      <c r="H33" s="119">
        <v>0.84499999999999997</v>
      </c>
      <c r="I33" s="119">
        <v>1.56</v>
      </c>
      <c r="J33" s="119"/>
      <c r="K33" s="32"/>
    </row>
    <row r="34" spans="1:11" s="33" customFormat="1" ht="11.25" customHeight="1">
      <c r="A34" s="35" t="s">
        <v>26</v>
      </c>
      <c r="B34" s="29"/>
      <c r="C34" s="30">
        <v>804</v>
      </c>
      <c r="D34" s="30">
        <v>805</v>
      </c>
      <c r="E34" s="30">
        <v>700</v>
      </c>
      <c r="F34" s="31"/>
      <c r="G34" s="31"/>
      <c r="H34" s="119">
        <v>2.3879999999999999</v>
      </c>
      <c r="I34" s="119">
        <v>3.05</v>
      </c>
      <c r="J34" s="119"/>
      <c r="K34" s="32"/>
    </row>
    <row r="35" spans="1:11" s="33" customFormat="1" ht="11.25" customHeight="1">
      <c r="A35" s="35" t="s">
        <v>27</v>
      </c>
      <c r="B35" s="29"/>
      <c r="C35" s="30">
        <v>13651</v>
      </c>
      <c r="D35" s="30">
        <v>5000</v>
      </c>
      <c r="E35" s="30">
        <v>4500</v>
      </c>
      <c r="F35" s="31"/>
      <c r="G35" s="31"/>
      <c r="H35" s="119">
        <v>36.320999999999998</v>
      </c>
      <c r="I35" s="119">
        <v>19</v>
      </c>
      <c r="J35" s="119">
        <v>18.5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>
        <v>72.400000000000006</v>
      </c>
      <c r="F36" s="31"/>
      <c r="G36" s="31"/>
      <c r="H36" s="119"/>
      <c r="I36" s="119"/>
      <c r="J36" s="119">
        <v>0.28960000000000002</v>
      </c>
      <c r="K36" s="32"/>
    </row>
    <row r="37" spans="1:11" s="42" customFormat="1" ht="11.25" customHeight="1">
      <c r="A37" s="36" t="s">
        <v>29</v>
      </c>
      <c r="B37" s="37"/>
      <c r="C37" s="38">
        <v>14828</v>
      </c>
      <c r="D37" s="38">
        <v>6155</v>
      </c>
      <c r="E37" s="38">
        <v>5622.4</v>
      </c>
      <c r="F37" s="39">
        <f>IF(D37&gt;0,100*E37/D37,0)</f>
        <v>91.346872461413483</v>
      </c>
      <c r="G37" s="40"/>
      <c r="H37" s="120">
        <v>39.553999999999995</v>
      </c>
      <c r="I37" s="121">
        <v>23.61</v>
      </c>
      <c r="J37" s="12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>
        <v>11467</v>
      </c>
      <c r="D39" s="38">
        <v>11480</v>
      </c>
      <c r="E39" s="38">
        <v>12820</v>
      </c>
      <c r="F39" s="39">
        <f>IF(D39&gt;0,100*E39/D39,0)</f>
        <v>111.67247386759581</v>
      </c>
      <c r="G39" s="40"/>
      <c r="H39" s="120">
        <v>18.53</v>
      </c>
      <c r="I39" s="121">
        <v>18.5</v>
      </c>
      <c r="J39" s="121">
        <v>20.51</v>
      </c>
      <c r="K39" s="41">
        <f>IF(I39&gt;0,100*J39/I39,0)</f>
        <v>110.86486486486487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>
        <v>12030</v>
      </c>
      <c r="D41" s="30">
        <v>11250</v>
      </c>
      <c r="E41" s="30">
        <v>11040</v>
      </c>
      <c r="F41" s="31"/>
      <c r="G41" s="31"/>
      <c r="H41" s="119">
        <v>24.795999999999999</v>
      </c>
      <c r="I41" s="119">
        <v>36.523000000000003</v>
      </c>
      <c r="J41" s="119">
        <v>23.591999999999999</v>
      </c>
      <c r="K41" s="32"/>
    </row>
    <row r="42" spans="1:11" s="33" customFormat="1" ht="11.25" customHeight="1">
      <c r="A42" s="35" t="s">
        <v>32</v>
      </c>
      <c r="B42" s="29"/>
      <c r="C42" s="30">
        <v>4000</v>
      </c>
      <c r="D42" s="30">
        <v>4500</v>
      </c>
      <c r="E42" s="30">
        <v>4500</v>
      </c>
      <c r="F42" s="31"/>
      <c r="G42" s="31"/>
      <c r="H42" s="119">
        <v>13</v>
      </c>
      <c r="I42" s="119">
        <v>19.507999999999999</v>
      </c>
      <c r="J42" s="119">
        <v>17.100000000000001</v>
      </c>
      <c r="K42" s="32"/>
    </row>
    <row r="43" spans="1:11" s="33" customFormat="1" ht="11.25" customHeight="1">
      <c r="A43" s="35" t="s">
        <v>33</v>
      </c>
      <c r="B43" s="29"/>
      <c r="C43" s="30">
        <v>1100</v>
      </c>
      <c r="D43" s="30">
        <v>1400</v>
      </c>
      <c r="E43" s="30">
        <v>1400</v>
      </c>
      <c r="F43" s="31"/>
      <c r="G43" s="31"/>
      <c r="H43" s="119">
        <v>3.08</v>
      </c>
      <c r="I43" s="119">
        <v>5.4909999999999997</v>
      </c>
      <c r="J43" s="119">
        <v>3.78</v>
      </c>
      <c r="K43" s="32"/>
    </row>
    <row r="44" spans="1:11" s="33" customFormat="1" ht="11.25" customHeight="1">
      <c r="A44" s="35" t="s">
        <v>34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19">
        <v>31.027999999999999</v>
      </c>
      <c r="I44" s="119">
        <v>46.085999999999999</v>
      </c>
      <c r="J44" s="119">
        <v>30.1</v>
      </c>
      <c r="K44" s="32"/>
    </row>
    <row r="45" spans="1:11" s="33" customFormat="1" ht="11.25" customHeight="1">
      <c r="A45" s="35" t="s">
        <v>35</v>
      </c>
      <c r="B45" s="29"/>
      <c r="C45" s="30">
        <v>2800</v>
      </c>
      <c r="D45" s="30">
        <v>1000</v>
      </c>
      <c r="E45" s="30">
        <v>1000</v>
      </c>
      <c r="F45" s="31"/>
      <c r="G45" s="31"/>
      <c r="H45" s="119">
        <v>7.1680000000000001</v>
      </c>
      <c r="I45" s="119">
        <v>3.8090000000000002</v>
      </c>
      <c r="J45" s="119">
        <v>2.8</v>
      </c>
      <c r="K45" s="32"/>
    </row>
    <row r="46" spans="1:11" s="33" customFormat="1" ht="11.25" customHeight="1">
      <c r="A46" s="35" t="s">
        <v>36</v>
      </c>
      <c r="B46" s="29"/>
      <c r="C46" s="30">
        <v>19000</v>
      </c>
      <c r="D46" s="30">
        <v>18000</v>
      </c>
      <c r="E46" s="30">
        <v>18000</v>
      </c>
      <c r="F46" s="31"/>
      <c r="G46" s="31"/>
      <c r="H46" s="119">
        <v>44.26</v>
      </c>
      <c r="I46" s="119">
        <v>60.473999999999997</v>
      </c>
      <c r="J46" s="119">
        <v>48.6</v>
      </c>
      <c r="K46" s="32"/>
    </row>
    <row r="47" spans="1:11" s="33" customFormat="1" ht="11.25" customHeight="1">
      <c r="A47" s="35" t="s">
        <v>37</v>
      </c>
      <c r="B47" s="29"/>
      <c r="C47" s="30">
        <v>5000</v>
      </c>
      <c r="D47" s="30">
        <v>5000</v>
      </c>
      <c r="E47" s="30">
        <v>8040</v>
      </c>
      <c r="F47" s="31"/>
      <c r="G47" s="31"/>
      <c r="H47" s="119">
        <v>13.52</v>
      </c>
      <c r="I47" s="119">
        <v>18.98</v>
      </c>
      <c r="J47" s="119">
        <v>23.372</v>
      </c>
      <c r="K47" s="32"/>
    </row>
    <row r="48" spans="1:11" s="33" customFormat="1" ht="11.25" customHeight="1">
      <c r="A48" s="35" t="s">
        <v>38</v>
      </c>
      <c r="B48" s="29"/>
      <c r="C48" s="30">
        <v>2000</v>
      </c>
      <c r="D48" s="30">
        <v>1840</v>
      </c>
      <c r="E48" s="30">
        <v>1800</v>
      </c>
      <c r="F48" s="31"/>
      <c r="G48" s="31"/>
      <c r="H48" s="119">
        <v>5.6660000000000004</v>
      </c>
      <c r="I48" s="119">
        <v>8.3450000000000006</v>
      </c>
      <c r="J48" s="119">
        <v>4.96</v>
      </c>
      <c r="K48" s="32"/>
    </row>
    <row r="49" spans="1:11" s="33" customFormat="1" ht="11.25" customHeight="1">
      <c r="A49" s="35" t="s">
        <v>39</v>
      </c>
      <c r="B49" s="29"/>
      <c r="C49" s="30">
        <v>9237</v>
      </c>
      <c r="D49" s="30">
        <v>9620</v>
      </c>
      <c r="E49" s="30">
        <v>9500</v>
      </c>
      <c r="F49" s="31"/>
      <c r="G49" s="31"/>
      <c r="H49" s="119">
        <v>24.164999999999999</v>
      </c>
      <c r="I49" s="119">
        <v>41.706000000000003</v>
      </c>
      <c r="J49" s="119">
        <v>27.56</v>
      </c>
      <c r="K49" s="32"/>
    </row>
    <row r="50" spans="1:11" s="42" customFormat="1" ht="11.25" customHeight="1">
      <c r="A50" s="43" t="s">
        <v>40</v>
      </c>
      <c r="B50" s="37"/>
      <c r="C50" s="38">
        <v>65167</v>
      </c>
      <c r="D50" s="38">
        <v>62610</v>
      </c>
      <c r="E50" s="38">
        <v>65280</v>
      </c>
      <c r="F50" s="39">
        <f>IF(D50&gt;0,100*E50/D50,0)</f>
        <v>104.26449448969814</v>
      </c>
      <c r="G50" s="40"/>
      <c r="H50" s="120">
        <v>166.68299999999999</v>
      </c>
      <c r="I50" s="121">
        <v>240.92199999999997</v>
      </c>
      <c r="J50" s="121">
        <v>181.864</v>
      </c>
      <c r="K50" s="41">
        <f>IF(I50&gt;0,100*J50/I50,0)</f>
        <v>75.486672034932482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>
        <v>517</v>
      </c>
      <c r="D52" s="38">
        <v>517</v>
      </c>
      <c r="E52" s="38">
        <v>517</v>
      </c>
      <c r="F52" s="39">
        <f>IF(D52&gt;0,100*E52/D52,0)</f>
        <v>100</v>
      </c>
      <c r="G52" s="40"/>
      <c r="H52" s="120">
        <v>1.369</v>
      </c>
      <c r="I52" s="121">
        <v>1.369</v>
      </c>
      <c r="J52" s="121">
        <v>1.369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>
        <v>33022</v>
      </c>
      <c r="D54" s="30">
        <v>33000</v>
      </c>
      <c r="E54" s="30">
        <v>33000</v>
      </c>
      <c r="F54" s="31"/>
      <c r="G54" s="31"/>
      <c r="H54" s="119">
        <v>55.631999999999998</v>
      </c>
      <c r="I54" s="119">
        <v>87</v>
      </c>
      <c r="J54" s="119">
        <v>73.2</v>
      </c>
      <c r="K54" s="32"/>
    </row>
    <row r="55" spans="1:11" s="33" customFormat="1" ht="11.25" customHeight="1">
      <c r="A55" s="35" t="s">
        <v>43</v>
      </c>
      <c r="B55" s="29"/>
      <c r="C55" s="30">
        <v>56980</v>
      </c>
      <c r="D55" s="30">
        <v>44873</v>
      </c>
      <c r="E55" s="30">
        <v>45240</v>
      </c>
      <c r="F55" s="31"/>
      <c r="G55" s="31"/>
      <c r="H55" s="119">
        <v>133.607</v>
      </c>
      <c r="I55" s="119">
        <v>134.619</v>
      </c>
      <c r="J55" s="119">
        <v>99.5</v>
      </c>
      <c r="K55" s="32"/>
    </row>
    <row r="56" spans="1:11" s="33" customFormat="1" ht="11.25" customHeight="1">
      <c r="A56" s="35" t="s">
        <v>44</v>
      </c>
      <c r="B56" s="29"/>
      <c r="C56" s="30">
        <v>59867</v>
      </c>
      <c r="D56" s="30">
        <v>45000</v>
      </c>
      <c r="E56" s="30">
        <v>28000</v>
      </c>
      <c r="F56" s="31"/>
      <c r="G56" s="31"/>
      <c r="H56" s="119">
        <v>201.732</v>
      </c>
      <c r="I56" s="119">
        <v>125</v>
      </c>
      <c r="J56" s="119">
        <v>90</v>
      </c>
      <c r="K56" s="32"/>
    </row>
    <row r="57" spans="1:11" s="33" customFormat="1" ht="11.25" customHeight="1">
      <c r="A57" s="35" t="s">
        <v>45</v>
      </c>
      <c r="B57" s="29"/>
      <c r="C57" s="30">
        <v>7365</v>
      </c>
      <c r="D57" s="30">
        <v>8667</v>
      </c>
      <c r="E57" s="30">
        <v>8667</v>
      </c>
      <c r="F57" s="31"/>
      <c r="G57" s="31"/>
      <c r="H57" s="119">
        <v>12.782</v>
      </c>
      <c r="I57" s="119">
        <v>43.335000000000001</v>
      </c>
      <c r="J57" s="119">
        <v>43.335000000000001</v>
      </c>
      <c r="K57" s="32"/>
    </row>
    <row r="58" spans="1:11" s="33" customFormat="1" ht="11.25" customHeight="1">
      <c r="A58" s="35" t="s">
        <v>46</v>
      </c>
      <c r="B58" s="29"/>
      <c r="C58" s="30">
        <v>4143</v>
      </c>
      <c r="D58" s="30">
        <v>3964</v>
      </c>
      <c r="E58" s="30">
        <v>4015</v>
      </c>
      <c r="F58" s="31"/>
      <c r="G58" s="31"/>
      <c r="H58" s="119">
        <v>5.22</v>
      </c>
      <c r="I58" s="119">
        <v>14.071999999999999</v>
      </c>
      <c r="J58" s="119">
        <v>8.0299999999999994</v>
      </c>
      <c r="K58" s="32"/>
    </row>
    <row r="59" spans="1:11" s="42" customFormat="1" ht="11.25" customHeight="1">
      <c r="A59" s="36" t="s">
        <v>47</v>
      </c>
      <c r="B59" s="37"/>
      <c r="C59" s="38">
        <v>161377</v>
      </c>
      <c r="D59" s="38">
        <v>135504</v>
      </c>
      <c r="E59" s="38">
        <v>118922</v>
      </c>
      <c r="F59" s="39">
        <f>IF(D59&gt;0,100*E59/D59,0)</f>
        <v>87.762722871649544</v>
      </c>
      <c r="G59" s="40"/>
      <c r="H59" s="120">
        <v>408.97300000000001</v>
      </c>
      <c r="I59" s="121">
        <v>404.02600000000001</v>
      </c>
      <c r="J59" s="121">
        <v>314.065</v>
      </c>
      <c r="K59" s="41">
        <f>IF(I59&gt;0,100*J59/I59,0)</f>
        <v>77.733858712063082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>
        <v>1019</v>
      </c>
      <c r="D61" s="30">
        <v>775</v>
      </c>
      <c r="E61" s="30">
        <v>843.42499999999995</v>
      </c>
      <c r="F61" s="31"/>
      <c r="G61" s="31"/>
      <c r="H61" s="119">
        <v>1.351</v>
      </c>
      <c r="I61" s="119">
        <v>0.88156250000000003</v>
      </c>
      <c r="J61" s="119">
        <v>1.8768200000000002</v>
      </c>
      <c r="K61" s="32"/>
    </row>
    <row r="62" spans="1:11" s="33" customFormat="1" ht="11.25" customHeight="1">
      <c r="A62" s="35" t="s">
        <v>49</v>
      </c>
      <c r="B62" s="29"/>
      <c r="C62" s="30">
        <v>415</v>
      </c>
      <c r="D62" s="30">
        <v>336</v>
      </c>
      <c r="E62" s="30">
        <v>336</v>
      </c>
      <c r="F62" s="31"/>
      <c r="G62" s="31"/>
      <c r="H62" s="119">
        <v>0.82099999999999995</v>
      </c>
      <c r="I62" s="119">
        <v>0.58099999999999996</v>
      </c>
      <c r="J62" s="119"/>
      <c r="K62" s="32"/>
    </row>
    <row r="63" spans="1:11" s="33" customFormat="1" ht="11.25" customHeight="1">
      <c r="A63" s="35" t="s">
        <v>50</v>
      </c>
      <c r="B63" s="29"/>
      <c r="C63" s="30">
        <v>2132</v>
      </c>
      <c r="D63" s="30">
        <v>1811</v>
      </c>
      <c r="E63" s="30">
        <v>1829</v>
      </c>
      <c r="F63" s="31"/>
      <c r="G63" s="31"/>
      <c r="H63" s="119">
        <v>2.9390000000000001</v>
      </c>
      <c r="I63" s="119">
        <v>1.2756083428739953</v>
      </c>
      <c r="J63" s="119"/>
      <c r="K63" s="32"/>
    </row>
    <row r="64" spans="1:11" s="42" customFormat="1" ht="11.25" customHeight="1">
      <c r="A64" s="36" t="s">
        <v>51</v>
      </c>
      <c r="B64" s="37"/>
      <c r="C64" s="38">
        <v>3566</v>
      </c>
      <c r="D64" s="38">
        <v>2922</v>
      </c>
      <c r="E64" s="38">
        <v>3008.4250000000002</v>
      </c>
      <c r="F64" s="39">
        <f>IF(D64&gt;0,100*E64/D64,0)</f>
        <v>102.95773442847364</v>
      </c>
      <c r="G64" s="40"/>
      <c r="H64" s="120">
        <v>5.1109999999999998</v>
      </c>
      <c r="I64" s="121">
        <v>2.7381708428739953</v>
      </c>
      <c r="J64" s="12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>
        <v>11281</v>
      </c>
      <c r="D66" s="38">
        <v>10085</v>
      </c>
      <c r="E66" s="38">
        <v>9105</v>
      </c>
      <c r="F66" s="39">
        <f>IF(D66&gt;0,100*E66/D66,0)</f>
        <v>90.282597917699547</v>
      </c>
      <c r="G66" s="40"/>
      <c r="H66" s="120">
        <v>11.154999999999999</v>
      </c>
      <c r="I66" s="121">
        <v>6.1820000000000004</v>
      </c>
      <c r="J66" s="121">
        <v>9.3889999999999993</v>
      </c>
      <c r="K66" s="41">
        <f>IF(I66&gt;0,100*J66/I66,0)</f>
        <v>151.87641539954706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19"/>
      <c r="I68" s="119"/>
      <c r="J68" s="119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9"/>
      <c r="I69" s="119"/>
      <c r="J69" s="119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0"/>
      <c r="I70" s="121"/>
      <c r="J70" s="12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>
        <v>11359</v>
      </c>
      <c r="D72" s="30">
        <v>9627</v>
      </c>
      <c r="E72" s="30">
        <v>9905</v>
      </c>
      <c r="F72" s="31"/>
      <c r="G72" s="31"/>
      <c r="H72" s="119">
        <v>18.196999999999999</v>
      </c>
      <c r="I72" s="119">
        <v>3.0219999999999998</v>
      </c>
      <c r="J72" s="119">
        <v>17.597999999999999</v>
      </c>
      <c r="K72" s="32"/>
    </row>
    <row r="73" spans="1:11" s="33" customFormat="1" ht="11.25" customHeight="1">
      <c r="A73" s="35" t="s">
        <v>57</v>
      </c>
      <c r="B73" s="29"/>
      <c r="C73" s="30">
        <v>6650</v>
      </c>
      <c r="D73" s="30">
        <v>5900</v>
      </c>
      <c r="E73" s="30">
        <v>5900</v>
      </c>
      <c r="F73" s="31"/>
      <c r="G73" s="31"/>
      <c r="H73" s="119">
        <v>17.82</v>
      </c>
      <c r="I73" s="119">
        <v>14.455000000000002</v>
      </c>
      <c r="J73" s="119">
        <v>14.455</v>
      </c>
      <c r="K73" s="32"/>
    </row>
    <row r="74" spans="1:11" s="33" customFormat="1" ht="11.25" customHeight="1">
      <c r="A74" s="35" t="s">
        <v>58</v>
      </c>
      <c r="B74" s="29"/>
      <c r="C74" s="30">
        <v>8075</v>
      </c>
      <c r="D74" s="30">
        <v>8807</v>
      </c>
      <c r="E74" s="30">
        <v>8723</v>
      </c>
      <c r="F74" s="31"/>
      <c r="G74" s="31"/>
      <c r="H74" s="119">
        <v>12.93</v>
      </c>
      <c r="I74" s="119">
        <v>12.99</v>
      </c>
      <c r="J74" s="119">
        <v>14.829000000000001</v>
      </c>
      <c r="K74" s="32"/>
    </row>
    <row r="75" spans="1:11" s="33" customFormat="1" ht="11.25" customHeight="1">
      <c r="A75" s="35" t="s">
        <v>59</v>
      </c>
      <c r="B75" s="29"/>
      <c r="C75" s="30">
        <v>37997</v>
      </c>
      <c r="D75" s="30">
        <v>33900.804096403765</v>
      </c>
      <c r="E75" s="30">
        <v>34039</v>
      </c>
      <c r="F75" s="31"/>
      <c r="G75" s="31"/>
      <c r="H75" s="119">
        <v>26.472999999999999</v>
      </c>
      <c r="I75" s="119">
        <v>33.569137983655203</v>
      </c>
      <c r="J75" s="119"/>
      <c r="K75" s="32"/>
    </row>
    <row r="76" spans="1:11" s="33" customFormat="1" ht="11.25" customHeight="1">
      <c r="A76" s="35" t="s">
        <v>60</v>
      </c>
      <c r="B76" s="29"/>
      <c r="C76" s="30">
        <v>1183</v>
      </c>
      <c r="D76" s="30">
        <v>830</v>
      </c>
      <c r="E76" s="30">
        <v>800</v>
      </c>
      <c r="F76" s="31"/>
      <c r="G76" s="31"/>
      <c r="H76" s="119">
        <v>2.9580000000000002</v>
      </c>
      <c r="I76" s="119">
        <v>2.7389999999999999</v>
      </c>
      <c r="J76" s="119">
        <v>2.64</v>
      </c>
      <c r="K76" s="32"/>
    </row>
    <row r="77" spans="1:11" s="33" customFormat="1" ht="11.25" customHeight="1">
      <c r="A77" s="35" t="s">
        <v>61</v>
      </c>
      <c r="B77" s="29"/>
      <c r="C77" s="30">
        <v>4950</v>
      </c>
      <c r="D77" s="30">
        <v>2763</v>
      </c>
      <c r="E77" s="30">
        <v>3000</v>
      </c>
      <c r="F77" s="31"/>
      <c r="G77" s="31"/>
      <c r="H77" s="119">
        <v>14.6</v>
      </c>
      <c r="I77" s="119">
        <v>5.633</v>
      </c>
      <c r="J77" s="119">
        <v>5.01</v>
      </c>
      <c r="K77" s="32"/>
    </row>
    <row r="78" spans="1:11" s="33" customFormat="1" ht="11.25" customHeight="1">
      <c r="A78" s="35" t="s">
        <v>62</v>
      </c>
      <c r="B78" s="29"/>
      <c r="C78" s="30">
        <v>1477</v>
      </c>
      <c r="D78" s="30">
        <v>2300</v>
      </c>
      <c r="E78" s="30">
        <v>2300</v>
      </c>
      <c r="F78" s="31"/>
      <c r="G78" s="31"/>
      <c r="H78" s="119">
        <v>3.831</v>
      </c>
      <c r="I78" s="119">
        <v>5.4050000000000002</v>
      </c>
      <c r="J78" s="119">
        <v>5.4050000000000002</v>
      </c>
      <c r="K78" s="32"/>
    </row>
    <row r="79" spans="1:11" s="33" customFormat="1" ht="11.25" customHeight="1">
      <c r="A79" s="35" t="s">
        <v>63</v>
      </c>
      <c r="B79" s="29"/>
      <c r="C79" s="30">
        <v>425</v>
      </c>
      <c r="D79" s="30">
        <v>499</v>
      </c>
      <c r="E79" s="30">
        <v>2430</v>
      </c>
      <c r="F79" s="31"/>
      <c r="G79" s="31"/>
      <c r="H79" s="119">
        <v>1.1339999999999999</v>
      </c>
      <c r="I79" s="119">
        <v>1.577</v>
      </c>
      <c r="J79" s="119">
        <v>7.6529999999999996</v>
      </c>
      <c r="K79" s="32"/>
    </row>
    <row r="80" spans="1:11" s="42" customFormat="1" ht="11.25" customHeight="1">
      <c r="A80" s="43" t="s">
        <v>64</v>
      </c>
      <c r="B80" s="37"/>
      <c r="C80" s="38">
        <v>72116</v>
      </c>
      <c r="D80" s="38">
        <v>64626.804096403765</v>
      </c>
      <c r="E80" s="38">
        <v>67097</v>
      </c>
      <c r="F80" s="39">
        <f>IF(D80&gt;0,100*E80/D80,0)</f>
        <v>103.82224672584992</v>
      </c>
      <c r="G80" s="40"/>
      <c r="H80" s="120">
        <v>97.942999999999984</v>
      </c>
      <c r="I80" s="121">
        <v>79.390137983655208</v>
      </c>
      <c r="J80" s="12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>
        <v>64</v>
      </c>
      <c r="D82" s="30">
        <v>64</v>
      </c>
      <c r="E82" s="30"/>
      <c r="F82" s="31"/>
      <c r="G82" s="31"/>
      <c r="H82" s="119">
        <v>9.6000000000000002E-2</v>
      </c>
      <c r="I82" s="119">
        <v>9.6000000000000002E-2</v>
      </c>
      <c r="J82" s="119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19"/>
      <c r="I83" s="119"/>
      <c r="J83" s="119"/>
      <c r="K83" s="32"/>
    </row>
    <row r="84" spans="1:11" s="42" customFormat="1" ht="11.25" customHeight="1">
      <c r="A84" s="36" t="s">
        <v>67</v>
      </c>
      <c r="B84" s="37"/>
      <c r="C84" s="38">
        <v>64</v>
      </c>
      <c r="D84" s="38">
        <v>64</v>
      </c>
      <c r="E84" s="38"/>
      <c r="F84" s="39"/>
      <c r="G84" s="40"/>
      <c r="H84" s="120">
        <v>9.6000000000000002E-2</v>
      </c>
      <c r="I84" s="121">
        <v>9.6000000000000002E-2</v>
      </c>
      <c r="J84" s="12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>
        <v>368434</v>
      </c>
      <c r="D87" s="53">
        <v>304461.80409640376</v>
      </c>
      <c r="E87" s="53">
        <v>293450.82499999995</v>
      </c>
      <c r="F87" s="54">
        <f>IF(D87&gt;0,100*E87/D87,0)</f>
        <v>96.383461259095299</v>
      </c>
      <c r="G87" s="40"/>
      <c r="H87" s="124">
        <v>809.3</v>
      </c>
      <c r="I87" s="125">
        <v>808.42030882652921</v>
      </c>
      <c r="J87" s="12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12" orientation="portrait" useFirstPageNumber="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O625"/>
  <sheetViews>
    <sheetView topLeftCell="A46" zoomScale="70" zoomScaleNormal="70" workbookViewId="0">
      <selection activeCell="J7" sqref="J7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279</v>
      </c>
      <c r="D7" s="21" t="s">
        <v>7</v>
      </c>
      <c r="E7" s="21">
        <v>3</v>
      </c>
      <c r="F7" s="22" t="str">
        <f>CONCATENATE(D6,"=100")</f>
        <v>2016=100</v>
      </c>
      <c r="G7" s="23"/>
      <c r="H7" s="20" t="s">
        <v>279</v>
      </c>
      <c r="I7" s="21" t="s">
        <v>7</v>
      </c>
      <c r="J7" s="21">
        <v>3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57</v>
      </c>
      <c r="D9" s="30">
        <v>48</v>
      </c>
      <c r="E9" s="30">
        <v>128</v>
      </c>
      <c r="F9" s="31"/>
      <c r="G9" s="31"/>
      <c r="H9" s="119">
        <v>0.15</v>
      </c>
      <c r="I9" s="119">
        <v>0.125</v>
      </c>
      <c r="J9" s="119">
        <v>0.23599999999999999</v>
      </c>
      <c r="K9" s="32"/>
    </row>
    <row r="10" spans="1:11" s="33" customFormat="1" ht="11.25" customHeight="1">
      <c r="A10" s="35" t="s">
        <v>9</v>
      </c>
      <c r="B10" s="29"/>
      <c r="C10" s="30">
        <v>244</v>
      </c>
      <c r="D10" s="30">
        <v>190</v>
      </c>
      <c r="E10" s="30">
        <v>32</v>
      </c>
      <c r="F10" s="31"/>
      <c r="G10" s="31"/>
      <c r="H10" s="119">
        <v>0.49299999999999999</v>
      </c>
      <c r="I10" s="119">
        <v>0.38300000000000001</v>
      </c>
      <c r="J10" s="119">
        <v>6.5000000000000002E-2</v>
      </c>
      <c r="K10" s="32"/>
    </row>
    <row r="11" spans="1:11" s="33" customFormat="1" ht="11.25" customHeight="1">
      <c r="A11" s="28" t="s">
        <v>10</v>
      </c>
      <c r="B11" s="29"/>
      <c r="C11" s="30">
        <v>317</v>
      </c>
      <c r="D11" s="30">
        <v>313</v>
      </c>
      <c r="E11" s="30">
        <v>256</v>
      </c>
      <c r="F11" s="31"/>
      <c r="G11" s="31"/>
      <c r="H11" s="119">
        <v>0.63700000000000001</v>
      </c>
      <c r="I11" s="119">
        <v>0.63300000000000001</v>
      </c>
      <c r="J11" s="119">
        <v>0.54100000000000004</v>
      </c>
      <c r="K11" s="32"/>
    </row>
    <row r="12" spans="1:11" s="33" customFormat="1" ht="11.25" customHeight="1">
      <c r="A12" s="35" t="s">
        <v>11</v>
      </c>
      <c r="B12" s="29"/>
      <c r="C12" s="30">
        <v>1</v>
      </c>
      <c r="D12" s="30">
        <v>2</v>
      </c>
      <c r="E12" s="30">
        <v>4</v>
      </c>
      <c r="F12" s="31"/>
      <c r="G12" s="31"/>
      <c r="H12" s="119">
        <v>3.0000000000000001E-3</v>
      </c>
      <c r="I12" s="119">
        <v>6.0000000000000001E-3</v>
      </c>
      <c r="J12" s="119">
        <v>8.0000000000000002E-3</v>
      </c>
      <c r="K12" s="32"/>
    </row>
    <row r="13" spans="1:11" s="42" customFormat="1" ht="11.25" customHeight="1">
      <c r="A13" s="36" t="s">
        <v>12</v>
      </c>
      <c r="B13" s="37"/>
      <c r="C13" s="38">
        <v>619</v>
      </c>
      <c r="D13" s="38">
        <v>553</v>
      </c>
      <c r="E13" s="38">
        <v>420</v>
      </c>
      <c r="F13" s="39">
        <f>IF(D13&gt;0,100*E13/D13,0)</f>
        <v>75.949367088607602</v>
      </c>
      <c r="G13" s="40"/>
      <c r="H13" s="120">
        <v>1.2829999999999999</v>
      </c>
      <c r="I13" s="121">
        <v>1.147</v>
      </c>
      <c r="J13" s="121">
        <v>0.85</v>
      </c>
      <c r="K13" s="41">
        <f>IF(I13&gt;0,100*J13/I13,0)</f>
        <v>74.106364428945071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0"/>
      <c r="I15" s="121"/>
      <c r="J15" s="12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0"/>
      <c r="I17" s="121"/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>
        <v>14097</v>
      </c>
      <c r="D19" s="30">
        <v>13345</v>
      </c>
      <c r="E19" s="30">
        <v>13345</v>
      </c>
      <c r="F19" s="31"/>
      <c r="G19" s="31"/>
      <c r="H19" s="119">
        <v>59.207000000000001</v>
      </c>
      <c r="I19" s="119">
        <v>84.741</v>
      </c>
      <c r="J19" s="11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9"/>
      <c r="I20" s="119"/>
      <c r="J20" s="11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9"/>
      <c r="I21" s="119"/>
      <c r="J21" s="119"/>
      <c r="K21" s="32"/>
    </row>
    <row r="22" spans="1:11" s="42" customFormat="1" ht="11.25" customHeight="1">
      <c r="A22" s="36" t="s">
        <v>18</v>
      </c>
      <c r="B22" s="37"/>
      <c r="C22" s="38">
        <v>14097</v>
      </c>
      <c r="D22" s="38">
        <v>13345</v>
      </c>
      <c r="E22" s="38">
        <v>13345</v>
      </c>
      <c r="F22" s="39">
        <f>IF(D22&gt;0,100*E22/D22,0)</f>
        <v>100</v>
      </c>
      <c r="G22" s="40"/>
      <c r="H22" s="120">
        <v>59.207000000000001</v>
      </c>
      <c r="I22" s="121">
        <v>84.741</v>
      </c>
      <c r="J22" s="12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>
        <v>85501</v>
      </c>
      <c r="D24" s="38">
        <v>83380</v>
      </c>
      <c r="E24" s="38">
        <v>86000</v>
      </c>
      <c r="F24" s="39">
        <f>IF(D24&gt;0,100*E24/D24,0)</f>
        <v>103.14224034540658</v>
      </c>
      <c r="G24" s="40"/>
      <c r="H24" s="120">
        <v>314.12099999999998</v>
      </c>
      <c r="I24" s="121">
        <v>397.76799999999997</v>
      </c>
      <c r="J24" s="12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>
        <v>18677</v>
      </c>
      <c r="D26" s="38">
        <v>17600</v>
      </c>
      <c r="E26" s="38">
        <v>18500</v>
      </c>
      <c r="F26" s="39">
        <f>IF(D26&gt;0,100*E26/D26,0)</f>
        <v>105.11363636363636</v>
      </c>
      <c r="G26" s="40"/>
      <c r="H26" s="120">
        <v>65.581000000000003</v>
      </c>
      <c r="I26" s="121">
        <v>90</v>
      </c>
      <c r="J26" s="121">
        <v>68.5</v>
      </c>
      <c r="K26" s="41">
        <f>IF(I26&gt;0,100*J26/I26,0)</f>
        <v>76.111111111111114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>
        <v>173593</v>
      </c>
      <c r="D28" s="30">
        <v>186384</v>
      </c>
      <c r="E28" s="30">
        <v>179384</v>
      </c>
      <c r="F28" s="31"/>
      <c r="G28" s="31"/>
      <c r="H28" s="119">
        <v>577.27099999999996</v>
      </c>
      <c r="I28" s="119">
        <v>857.27300000000002</v>
      </c>
      <c r="J28" s="119">
        <v>669.44</v>
      </c>
      <c r="K28" s="32"/>
    </row>
    <row r="29" spans="1:11" s="33" customFormat="1" ht="11.25" customHeight="1">
      <c r="A29" s="35" t="s">
        <v>22</v>
      </c>
      <c r="B29" s="29"/>
      <c r="C29" s="30">
        <v>101668</v>
      </c>
      <c r="D29" s="30">
        <v>84323</v>
      </c>
      <c r="E29" s="30">
        <v>84323</v>
      </c>
      <c r="F29" s="31"/>
      <c r="G29" s="31"/>
      <c r="H29" s="119">
        <v>174.024</v>
      </c>
      <c r="I29" s="119">
        <v>214.703</v>
      </c>
      <c r="J29" s="119">
        <v>228.357</v>
      </c>
      <c r="K29" s="32"/>
    </row>
    <row r="30" spans="1:11" s="33" customFormat="1" ht="11.25" customHeight="1">
      <c r="A30" s="35" t="s">
        <v>23</v>
      </c>
      <c r="B30" s="29"/>
      <c r="C30" s="30">
        <v>144596</v>
      </c>
      <c r="D30" s="30">
        <v>153339</v>
      </c>
      <c r="E30" s="30">
        <v>153339</v>
      </c>
      <c r="F30" s="31"/>
      <c r="G30" s="31"/>
      <c r="H30" s="119">
        <v>354.89400000000001</v>
      </c>
      <c r="I30" s="119">
        <v>518.05899999999997</v>
      </c>
      <c r="J30" s="119">
        <v>473.57</v>
      </c>
      <c r="K30" s="32"/>
    </row>
    <row r="31" spans="1:11" s="42" customFormat="1" ht="11.25" customHeight="1">
      <c r="A31" s="43" t="s">
        <v>24</v>
      </c>
      <c r="B31" s="37"/>
      <c r="C31" s="38">
        <v>419857</v>
      </c>
      <c r="D31" s="38">
        <v>424046</v>
      </c>
      <c r="E31" s="38">
        <v>417046</v>
      </c>
      <c r="F31" s="39">
        <f>IF(D31&gt;0,100*E31/D31,0)</f>
        <v>98.349235696127309</v>
      </c>
      <c r="G31" s="40"/>
      <c r="H31" s="120">
        <v>1106.1889999999999</v>
      </c>
      <c r="I31" s="121">
        <v>1590.0350000000001</v>
      </c>
      <c r="J31" s="121">
        <v>1371.367</v>
      </c>
      <c r="K31" s="41">
        <f>IF(I31&gt;0,100*J31/I31,0)</f>
        <v>86.247598323307329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>
        <v>36957</v>
      </c>
      <c r="D33" s="30">
        <v>36500</v>
      </c>
      <c r="E33" s="30">
        <v>36650</v>
      </c>
      <c r="F33" s="31"/>
      <c r="G33" s="31"/>
      <c r="H33" s="119">
        <v>83.641999999999996</v>
      </c>
      <c r="I33" s="119">
        <v>163</v>
      </c>
      <c r="J33" s="119"/>
      <c r="K33" s="32"/>
    </row>
    <row r="34" spans="1:11" s="33" customFormat="1" ht="11.25" customHeight="1">
      <c r="A34" s="35" t="s">
        <v>26</v>
      </c>
      <c r="B34" s="29"/>
      <c r="C34" s="30">
        <v>19292</v>
      </c>
      <c r="D34" s="30">
        <v>19315</v>
      </c>
      <c r="E34" s="30">
        <v>18800</v>
      </c>
      <c r="F34" s="31"/>
      <c r="G34" s="31"/>
      <c r="H34" s="119">
        <v>72.236000000000004</v>
      </c>
      <c r="I34" s="119">
        <v>80.05</v>
      </c>
      <c r="J34" s="119"/>
      <c r="K34" s="32"/>
    </row>
    <row r="35" spans="1:11" s="33" customFormat="1" ht="11.25" customHeight="1">
      <c r="A35" s="35" t="s">
        <v>27</v>
      </c>
      <c r="B35" s="29"/>
      <c r="C35" s="30">
        <v>91360</v>
      </c>
      <c r="D35" s="30">
        <v>100000</v>
      </c>
      <c r="E35" s="30">
        <v>100000</v>
      </c>
      <c r="F35" s="31"/>
      <c r="G35" s="31"/>
      <c r="H35" s="119">
        <v>243.071</v>
      </c>
      <c r="I35" s="119">
        <v>371.5</v>
      </c>
      <c r="J35" s="119">
        <v>372</v>
      </c>
      <c r="K35" s="32"/>
    </row>
    <row r="36" spans="1:11" s="33" customFormat="1" ht="11.25" customHeight="1">
      <c r="A36" s="35" t="s">
        <v>28</v>
      </c>
      <c r="B36" s="29"/>
      <c r="C36" s="30">
        <v>15121</v>
      </c>
      <c r="D36" s="30">
        <v>14480</v>
      </c>
      <c r="E36" s="30">
        <v>14480</v>
      </c>
      <c r="F36" s="31"/>
      <c r="G36" s="31"/>
      <c r="H36" s="119">
        <v>39.308</v>
      </c>
      <c r="I36" s="119">
        <v>57.92</v>
      </c>
      <c r="J36" s="119">
        <v>57.92</v>
      </c>
      <c r="K36" s="32"/>
    </row>
    <row r="37" spans="1:11" s="42" customFormat="1" ht="11.25" customHeight="1">
      <c r="A37" s="36" t="s">
        <v>29</v>
      </c>
      <c r="B37" s="37"/>
      <c r="C37" s="38">
        <v>162730</v>
      </c>
      <c r="D37" s="38">
        <v>170295</v>
      </c>
      <c r="E37" s="38">
        <v>169930</v>
      </c>
      <c r="F37" s="39">
        <f>IF(D37&gt;0,100*E37/D37,0)</f>
        <v>99.785666050089546</v>
      </c>
      <c r="G37" s="40"/>
      <c r="H37" s="120">
        <v>438.25699999999995</v>
      </c>
      <c r="I37" s="121">
        <v>672.47</v>
      </c>
      <c r="J37" s="12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>
        <v>7644</v>
      </c>
      <c r="D39" s="38">
        <v>7655</v>
      </c>
      <c r="E39" s="38">
        <v>8540</v>
      </c>
      <c r="F39" s="39">
        <f>IF(D39&gt;0,100*E39/D39,0)</f>
        <v>111.56107119529719</v>
      </c>
      <c r="G39" s="40"/>
      <c r="H39" s="120">
        <v>12.353</v>
      </c>
      <c r="I39" s="121">
        <v>12.3</v>
      </c>
      <c r="J39" s="121">
        <v>13.654999999999999</v>
      </c>
      <c r="K39" s="41">
        <f>IF(I39&gt;0,100*J39/I39,0)</f>
        <v>111.01626016260163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>
        <v>36726</v>
      </c>
      <c r="D41" s="30">
        <v>40315</v>
      </c>
      <c r="E41" s="30">
        <v>39520</v>
      </c>
      <c r="F41" s="31"/>
      <c r="G41" s="31"/>
      <c r="H41" s="119">
        <v>95.468999999999994</v>
      </c>
      <c r="I41" s="119">
        <v>131.727</v>
      </c>
      <c r="J41" s="119">
        <v>96.625</v>
      </c>
      <c r="K41" s="32"/>
    </row>
    <row r="42" spans="1:11" s="33" customFormat="1" ht="11.25" customHeight="1">
      <c r="A42" s="35" t="s">
        <v>32</v>
      </c>
      <c r="B42" s="29"/>
      <c r="C42" s="30">
        <v>149325</v>
      </c>
      <c r="D42" s="30">
        <v>139996</v>
      </c>
      <c r="E42" s="30">
        <v>140000</v>
      </c>
      <c r="F42" s="31"/>
      <c r="G42" s="31"/>
      <c r="H42" s="119">
        <v>486.04599999999999</v>
      </c>
      <c r="I42" s="119">
        <v>612.774</v>
      </c>
      <c r="J42" s="119">
        <v>538</v>
      </c>
      <c r="K42" s="32"/>
    </row>
    <row r="43" spans="1:11" s="33" customFormat="1" ht="11.25" customHeight="1">
      <c r="A43" s="35" t="s">
        <v>33</v>
      </c>
      <c r="B43" s="29"/>
      <c r="C43" s="30">
        <v>17839</v>
      </c>
      <c r="D43" s="30">
        <v>18266</v>
      </c>
      <c r="E43" s="30">
        <v>18000</v>
      </c>
      <c r="F43" s="31"/>
      <c r="G43" s="31"/>
      <c r="H43" s="119">
        <v>58.588999999999999</v>
      </c>
      <c r="I43" s="119">
        <v>77.335999999999999</v>
      </c>
      <c r="J43" s="119">
        <v>58.4</v>
      </c>
      <c r="K43" s="32"/>
    </row>
    <row r="44" spans="1:11" s="33" customFormat="1" ht="11.25" customHeight="1">
      <c r="A44" s="35" t="s">
        <v>34</v>
      </c>
      <c r="B44" s="29"/>
      <c r="C44" s="30">
        <v>113339</v>
      </c>
      <c r="D44" s="30">
        <v>114456</v>
      </c>
      <c r="E44" s="30">
        <v>111000</v>
      </c>
      <c r="F44" s="31"/>
      <c r="G44" s="31"/>
      <c r="H44" s="119">
        <v>347.80900000000003</v>
      </c>
      <c r="I44" s="119">
        <v>525.995</v>
      </c>
      <c r="J44" s="119">
        <v>320.39999999999998</v>
      </c>
      <c r="K44" s="32"/>
    </row>
    <row r="45" spans="1:11" s="33" customFormat="1" ht="11.25" customHeight="1">
      <c r="A45" s="35" t="s">
        <v>35</v>
      </c>
      <c r="B45" s="29"/>
      <c r="C45" s="30">
        <v>33813</v>
      </c>
      <c r="D45" s="30">
        <v>36981</v>
      </c>
      <c r="E45" s="30">
        <v>38000</v>
      </c>
      <c r="F45" s="31"/>
      <c r="G45" s="31"/>
      <c r="H45" s="119">
        <v>89.543999999999997</v>
      </c>
      <c r="I45" s="119">
        <v>143.006</v>
      </c>
      <c r="J45" s="119">
        <v>111.2</v>
      </c>
      <c r="K45" s="32"/>
    </row>
    <row r="46" spans="1:11" s="33" customFormat="1" ht="11.25" customHeight="1">
      <c r="A46" s="35" t="s">
        <v>36</v>
      </c>
      <c r="B46" s="29"/>
      <c r="C46" s="30">
        <v>60448</v>
      </c>
      <c r="D46" s="30">
        <v>56922</v>
      </c>
      <c r="E46" s="30">
        <v>58000</v>
      </c>
      <c r="F46" s="31"/>
      <c r="G46" s="31"/>
      <c r="H46" s="119">
        <v>149.94800000000001</v>
      </c>
      <c r="I46" s="119">
        <v>192.28899999999999</v>
      </c>
      <c r="J46" s="119">
        <v>156.6</v>
      </c>
      <c r="K46" s="32"/>
    </row>
    <row r="47" spans="1:11" s="33" customFormat="1" ht="11.25" customHeight="1">
      <c r="A47" s="35" t="s">
        <v>37</v>
      </c>
      <c r="B47" s="29"/>
      <c r="C47" s="30">
        <v>94638</v>
      </c>
      <c r="D47" s="30">
        <v>85890</v>
      </c>
      <c r="E47" s="30">
        <v>84000</v>
      </c>
      <c r="F47" s="31"/>
      <c r="G47" s="31"/>
      <c r="H47" s="119">
        <v>262.45800000000003</v>
      </c>
      <c r="I47" s="119">
        <v>330.35599999999999</v>
      </c>
      <c r="J47" s="119">
        <v>249.2</v>
      </c>
      <c r="K47" s="32"/>
    </row>
    <row r="48" spans="1:11" s="33" customFormat="1" ht="11.25" customHeight="1">
      <c r="A48" s="35" t="s">
        <v>38</v>
      </c>
      <c r="B48" s="29"/>
      <c r="C48" s="30">
        <v>187481</v>
      </c>
      <c r="D48" s="30">
        <v>183885</v>
      </c>
      <c r="E48" s="30">
        <v>184000</v>
      </c>
      <c r="F48" s="31"/>
      <c r="G48" s="31"/>
      <c r="H48" s="119">
        <v>525.07600000000002</v>
      </c>
      <c r="I48" s="119">
        <v>833.91600000000005</v>
      </c>
      <c r="J48" s="119">
        <v>515.20000000000005</v>
      </c>
      <c r="K48" s="32"/>
    </row>
    <row r="49" spans="1:11" s="33" customFormat="1" ht="11.25" customHeight="1">
      <c r="A49" s="35" t="s">
        <v>39</v>
      </c>
      <c r="B49" s="29"/>
      <c r="C49" s="30">
        <v>45185</v>
      </c>
      <c r="D49" s="30">
        <v>46966</v>
      </c>
      <c r="E49" s="30">
        <v>46900</v>
      </c>
      <c r="F49" s="31"/>
      <c r="G49" s="31"/>
      <c r="H49" s="119">
        <v>118.41</v>
      </c>
      <c r="I49" s="119">
        <v>203.61500000000001</v>
      </c>
      <c r="J49" s="119">
        <v>136.24</v>
      </c>
      <c r="K49" s="32"/>
    </row>
    <row r="50" spans="1:11" s="42" customFormat="1" ht="11.25" customHeight="1">
      <c r="A50" s="43" t="s">
        <v>40</v>
      </c>
      <c r="B50" s="37"/>
      <c r="C50" s="38">
        <v>738794</v>
      </c>
      <c r="D50" s="38">
        <v>723677</v>
      </c>
      <c r="E50" s="38">
        <v>719420</v>
      </c>
      <c r="F50" s="39">
        <f>IF(D50&gt;0,100*E50/D50,0)</f>
        <v>99.411754138932153</v>
      </c>
      <c r="G50" s="40"/>
      <c r="H50" s="120">
        <v>2133.3490000000002</v>
      </c>
      <c r="I50" s="121">
        <v>3051.0140000000001</v>
      </c>
      <c r="J50" s="121">
        <v>2181.8649999999998</v>
      </c>
      <c r="K50" s="41">
        <f>IF(I50&gt;0,100*J50/I50,0)</f>
        <v>71.512782307783567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>
        <v>36515</v>
      </c>
      <c r="D52" s="38">
        <v>36515</v>
      </c>
      <c r="E52" s="38">
        <v>36515</v>
      </c>
      <c r="F52" s="39">
        <f>IF(D52&gt;0,100*E52/D52,0)</f>
        <v>100</v>
      </c>
      <c r="G52" s="40"/>
      <c r="H52" s="120">
        <v>78.712000000000003</v>
      </c>
      <c r="I52" s="121">
        <v>78.712000000000003</v>
      </c>
      <c r="J52" s="121">
        <v>78.712000000000003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>
        <v>121592</v>
      </c>
      <c r="D54" s="30">
        <v>110000</v>
      </c>
      <c r="E54" s="30">
        <v>107700</v>
      </c>
      <c r="F54" s="31"/>
      <c r="G54" s="31"/>
      <c r="H54" s="119">
        <v>252.07</v>
      </c>
      <c r="I54" s="119">
        <v>353.71899999999999</v>
      </c>
      <c r="J54" s="119">
        <v>297.68</v>
      </c>
      <c r="K54" s="32"/>
    </row>
    <row r="55" spans="1:11" s="33" customFormat="1" ht="11.25" customHeight="1">
      <c r="A55" s="35" t="s">
        <v>43</v>
      </c>
      <c r="B55" s="29"/>
      <c r="C55" s="30">
        <v>85466</v>
      </c>
      <c r="D55" s="30">
        <v>104700</v>
      </c>
      <c r="E55" s="30">
        <v>105560</v>
      </c>
      <c r="F55" s="31"/>
      <c r="G55" s="31"/>
      <c r="H55" s="119">
        <v>200.40100000000001</v>
      </c>
      <c r="I55" s="119">
        <v>298.08100000000002</v>
      </c>
      <c r="J55" s="119">
        <v>232.3</v>
      </c>
      <c r="K55" s="32"/>
    </row>
    <row r="56" spans="1:11" s="33" customFormat="1" ht="11.25" customHeight="1">
      <c r="A56" s="35" t="s">
        <v>44</v>
      </c>
      <c r="B56" s="29"/>
      <c r="C56" s="30">
        <v>179600</v>
      </c>
      <c r="D56" s="30">
        <v>226000</v>
      </c>
      <c r="E56" s="30">
        <v>240000</v>
      </c>
      <c r="F56" s="31"/>
      <c r="G56" s="31"/>
      <c r="H56" s="119">
        <v>605.19799999999998</v>
      </c>
      <c r="I56" s="119">
        <v>675</v>
      </c>
      <c r="J56" s="119">
        <v>768</v>
      </c>
      <c r="K56" s="32"/>
    </row>
    <row r="57" spans="1:11" s="33" customFormat="1" ht="11.25" customHeight="1">
      <c r="A57" s="35" t="s">
        <v>45</v>
      </c>
      <c r="B57" s="29"/>
      <c r="C57" s="30">
        <v>82763</v>
      </c>
      <c r="D57" s="30">
        <v>78003</v>
      </c>
      <c r="E57" s="30">
        <v>78003</v>
      </c>
      <c r="F57" s="31"/>
      <c r="G57" s="31"/>
      <c r="H57" s="119">
        <v>143.03700000000001</v>
      </c>
      <c r="I57" s="119">
        <v>390.01499999999999</v>
      </c>
      <c r="J57" s="119">
        <v>390.01499999999999</v>
      </c>
      <c r="K57" s="32"/>
    </row>
    <row r="58" spans="1:11" s="33" customFormat="1" ht="11.25" customHeight="1">
      <c r="A58" s="35" t="s">
        <v>46</v>
      </c>
      <c r="B58" s="29"/>
      <c r="C58" s="30">
        <v>145231</v>
      </c>
      <c r="D58" s="30">
        <v>142006</v>
      </c>
      <c r="E58" s="30">
        <v>142006</v>
      </c>
      <c r="F58" s="31"/>
      <c r="G58" s="31"/>
      <c r="H58" s="119">
        <v>229.13200000000001</v>
      </c>
      <c r="I58" s="119">
        <v>545.79399999999998</v>
      </c>
      <c r="J58" s="119">
        <v>342.83699999999999</v>
      </c>
      <c r="K58" s="32"/>
    </row>
    <row r="59" spans="1:11" s="42" customFormat="1" ht="11.25" customHeight="1">
      <c r="A59" s="36" t="s">
        <v>47</v>
      </c>
      <c r="B59" s="37"/>
      <c r="C59" s="38">
        <v>614652</v>
      </c>
      <c r="D59" s="38">
        <v>660709</v>
      </c>
      <c r="E59" s="38">
        <v>673269</v>
      </c>
      <c r="F59" s="39">
        <f>IF(D59&gt;0,100*E59/D59,0)</f>
        <v>101.90098818087841</v>
      </c>
      <c r="G59" s="40"/>
      <c r="H59" s="120">
        <v>1429.838</v>
      </c>
      <c r="I59" s="121">
        <v>2262.6089999999999</v>
      </c>
      <c r="J59" s="121">
        <v>2030.8319999999999</v>
      </c>
      <c r="K59" s="41">
        <f>IF(I59&gt;0,100*J59/I59,0)</f>
        <v>89.756206220341198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>
        <v>2999</v>
      </c>
      <c r="D61" s="30">
        <v>2325</v>
      </c>
      <c r="E61" s="30">
        <v>2530.2750000000005</v>
      </c>
      <c r="F61" s="31"/>
      <c r="G61" s="31"/>
      <c r="H61" s="119">
        <v>4.226</v>
      </c>
      <c r="I61" s="119">
        <v>2.6446874999999999</v>
      </c>
      <c r="J61" s="119">
        <v>5.8203750000000003</v>
      </c>
      <c r="K61" s="32"/>
    </row>
    <row r="62" spans="1:11" s="33" customFormat="1" ht="11.25" customHeight="1">
      <c r="A62" s="35" t="s">
        <v>49</v>
      </c>
      <c r="B62" s="29"/>
      <c r="C62" s="30">
        <v>3998</v>
      </c>
      <c r="D62" s="30">
        <v>3319</v>
      </c>
      <c r="E62" s="30">
        <v>3319</v>
      </c>
      <c r="F62" s="31"/>
      <c r="G62" s="31"/>
      <c r="H62" s="119">
        <v>7.6689999999999996</v>
      </c>
      <c r="I62" s="119">
        <v>5.415</v>
      </c>
      <c r="J62" s="119"/>
      <c r="K62" s="32"/>
    </row>
    <row r="63" spans="1:11" s="33" customFormat="1" ht="11.25" customHeight="1">
      <c r="A63" s="35" t="s">
        <v>50</v>
      </c>
      <c r="B63" s="29"/>
      <c r="C63" s="30">
        <v>8527</v>
      </c>
      <c r="D63" s="30">
        <v>7246</v>
      </c>
      <c r="E63" s="30">
        <v>7316</v>
      </c>
      <c r="F63" s="31"/>
      <c r="G63" s="31"/>
      <c r="H63" s="119">
        <v>11.752000000000001</v>
      </c>
      <c r="I63" s="119">
        <v>5.1010263569087559</v>
      </c>
      <c r="J63" s="119"/>
      <c r="K63" s="32"/>
    </row>
    <row r="64" spans="1:11" s="42" customFormat="1" ht="11.25" customHeight="1">
      <c r="A64" s="36" t="s">
        <v>51</v>
      </c>
      <c r="B64" s="37"/>
      <c r="C64" s="38">
        <v>15524</v>
      </c>
      <c r="D64" s="38">
        <v>12890</v>
      </c>
      <c r="E64" s="38">
        <v>13165.275000000001</v>
      </c>
      <c r="F64" s="39">
        <f>IF(D64&gt;0,100*E64/D64,0)</f>
        <v>102.13557020946472</v>
      </c>
      <c r="G64" s="40"/>
      <c r="H64" s="120">
        <v>23.646999999999998</v>
      </c>
      <c r="I64" s="121">
        <v>13.160713856908755</v>
      </c>
      <c r="J64" s="12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>
        <v>17275</v>
      </c>
      <c r="D66" s="38">
        <v>10261</v>
      </c>
      <c r="E66" s="38">
        <v>13121</v>
      </c>
      <c r="F66" s="39">
        <f>IF(D66&gt;0,100*E66/D66,0)</f>
        <v>127.87252704414774</v>
      </c>
      <c r="G66" s="40"/>
      <c r="H66" s="120">
        <v>17.245000000000001</v>
      </c>
      <c r="I66" s="121">
        <v>6.351</v>
      </c>
      <c r="J66" s="121">
        <v>14.317</v>
      </c>
      <c r="K66" s="41">
        <f>IF(I66&gt;0,100*J66/I66,0)</f>
        <v>225.42906628877344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>
        <v>46990</v>
      </c>
      <c r="D68" s="30">
        <v>54000</v>
      </c>
      <c r="E68" s="30">
        <v>55000</v>
      </c>
      <c r="F68" s="31"/>
      <c r="G68" s="31"/>
      <c r="H68" s="119">
        <v>96.991</v>
      </c>
      <c r="I68" s="119">
        <v>107</v>
      </c>
      <c r="J68" s="119">
        <v>102</v>
      </c>
      <c r="K68" s="32"/>
    </row>
    <row r="69" spans="1:11" s="33" customFormat="1" ht="11.25" customHeight="1">
      <c r="A69" s="35" t="s">
        <v>54</v>
      </c>
      <c r="B69" s="29"/>
      <c r="C69" s="30">
        <v>741</v>
      </c>
      <c r="D69" s="30">
        <v>770</v>
      </c>
      <c r="E69" s="30">
        <v>800</v>
      </c>
      <c r="F69" s="31"/>
      <c r="G69" s="31"/>
      <c r="H69" s="119">
        <v>1.3</v>
      </c>
      <c r="I69" s="119">
        <v>1.2</v>
      </c>
      <c r="J69" s="119">
        <v>1.2</v>
      </c>
      <c r="K69" s="32"/>
    </row>
    <row r="70" spans="1:11" s="42" customFormat="1" ht="11.25" customHeight="1">
      <c r="A70" s="36" t="s">
        <v>55</v>
      </c>
      <c r="B70" s="37"/>
      <c r="C70" s="38">
        <v>47731</v>
      </c>
      <c r="D70" s="38">
        <v>54770</v>
      </c>
      <c r="E70" s="38">
        <v>55800</v>
      </c>
      <c r="F70" s="39">
        <f>IF(D70&gt;0,100*E70/D70,0)</f>
        <v>101.88059156472521</v>
      </c>
      <c r="G70" s="40"/>
      <c r="H70" s="120">
        <v>98.290999999999997</v>
      </c>
      <c r="I70" s="121">
        <v>108.2</v>
      </c>
      <c r="J70" s="121">
        <v>103.2</v>
      </c>
      <c r="K70" s="41">
        <f>IF(I70&gt;0,100*J70/I70,0)</f>
        <v>95.378927911275412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19"/>
      <c r="I72" s="119"/>
      <c r="J72" s="119"/>
      <c r="K72" s="32"/>
    </row>
    <row r="73" spans="1:11" s="33" customFormat="1" ht="11.25" customHeight="1">
      <c r="A73" s="35" t="s">
        <v>57</v>
      </c>
      <c r="B73" s="29"/>
      <c r="C73" s="30">
        <v>2365</v>
      </c>
      <c r="D73" s="30">
        <v>2000</v>
      </c>
      <c r="E73" s="30">
        <v>2000</v>
      </c>
      <c r="F73" s="31"/>
      <c r="G73" s="31"/>
      <c r="H73" s="119">
        <v>6.4039999999999999</v>
      </c>
      <c r="I73" s="119">
        <v>5</v>
      </c>
      <c r="J73" s="119">
        <v>5</v>
      </c>
      <c r="K73" s="32"/>
    </row>
    <row r="74" spans="1:11" s="33" customFormat="1" ht="11.25" customHeight="1">
      <c r="A74" s="35" t="s">
        <v>58</v>
      </c>
      <c r="B74" s="29"/>
      <c r="C74" s="30">
        <v>2026</v>
      </c>
      <c r="D74" s="30">
        <v>2202</v>
      </c>
      <c r="E74" s="30">
        <v>2180</v>
      </c>
      <c r="F74" s="31"/>
      <c r="G74" s="31"/>
      <c r="H74" s="119">
        <v>3.0640000000000001</v>
      </c>
      <c r="I74" s="119">
        <v>3.5230000000000001</v>
      </c>
      <c r="J74" s="119">
        <v>4.0330000000000004</v>
      </c>
      <c r="K74" s="32"/>
    </row>
    <row r="75" spans="1:11" s="33" customFormat="1" ht="11.25" customHeight="1">
      <c r="A75" s="35" t="s">
        <v>59</v>
      </c>
      <c r="B75" s="29"/>
      <c r="C75" s="30">
        <v>16441</v>
      </c>
      <c r="D75" s="30">
        <v>14668.867403596238</v>
      </c>
      <c r="E75" s="30">
        <v>12922</v>
      </c>
      <c r="F75" s="31"/>
      <c r="G75" s="31"/>
      <c r="H75" s="119">
        <v>27.228000000000002</v>
      </c>
      <c r="I75" s="119">
        <v>32.068659291588837</v>
      </c>
      <c r="J75" s="119">
        <v>28.55762</v>
      </c>
      <c r="K75" s="32"/>
    </row>
    <row r="76" spans="1:11" s="33" customFormat="1" ht="11.25" customHeight="1">
      <c r="A76" s="35" t="s">
        <v>60</v>
      </c>
      <c r="B76" s="29"/>
      <c r="C76" s="30">
        <v>120</v>
      </c>
      <c r="D76" s="30">
        <v>300</v>
      </c>
      <c r="E76" s="30">
        <v>250</v>
      </c>
      <c r="F76" s="31"/>
      <c r="G76" s="31"/>
      <c r="H76" s="119">
        <v>0.42</v>
      </c>
      <c r="I76" s="119">
        <v>1.35</v>
      </c>
      <c r="J76" s="119">
        <v>0.875</v>
      </c>
      <c r="K76" s="32"/>
    </row>
    <row r="77" spans="1:11" s="33" customFormat="1" ht="11.25" customHeight="1">
      <c r="A77" s="35" t="s">
        <v>61</v>
      </c>
      <c r="B77" s="29"/>
      <c r="C77" s="30">
        <v>3300</v>
      </c>
      <c r="D77" s="30">
        <v>4321</v>
      </c>
      <c r="E77" s="30">
        <v>4500</v>
      </c>
      <c r="F77" s="31"/>
      <c r="G77" s="31"/>
      <c r="H77" s="119">
        <v>9.7200000000000006</v>
      </c>
      <c r="I77" s="119">
        <v>8.8089999999999993</v>
      </c>
      <c r="J77" s="119">
        <v>7.47</v>
      </c>
      <c r="K77" s="32"/>
    </row>
    <row r="78" spans="1:11" s="33" customFormat="1" ht="11.25" customHeight="1">
      <c r="A78" s="35" t="s">
        <v>62</v>
      </c>
      <c r="B78" s="29"/>
      <c r="C78" s="30">
        <v>11971</v>
      </c>
      <c r="D78" s="30">
        <v>11392</v>
      </c>
      <c r="E78" s="30">
        <v>11392</v>
      </c>
      <c r="F78" s="31"/>
      <c r="G78" s="31"/>
      <c r="H78" s="119">
        <v>30.382000000000001</v>
      </c>
      <c r="I78" s="119">
        <v>28.48</v>
      </c>
      <c r="J78" s="119">
        <v>28.48</v>
      </c>
      <c r="K78" s="32"/>
    </row>
    <row r="79" spans="1:11" s="33" customFormat="1" ht="11.25" customHeight="1">
      <c r="A79" s="35" t="s">
        <v>63</v>
      </c>
      <c r="B79" s="29"/>
      <c r="C79" s="30">
        <v>14500</v>
      </c>
      <c r="D79" s="30">
        <v>14484</v>
      </c>
      <c r="E79" s="30">
        <v>13526</v>
      </c>
      <c r="F79" s="31"/>
      <c r="G79" s="31"/>
      <c r="H79" s="119">
        <v>40.357999999999997</v>
      </c>
      <c r="I79" s="119">
        <v>33.44</v>
      </c>
      <c r="J79" s="119">
        <v>40.456000000000003</v>
      </c>
      <c r="K79" s="32"/>
    </row>
    <row r="80" spans="1:11" s="42" customFormat="1" ht="11.25" customHeight="1">
      <c r="A80" s="43" t="s">
        <v>64</v>
      </c>
      <c r="B80" s="37"/>
      <c r="C80" s="38">
        <v>50723</v>
      </c>
      <c r="D80" s="38">
        <v>49367.867403596239</v>
      </c>
      <c r="E80" s="38">
        <v>46770</v>
      </c>
      <c r="F80" s="39">
        <f>IF(D80&gt;0,100*E80/D80,0)</f>
        <v>94.737736223527861</v>
      </c>
      <c r="G80" s="40"/>
      <c r="H80" s="120">
        <v>117.57599999999999</v>
      </c>
      <c r="I80" s="121">
        <v>112.67065929158883</v>
      </c>
      <c r="J80" s="121">
        <v>114.87162000000001</v>
      </c>
      <c r="K80" s="41">
        <f>IF(I80&gt;0,100*J80/I80,0)</f>
        <v>101.95344619641848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>
        <v>65</v>
      </c>
      <c r="D82" s="30">
        <v>65</v>
      </c>
      <c r="E82" s="30">
        <v>130</v>
      </c>
      <c r="F82" s="31"/>
      <c r="G82" s="31"/>
      <c r="H82" s="119">
        <v>9.8000000000000004E-2</v>
      </c>
      <c r="I82" s="119">
        <v>9.8000000000000004E-2</v>
      </c>
      <c r="J82" s="119">
        <v>0.19400000000000001</v>
      </c>
      <c r="K82" s="32"/>
    </row>
    <row r="83" spans="1:11" s="33" customFormat="1" ht="11.25" customHeight="1">
      <c r="A83" s="35" t="s">
        <v>66</v>
      </c>
      <c r="B83" s="29"/>
      <c r="C83" s="30">
        <v>58</v>
      </c>
      <c r="D83" s="30">
        <v>59</v>
      </c>
      <c r="E83" s="30">
        <v>50</v>
      </c>
      <c r="F83" s="31"/>
      <c r="G83" s="31"/>
      <c r="H83" s="119">
        <v>5.8999999999999997E-2</v>
      </c>
      <c r="I83" s="119">
        <v>0.06</v>
      </c>
      <c r="J83" s="119">
        <v>5.0999999999999997E-2</v>
      </c>
      <c r="K83" s="32"/>
    </row>
    <row r="84" spans="1:11" s="42" customFormat="1" ht="11.25" customHeight="1">
      <c r="A84" s="36" t="s">
        <v>67</v>
      </c>
      <c r="B84" s="37"/>
      <c r="C84" s="38">
        <v>123</v>
      </c>
      <c r="D84" s="38">
        <v>124</v>
      </c>
      <c r="E84" s="38">
        <v>180</v>
      </c>
      <c r="F84" s="39">
        <f>IF(D84&gt;0,100*E84/D84,0)</f>
        <v>145.16129032258064</v>
      </c>
      <c r="G84" s="40"/>
      <c r="H84" s="120">
        <v>0.157</v>
      </c>
      <c r="I84" s="121">
        <v>0.158</v>
      </c>
      <c r="J84" s="121">
        <v>0.245</v>
      </c>
      <c r="K84" s="41">
        <f>IF(I84&gt;0,100*J84/I84,0)</f>
        <v>155.0632911392405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>
        <v>2230462</v>
      </c>
      <c r="D87" s="53">
        <v>2265187.8674035962</v>
      </c>
      <c r="E87" s="53">
        <v>2272021.2749999999</v>
      </c>
      <c r="F87" s="54">
        <f>IF(D87&gt;0,100*E87/D87,0)</f>
        <v>100.30167067794851</v>
      </c>
      <c r="G87" s="40"/>
      <c r="H87" s="124">
        <v>5895.8060000000005</v>
      </c>
      <c r="I87" s="125">
        <v>8481.3363731484988</v>
      </c>
      <c r="J87" s="12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13" orientation="portrait" useFirstPageNumber="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O625"/>
  <sheetViews>
    <sheetView zoomScale="70" zoomScaleNormal="70" workbookViewId="0">
      <selection activeCell="Q68" sqref="Q68"/>
    </sheetView>
  </sheetViews>
  <sheetFormatPr baseColWidth="10" defaultColWidth="9.90625" defaultRowHeight="11.9" customHeight="1"/>
  <cols>
    <col min="1" max="1" width="19.453125" style="60" customWidth="1"/>
    <col min="2" max="2" width="0.90625" style="60" customWidth="1"/>
    <col min="3" max="6" width="12.453125" style="60" customWidth="1"/>
    <col min="7" max="7" width="0.6328125" style="60" customWidth="1"/>
    <col min="8" max="11" width="12.453125" style="60" customWidth="1"/>
    <col min="12" max="15" width="10.90625" customWidth="1"/>
    <col min="16" max="16384" width="9.90625" style="60"/>
  </cols>
  <sheetData>
    <row r="1" spans="1:11" s="1" customFormat="1" ht="12.75" customHeight="1">
      <c r="A1" s="194" t="s">
        <v>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201" t="s">
        <v>70</v>
      </c>
      <c r="K2" s="20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5" t="s">
        <v>3</v>
      </c>
      <c r="D4" s="196"/>
      <c r="E4" s="196"/>
      <c r="F4" s="197"/>
      <c r="G4" s="9"/>
      <c r="H4" s="198" t="s">
        <v>4</v>
      </c>
      <c r="I4" s="199"/>
      <c r="J4" s="199"/>
      <c r="K4" s="200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279</v>
      </c>
      <c r="D7" s="21" t="s">
        <v>7</v>
      </c>
      <c r="E7" s="21">
        <v>3</v>
      </c>
      <c r="F7" s="22" t="str">
        <f>CONCATENATE(D6,"=100")</f>
        <v>2016=100</v>
      </c>
      <c r="G7" s="23"/>
      <c r="H7" s="20" t="s">
        <v>279</v>
      </c>
      <c r="I7" s="21" t="s">
        <v>7</v>
      </c>
      <c r="J7" s="21">
        <v>3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57</v>
      </c>
      <c r="D9" s="30">
        <v>48</v>
      </c>
      <c r="E9" s="30">
        <v>128</v>
      </c>
      <c r="F9" s="31"/>
      <c r="G9" s="31"/>
      <c r="H9" s="119">
        <v>0.15</v>
      </c>
      <c r="I9" s="119">
        <v>0.125</v>
      </c>
      <c r="J9" s="119">
        <v>0.23599999999999999</v>
      </c>
      <c r="K9" s="32"/>
    </row>
    <row r="10" spans="1:11" s="33" customFormat="1" ht="11.25" customHeight="1">
      <c r="A10" s="35" t="s">
        <v>9</v>
      </c>
      <c r="B10" s="29"/>
      <c r="C10" s="30">
        <v>244</v>
      </c>
      <c r="D10" s="30">
        <v>190</v>
      </c>
      <c r="E10" s="30">
        <v>32</v>
      </c>
      <c r="F10" s="31"/>
      <c r="G10" s="31"/>
      <c r="H10" s="119">
        <v>0.49299999999999999</v>
      </c>
      <c r="I10" s="119">
        <v>0.38300000000000001</v>
      </c>
      <c r="J10" s="119">
        <v>6.5000000000000002E-2</v>
      </c>
      <c r="K10" s="32"/>
    </row>
    <row r="11" spans="1:11" s="33" customFormat="1" ht="11.25" customHeight="1">
      <c r="A11" s="28" t="s">
        <v>10</v>
      </c>
      <c r="B11" s="29"/>
      <c r="C11" s="30">
        <v>317</v>
      </c>
      <c r="D11" s="30">
        <v>313</v>
      </c>
      <c r="E11" s="30">
        <v>256</v>
      </c>
      <c r="F11" s="31"/>
      <c r="G11" s="31"/>
      <c r="H11" s="119">
        <v>0.63700000000000001</v>
      </c>
      <c r="I11" s="119">
        <v>0.63300000000000001</v>
      </c>
      <c r="J11" s="119">
        <v>0.54100000000000004</v>
      </c>
      <c r="K11" s="32"/>
    </row>
    <row r="12" spans="1:11" s="33" customFormat="1" ht="11.25" customHeight="1">
      <c r="A12" s="35" t="s">
        <v>11</v>
      </c>
      <c r="B12" s="29"/>
      <c r="C12" s="30">
        <v>1</v>
      </c>
      <c r="D12" s="30">
        <v>2</v>
      </c>
      <c r="E12" s="30">
        <v>4</v>
      </c>
      <c r="F12" s="31"/>
      <c r="G12" s="31"/>
      <c r="H12" s="119">
        <v>3.0000000000000001E-3</v>
      </c>
      <c r="I12" s="119">
        <v>6.0000000000000001E-3</v>
      </c>
      <c r="J12" s="119">
        <v>8.0000000000000002E-3</v>
      </c>
      <c r="K12" s="32"/>
    </row>
    <row r="13" spans="1:11" s="42" customFormat="1" ht="11.25" customHeight="1">
      <c r="A13" s="36" t="s">
        <v>12</v>
      </c>
      <c r="B13" s="37"/>
      <c r="C13" s="38">
        <v>619</v>
      </c>
      <c r="D13" s="38">
        <v>553</v>
      </c>
      <c r="E13" s="38">
        <v>420</v>
      </c>
      <c r="F13" s="39">
        <f>IF(D13&gt;0,100*E13/D13,0)</f>
        <v>75.949367088607602</v>
      </c>
      <c r="G13" s="40"/>
      <c r="H13" s="120">
        <v>1.2829999999999999</v>
      </c>
      <c r="I13" s="121">
        <v>1.147</v>
      </c>
      <c r="J13" s="121">
        <v>0.85</v>
      </c>
      <c r="K13" s="41">
        <f>IF(I13&gt;0,100*J13/I13,0)</f>
        <v>74.106364428945071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9"/>
      <c r="I14" s="119"/>
      <c r="J14" s="11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0"/>
      <c r="I15" s="121"/>
      <c r="J15" s="12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9"/>
      <c r="I16" s="119"/>
      <c r="J16" s="119"/>
      <c r="K16" s="32"/>
    </row>
    <row r="17" spans="1:11" s="42" customFormat="1" ht="11.25" customHeight="1">
      <c r="A17" s="36" t="s">
        <v>14</v>
      </c>
      <c r="B17" s="37"/>
      <c r="C17" s="38">
        <v>145</v>
      </c>
      <c r="D17" s="38"/>
      <c r="E17" s="38">
        <v>145</v>
      </c>
      <c r="F17" s="39"/>
      <c r="G17" s="40"/>
      <c r="H17" s="120">
        <v>0.188</v>
      </c>
      <c r="I17" s="121"/>
      <c r="J17" s="12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9"/>
      <c r="I18" s="119"/>
      <c r="J18" s="119"/>
      <c r="K18" s="32"/>
    </row>
    <row r="19" spans="1:11" s="33" customFormat="1" ht="11.25" customHeight="1">
      <c r="A19" s="28" t="s">
        <v>15</v>
      </c>
      <c r="B19" s="29"/>
      <c r="C19" s="30">
        <v>14097</v>
      </c>
      <c r="D19" s="30">
        <v>13345</v>
      </c>
      <c r="E19" s="30">
        <v>13345</v>
      </c>
      <c r="F19" s="31"/>
      <c r="G19" s="31"/>
      <c r="H19" s="119">
        <v>59.207000000000001</v>
      </c>
      <c r="I19" s="119">
        <v>84.741</v>
      </c>
      <c r="J19" s="11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9"/>
      <c r="I20" s="119"/>
      <c r="J20" s="11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9"/>
      <c r="I21" s="119"/>
      <c r="J21" s="119"/>
      <c r="K21" s="32"/>
    </row>
    <row r="22" spans="1:11" s="42" customFormat="1" ht="11.25" customHeight="1">
      <c r="A22" s="36" t="s">
        <v>18</v>
      </c>
      <c r="B22" s="37"/>
      <c r="C22" s="38">
        <v>14097</v>
      </c>
      <c r="D22" s="38">
        <v>13345</v>
      </c>
      <c r="E22" s="38">
        <v>13345</v>
      </c>
      <c r="F22" s="39">
        <f>IF(D22&gt;0,100*E22/D22,0)</f>
        <v>100</v>
      </c>
      <c r="G22" s="40"/>
      <c r="H22" s="120">
        <v>59.207000000000001</v>
      </c>
      <c r="I22" s="121">
        <v>84.741</v>
      </c>
      <c r="J22" s="12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9"/>
      <c r="I23" s="119"/>
      <c r="J23" s="119"/>
      <c r="K23" s="32"/>
    </row>
    <row r="24" spans="1:11" s="42" customFormat="1" ht="11.25" customHeight="1">
      <c r="A24" s="36" t="s">
        <v>19</v>
      </c>
      <c r="B24" s="37"/>
      <c r="C24" s="38">
        <v>85501</v>
      </c>
      <c r="D24" s="38">
        <v>83380</v>
      </c>
      <c r="E24" s="38">
        <v>86000</v>
      </c>
      <c r="F24" s="39">
        <f>IF(D24&gt;0,100*E24/D24,0)</f>
        <v>103.14224034540658</v>
      </c>
      <c r="G24" s="40"/>
      <c r="H24" s="120">
        <v>314.12099999999998</v>
      </c>
      <c r="I24" s="121">
        <v>397.76799999999997</v>
      </c>
      <c r="J24" s="12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9"/>
      <c r="I25" s="119"/>
      <c r="J25" s="119"/>
      <c r="K25" s="32"/>
    </row>
    <row r="26" spans="1:11" s="42" customFormat="1" ht="11.25" customHeight="1">
      <c r="A26" s="36" t="s">
        <v>20</v>
      </c>
      <c r="B26" s="37"/>
      <c r="C26" s="38">
        <v>18677</v>
      </c>
      <c r="D26" s="38">
        <v>17600</v>
      </c>
      <c r="E26" s="38">
        <v>18500</v>
      </c>
      <c r="F26" s="39">
        <f>IF(D26&gt;0,100*E26/D26,0)</f>
        <v>105.11363636363636</v>
      </c>
      <c r="G26" s="40"/>
      <c r="H26" s="120">
        <v>65.581000000000003</v>
      </c>
      <c r="I26" s="121">
        <v>90</v>
      </c>
      <c r="J26" s="121">
        <v>68.5</v>
      </c>
      <c r="K26" s="41">
        <f>IF(I26&gt;0,100*J26/I26,0)</f>
        <v>76.111111111111114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9"/>
      <c r="I27" s="119"/>
      <c r="J27" s="119"/>
      <c r="K27" s="32"/>
    </row>
    <row r="28" spans="1:11" s="33" customFormat="1" ht="11.25" customHeight="1">
      <c r="A28" s="35" t="s">
        <v>21</v>
      </c>
      <c r="B28" s="29"/>
      <c r="C28" s="30">
        <v>179026</v>
      </c>
      <c r="D28" s="30">
        <v>189073</v>
      </c>
      <c r="E28" s="30">
        <v>182509</v>
      </c>
      <c r="F28" s="31"/>
      <c r="G28" s="31"/>
      <c r="H28" s="119">
        <v>596.09299999999996</v>
      </c>
      <c r="I28" s="119">
        <v>870.08199999999999</v>
      </c>
      <c r="J28" s="119">
        <v>679.34799999999996</v>
      </c>
      <c r="K28" s="32"/>
    </row>
    <row r="29" spans="1:11" s="33" customFormat="1" ht="11.25" customHeight="1">
      <c r="A29" s="35" t="s">
        <v>22</v>
      </c>
      <c r="B29" s="29"/>
      <c r="C29" s="30">
        <v>104424</v>
      </c>
      <c r="D29" s="30">
        <v>89053</v>
      </c>
      <c r="E29" s="30">
        <v>89053</v>
      </c>
      <c r="F29" s="31"/>
      <c r="G29" s="31"/>
      <c r="H29" s="119">
        <v>177.97300000000001</v>
      </c>
      <c r="I29" s="119">
        <v>223.47200000000001</v>
      </c>
      <c r="J29" s="119">
        <v>239.27799999999999</v>
      </c>
      <c r="K29" s="32"/>
    </row>
    <row r="30" spans="1:11" s="33" customFormat="1" ht="11.25" customHeight="1">
      <c r="A30" s="35" t="s">
        <v>23</v>
      </c>
      <c r="B30" s="29"/>
      <c r="C30" s="30">
        <v>164313</v>
      </c>
      <c r="D30" s="30">
        <v>156418</v>
      </c>
      <c r="E30" s="30">
        <v>156418</v>
      </c>
      <c r="F30" s="31"/>
      <c r="G30" s="31"/>
      <c r="H30" s="119">
        <v>391.82100000000003</v>
      </c>
      <c r="I30" s="119">
        <v>528.06799999999998</v>
      </c>
      <c r="J30" s="119">
        <v>483.14</v>
      </c>
      <c r="K30" s="32"/>
    </row>
    <row r="31" spans="1:11" s="42" customFormat="1" ht="11.25" customHeight="1">
      <c r="A31" s="43" t="s">
        <v>24</v>
      </c>
      <c r="B31" s="37"/>
      <c r="C31" s="38">
        <v>447763</v>
      </c>
      <c r="D31" s="38">
        <v>434544</v>
      </c>
      <c r="E31" s="38">
        <v>427980</v>
      </c>
      <c r="F31" s="39">
        <f>IF(D31&gt;0,100*E31/D31,0)</f>
        <v>98.489451010714674</v>
      </c>
      <c r="G31" s="40"/>
      <c r="H31" s="120">
        <v>1165.8870000000002</v>
      </c>
      <c r="I31" s="121">
        <v>1621.6220000000001</v>
      </c>
      <c r="J31" s="121">
        <v>1401.7660000000001</v>
      </c>
      <c r="K31" s="41">
        <f>IF(I31&gt;0,100*J31/I31,0)</f>
        <v>86.442216496816144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9"/>
      <c r="I32" s="119"/>
      <c r="J32" s="119"/>
      <c r="K32" s="32"/>
    </row>
    <row r="33" spans="1:11" s="33" customFormat="1" ht="11.25" customHeight="1">
      <c r="A33" s="35" t="s">
        <v>25</v>
      </c>
      <c r="B33" s="29"/>
      <c r="C33" s="30">
        <v>37330</v>
      </c>
      <c r="D33" s="30">
        <v>36850</v>
      </c>
      <c r="E33" s="30">
        <v>37000</v>
      </c>
      <c r="F33" s="31"/>
      <c r="G33" s="31"/>
      <c r="H33" s="119">
        <v>84.486999999999995</v>
      </c>
      <c r="I33" s="119">
        <v>164.56</v>
      </c>
      <c r="J33" s="119"/>
      <c r="K33" s="32"/>
    </row>
    <row r="34" spans="1:11" s="33" customFormat="1" ht="11.25" customHeight="1">
      <c r="A34" s="35" t="s">
        <v>26</v>
      </c>
      <c r="B34" s="29"/>
      <c r="C34" s="30">
        <v>20096</v>
      </c>
      <c r="D34" s="30">
        <v>20120</v>
      </c>
      <c r="E34" s="30">
        <v>19500</v>
      </c>
      <c r="F34" s="31"/>
      <c r="G34" s="31"/>
      <c r="H34" s="119">
        <v>74.624000000000009</v>
      </c>
      <c r="I34" s="119">
        <v>83.1</v>
      </c>
      <c r="J34" s="119"/>
      <c r="K34" s="32"/>
    </row>
    <row r="35" spans="1:11" s="33" customFormat="1" ht="11.25" customHeight="1">
      <c r="A35" s="35" t="s">
        <v>27</v>
      </c>
      <c r="B35" s="29"/>
      <c r="C35" s="30">
        <v>105011</v>
      </c>
      <c r="D35" s="30">
        <v>105000</v>
      </c>
      <c r="E35" s="30">
        <v>104500</v>
      </c>
      <c r="F35" s="31"/>
      <c r="G35" s="31"/>
      <c r="H35" s="119">
        <v>279.392</v>
      </c>
      <c r="I35" s="119">
        <v>390.5</v>
      </c>
      <c r="J35" s="119">
        <v>390.5</v>
      </c>
      <c r="K35" s="32"/>
    </row>
    <row r="36" spans="1:11" s="33" customFormat="1" ht="11.25" customHeight="1">
      <c r="A36" s="35" t="s">
        <v>28</v>
      </c>
      <c r="B36" s="29"/>
      <c r="C36" s="30">
        <v>15121</v>
      </c>
      <c r="D36" s="30">
        <v>14480</v>
      </c>
      <c r="E36" s="30">
        <v>14552.4</v>
      </c>
      <c r="F36" s="31"/>
      <c r="G36" s="31"/>
      <c r="H36" s="119">
        <v>39.308</v>
      </c>
      <c r="I36" s="119">
        <v>57.92</v>
      </c>
      <c r="J36" s="119">
        <v>58.209600000000002</v>
      </c>
      <c r="K36" s="32"/>
    </row>
    <row r="37" spans="1:11" s="42" customFormat="1" ht="11.25" customHeight="1">
      <c r="A37" s="36" t="s">
        <v>29</v>
      </c>
      <c r="B37" s="37"/>
      <c r="C37" s="38">
        <v>177558</v>
      </c>
      <c r="D37" s="38">
        <v>176450</v>
      </c>
      <c r="E37" s="38">
        <v>175552.4</v>
      </c>
      <c r="F37" s="39">
        <f>IF(D37&gt;0,100*E37/D37,0)</f>
        <v>99.491300651742705</v>
      </c>
      <c r="G37" s="40"/>
      <c r="H37" s="120">
        <v>477.81099999999998</v>
      </c>
      <c r="I37" s="121">
        <v>696.08</v>
      </c>
      <c r="J37" s="12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9"/>
      <c r="I38" s="119"/>
      <c r="J38" s="119"/>
      <c r="K38" s="32"/>
    </row>
    <row r="39" spans="1:11" s="42" customFormat="1" ht="11.25" customHeight="1">
      <c r="A39" s="36" t="s">
        <v>30</v>
      </c>
      <c r="B39" s="37"/>
      <c r="C39" s="38">
        <v>19111</v>
      </c>
      <c r="D39" s="38">
        <v>19135</v>
      </c>
      <c r="E39" s="38">
        <v>21360</v>
      </c>
      <c r="F39" s="39">
        <f>IF(D39&gt;0,100*E39/D39,0)</f>
        <v>111.62790697674419</v>
      </c>
      <c r="G39" s="40"/>
      <c r="H39" s="120">
        <v>30.883000000000003</v>
      </c>
      <c r="I39" s="121">
        <v>30.8</v>
      </c>
      <c r="J39" s="121">
        <v>34.174999999999997</v>
      </c>
      <c r="K39" s="41">
        <f>IF(I39&gt;0,100*J39/I39,0)</f>
        <v>110.9577922077922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9"/>
      <c r="I40" s="119"/>
      <c r="J40" s="119"/>
      <c r="K40" s="32"/>
    </row>
    <row r="41" spans="1:11" s="33" customFormat="1" ht="11.25" customHeight="1">
      <c r="A41" s="28" t="s">
        <v>31</v>
      </c>
      <c r="B41" s="29"/>
      <c r="C41" s="30">
        <v>48756</v>
      </c>
      <c r="D41" s="30">
        <v>51565</v>
      </c>
      <c r="E41" s="30">
        <v>50560</v>
      </c>
      <c r="F41" s="31"/>
      <c r="G41" s="31"/>
      <c r="H41" s="119">
        <v>120.26499999999999</v>
      </c>
      <c r="I41" s="119">
        <v>168.25</v>
      </c>
      <c r="J41" s="119">
        <v>120.217</v>
      </c>
      <c r="K41" s="32"/>
    </row>
    <row r="42" spans="1:11" s="33" customFormat="1" ht="11.25" customHeight="1">
      <c r="A42" s="35" t="s">
        <v>32</v>
      </c>
      <c r="B42" s="29"/>
      <c r="C42" s="30">
        <v>153325</v>
      </c>
      <c r="D42" s="30">
        <v>144496</v>
      </c>
      <c r="E42" s="30">
        <v>144500</v>
      </c>
      <c r="F42" s="31"/>
      <c r="G42" s="31"/>
      <c r="H42" s="119">
        <v>499.04599999999999</v>
      </c>
      <c r="I42" s="119">
        <v>632.28200000000004</v>
      </c>
      <c r="J42" s="119">
        <v>555.1</v>
      </c>
      <c r="K42" s="32"/>
    </row>
    <row r="43" spans="1:11" s="33" customFormat="1" ht="11.25" customHeight="1">
      <c r="A43" s="35" t="s">
        <v>33</v>
      </c>
      <c r="B43" s="29"/>
      <c r="C43" s="30">
        <v>18939</v>
      </c>
      <c r="D43" s="30">
        <v>19666</v>
      </c>
      <c r="E43" s="30">
        <v>19400</v>
      </c>
      <c r="F43" s="31"/>
      <c r="G43" s="31"/>
      <c r="H43" s="119">
        <v>61.668999999999997</v>
      </c>
      <c r="I43" s="119">
        <v>82.826999999999998</v>
      </c>
      <c r="J43" s="119">
        <v>62.18</v>
      </c>
      <c r="K43" s="32"/>
    </row>
    <row r="44" spans="1:11" s="33" customFormat="1" ht="11.25" customHeight="1">
      <c r="A44" s="35" t="s">
        <v>34</v>
      </c>
      <c r="B44" s="29"/>
      <c r="C44" s="30">
        <v>123339</v>
      </c>
      <c r="D44" s="30">
        <v>124456</v>
      </c>
      <c r="E44" s="30">
        <v>121000</v>
      </c>
      <c r="F44" s="31"/>
      <c r="G44" s="31"/>
      <c r="H44" s="119">
        <v>378.83700000000005</v>
      </c>
      <c r="I44" s="119">
        <v>572.08100000000002</v>
      </c>
      <c r="J44" s="119">
        <v>350.5</v>
      </c>
      <c r="K44" s="32"/>
    </row>
    <row r="45" spans="1:11" s="33" customFormat="1" ht="11.25" customHeight="1">
      <c r="A45" s="35" t="s">
        <v>35</v>
      </c>
      <c r="B45" s="29"/>
      <c r="C45" s="30">
        <v>36613</v>
      </c>
      <c r="D45" s="30">
        <v>37981</v>
      </c>
      <c r="E45" s="30">
        <v>39000</v>
      </c>
      <c r="F45" s="31"/>
      <c r="G45" s="31"/>
      <c r="H45" s="119">
        <v>96.712000000000003</v>
      </c>
      <c r="I45" s="119">
        <v>146.815</v>
      </c>
      <c r="J45" s="119">
        <v>114</v>
      </c>
      <c r="K45" s="32"/>
    </row>
    <row r="46" spans="1:11" s="33" customFormat="1" ht="11.25" customHeight="1">
      <c r="A46" s="35" t="s">
        <v>36</v>
      </c>
      <c r="B46" s="29"/>
      <c r="C46" s="30">
        <v>79448</v>
      </c>
      <c r="D46" s="30">
        <v>74922</v>
      </c>
      <c r="E46" s="30">
        <v>76000</v>
      </c>
      <c r="F46" s="31"/>
      <c r="G46" s="31"/>
      <c r="H46" s="119">
        <v>194.208</v>
      </c>
      <c r="I46" s="119">
        <v>252.76300000000001</v>
      </c>
      <c r="J46" s="119">
        <v>205.2</v>
      </c>
      <c r="K46" s="32"/>
    </row>
    <row r="47" spans="1:11" s="33" customFormat="1" ht="11.25" customHeight="1">
      <c r="A47" s="35" t="s">
        <v>37</v>
      </c>
      <c r="B47" s="29"/>
      <c r="C47" s="30">
        <v>99638</v>
      </c>
      <c r="D47" s="30">
        <v>90890</v>
      </c>
      <c r="E47" s="30">
        <v>92040</v>
      </c>
      <c r="F47" s="31"/>
      <c r="G47" s="31"/>
      <c r="H47" s="119">
        <v>275.97800000000001</v>
      </c>
      <c r="I47" s="119">
        <v>349.33600000000001</v>
      </c>
      <c r="J47" s="119">
        <v>272.572</v>
      </c>
      <c r="K47" s="32"/>
    </row>
    <row r="48" spans="1:11" s="33" customFormat="1" ht="11.25" customHeight="1">
      <c r="A48" s="35" t="s">
        <v>38</v>
      </c>
      <c r="B48" s="29"/>
      <c r="C48" s="30">
        <v>189481</v>
      </c>
      <c r="D48" s="30">
        <v>185725</v>
      </c>
      <c r="E48" s="30">
        <v>185800</v>
      </c>
      <c r="F48" s="31"/>
      <c r="G48" s="31"/>
      <c r="H48" s="119">
        <v>530.74200000000008</v>
      </c>
      <c r="I48" s="119">
        <v>842.26099999999997</v>
      </c>
      <c r="J48" s="119">
        <v>520.16</v>
      </c>
      <c r="K48" s="32"/>
    </row>
    <row r="49" spans="1:11" s="33" customFormat="1" ht="11.25" customHeight="1">
      <c r="A49" s="35" t="s">
        <v>39</v>
      </c>
      <c r="B49" s="29"/>
      <c r="C49" s="30">
        <v>54422</v>
      </c>
      <c r="D49" s="30">
        <v>56586</v>
      </c>
      <c r="E49" s="30">
        <v>56400</v>
      </c>
      <c r="F49" s="31"/>
      <c r="G49" s="31"/>
      <c r="H49" s="119">
        <v>142.57499999999999</v>
      </c>
      <c r="I49" s="119">
        <v>245.321</v>
      </c>
      <c r="J49" s="119">
        <v>163.80000000000001</v>
      </c>
      <c r="K49" s="32"/>
    </row>
    <row r="50" spans="1:11" s="42" customFormat="1" ht="11.25" customHeight="1">
      <c r="A50" s="43" t="s">
        <v>40</v>
      </c>
      <c r="B50" s="37"/>
      <c r="C50" s="38">
        <v>803961</v>
      </c>
      <c r="D50" s="38">
        <v>786287</v>
      </c>
      <c r="E50" s="38">
        <v>784700</v>
      </c>
      <c r="F50" s="39">
        <f>IF(D50&gt;0,100*E50/D50,0)</f>
        <v>99.798165300965167</v>
      </c>
      <c r="G50" s="40"/>
      <c r="H50" s="120">
        <v>2300.0320000000002</v>
      </c>
      <c r="I50" s="121">
        <v>3291.9360000000001</v>
      </c>
      <c r="J50" s="121">
        <v>2363.7289999999998</v>
      </c>
      <c r="K50" s="41">
        <f>IF(I50&gt;0,100*J50/I50,0)</f>
        <v>71.803613435984175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9"/>
      <c r="I51" s="119"/>
      <c r="J51" s="119"/>
      <c r="K51" s="32"/>
    </row>
    <row r="52" spans="1:11" s="42" customFormat="1" ht="11.25" customHeight="1">
      <c r="A52" s="36" t="s">
        <v>41</v>
      </c>
      <c r="B52" s="37"/>
      <c r="C52" s="38">
        <v>37032</v>
      </c>
      <c r="D52" s="38">
        <v>37032</v>
      </c>
      <c r="E52" s="38">
        <v>37032</v>
      </c>
      <c r="F52" s="39">
        <f>IF(D52&gt;0,100*E52/D52,0)</f>
        <v>100</v>
      </c>
      <c r="G52" s="40"/>
      <c r="H52" s="120">
        <v>80.081000000000003</v>
      </c>
      <c r="I52" s="121">
        <v>80.081000000000003</v>
      </c>
      <c r="J52" s="121">
        <v>80.081000000000003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9"/>
      <c r="I53" s="119"/>
      <c r="J53" s="119"/>
      <c r="K53" s="32"/>
    </row>
    <row r="54" spans="1:11" s="33" customFormat="1" ht="11.25" customHeight="1">
      <c r="A54" s="35" t="s">
        <v>42</v>
      </c>
      <c r="B54" s="29"/>
      <c r="C54" s="30">
        <v>154614</v>
      </c>
      <c r="D54" s="30">
        <v>143000</v>
      </c>
      <c r="E54" s="30">
        <v>140700</v>
      </c>
      <c r="F54" s="31"/>
      <c r="G54" s="31"/>
      <c r="H54" s="119">
        <v>307.702</v>
      </c>
      <c r="I54" s="119">
        <v>440.71899999999999</v>
      </c>
      <c r="J54" s="119">
        <v>370.88</v>
      </c>
      <c r="K54" s="32"/>
    </row>
    <row r="55" spans="1:11" s="33" customFormat="1" ht="11.25" customHeight="1">
      <c r="A55" s="35" t="s">
        <v>43</v>
      </c>
      <c r="B55" s="29"/>
      <c r="C55" s="30">
        <v>142446</v>
      </c>
      <c r="D55" s="30">
        <v>149573</v>
      </c>
      <c r="E55" s="30">
        <v>150800</v>
      </c>
      <c r="F55" s="31"/>
      <c r="G55" s="31"/>
      <c r="H55" s="119">
        <v>334.00800000000004</v>
      </c>
      <c r="I55" s="119">
        <v>432.7</v>
      </c>
      <c r="J55" s="119">
        <v>331.8</v>
      </c>
      <c r="K55" s="32"/>
    </row>
    <row r="56" spans="1:11" s="33" customFormat="1" ht="11.25" customHeight="1">
      <c r="A56" s="35" t="s">
        <v>44</v>
      </c>
      <c r="B56" s="29"/>
      <c r="C56" s="30">
        <v>239467</v>
      </c>
      <c r="D56" s="30">
        <v>271000</v>
      </c>
      <c r="E56" s="30">
        <v>268000</v>
      </c>
      <c r="F56" s="31"/>
      <c r="G56" s="31"/>
      <c r="H56" s="119">
        <v>806.93</v>
      </c>
      <c r="I56" s="119">
        <v>800</v>
      </c>
      <c r="J56" s="119">
        <v>858</v>
      </c>
      <c r="K56" s="32"/>
    </row>
    <row r="57" spans="1:11" s="33" customFormat="1" ht="11.25" customHeight="1">
      <c r="A57" s="35" t="s">
        <v>45</v>
      </c>
      <c r="B57" s="29"/>
      <c r="C57" s="30">
        <v>90128</v>
      </c>
      <c r="D57" s="30">
        <v>86670</v>
      </c>
      <c r="E57" s="30">
        <v>86670</v>
      </c>
      <c r="F57" s="31"/>
      <c r="G57" s="31"/>
      <c r="H57" s="119">
        <v>155.81900000000002</v>
      </c>
      <c r="I57" s="119">
        <v>433.35</v>
      </c>
      <c r="J57" s="119">
        <v>433.35</v>
      </c>
      <c r="K57" s="32"/>
    </row>
    <row r="58" spans="1:11" s="33" customFormat="1" ht="11.25" customHeight="1">
      <c r="A58" s="35" t="s">
        <v>46</v>
      </c>
      <c r="B58" s="29"/>
      <c r="C58" s="30">
        <v>149374</v>
      </c>
      <c r="D58" s="30">
        <v>145970</v>
      </c>
      <c r="E58" s="30">
        <v>146021</v>
      </c>
      <c r="F58" s="31"/>
      <c r="G58" s="31"/>
      <c r="H58" s="119">
        <v>234.352</v>
      </c>
      <c r="I58" s="119">
        <v>559.86599999999999</v>
      </c>
      <c r="J58" s="119">
        <v>350.86700000000002</v>
      </c>
      <c r="K58" s="32"/>
    </row>
    <row r="59" spans="1:11" s="42" customFormat="1" ht="11.25" customHeight="1">
      <c r="A59" s="36" t="s">
        <v>47</v>
      </c>
      <c r="B59" s="37"/>
      <c r="C59" s="38">
        <v>776029</v>
      </c>
      <c r="D59" s="38">
        <v>796213</v>
      </c>
      <c r="E59" s="38">
        <v>792191</v>
      </c>
      <c r="F59" s="39">
        <f>IF(D59&gt;0,100*E59/D59,0)</f>
        <v>99.494858787786683</v>
      </c>
      <c r="G59" s="40"/>
      <c r="H59" s="120">
        <v>1838.8109999999999</v>
      </c>
      <c r="I59" s="121">
        <v>2666.6349999999998</v>
      </c>
      <c r="J59" s="121">
        <v>2344.8970000000004</v>
      </c>
      <c r="K59" s="41">
        <f>IF(I59&gt;0,100*J59/I59,0)</f>
        <v>87.934681724345495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9"/>
      <c r="I60" s="119"/>
      <c r="J60" s="119"/>
      <c r="K60" s="32"/>
    </row>
    <row r="61" spans="1:11" s="33" customFormat="1" ht="11.25" customHeight="1">
      <c r="A61" s="35" t="s">
        <v>48</v>
      </c>
      <c r="B61" s="29"/>
      <c r="C61" s="30">
        <v>4018</v>
      </c>
      <c r="D61" s="30">
        <v>3100</v>
      </c>
      <c r="E61" s="30">
        <v>3373.7000000000007</v>
      </c>
      <c r="F61" s="31"/>
      <c r="G61" s="31"/>
      <c r="H61" s="119">
        <v>5.577</v>
      </c>
      <c r="I61" s="119">
        <v>3.5262500000000001</v>
      </c>
      <c r="J61" s="119">
        <v>7.6971949999999998</v>
      </c>
      <c r="K61" s="32"/>
    </row>
    <row r="62" spans="1:11" s="33" customFormat="1" ht="11.25" customHeight="1">
      <c r="A62" s="35" t="s">
        <v>49</v>
      </c>
      <c r="B62" s="29"/>
      <c r="C62" s="30">
        <v>4413</v>
      </c>
      <c r="D62" s="30">
        <v>3655</v>
      </c>
      <c r="E62" s="30">
        <v>3655</v>
      </c>
      <c r="F62" s="31"/>
      <c r="G62" s="31"/>
      <c r="H62" s="119">
        <v>8.49</v>
      </c>
      <c r="I62" s="119">
        <v>5.9960000000000004</v>
      </c>
      <c r="J62" s="119"/>
      <c r="K62" s="32"/>
    </row>
    <row r="63" spans="1:11" s="33" customFormat="1" ht="11.25" customHeight="1">
      <c r="A63" s="35" t="s">
        <v>50</v>
      </c>
      <c r="B63" s="29"/>
      <c r="C63" s="30">
        <v>10659</v>
      </c>
      <c r="D63" s="30">
        <v>9057</v>
      </c>
      <c r="E63" s="30">
        <v>9145</v>
      </c>
      <c r="F63" s="31"/>
      <c r="G63" s="31"/>
      <c r="H63" s="119">
        <v>14.691000000000001</v>
      </c>
      <c r="I63" s="119">
        <v>6.3766346997827501</v>
      </c>
      <c r="J63" s="119"/>
      <c r="K63" s="32"/>
    </row>
    <row r="64" spans="1:11" s="42" customFormat="1" ht="11.25" customHeight="1">
      <c r="A64" s="36" t="s">
        <v>51</v>
      </c>
      <c r="B64" s="37"/>
      <c r="C64" s="38">
        <v>19090</v>
      </c>
      <c r="D64" s="38">
        <v>15812</v>
      </c>
      <c r="E64" s="38">
        <v>16173.7</v>
      </c>
      <c r="F64" s="39">
        <f>IF(D64&gt;0,100*E64/D64,0)</f>
        <v>102.28750316215533</v>
      </c>
      <c r="G64" s="40"/>
      <c r="H64" s="120">
        <v>28.758000000000003</v>
      </c>
      <c r="I64" s="121">
        <v>15.89888469978275</v>
      </c>
      <c r="J64" s="12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9"/>
      <c r="I65" s="119"/>
      <c r="J65" s="119"/>
      <c r="K65" s="32"/>
    </row>
    <row r="66" spans="1:11" s="42" customFormat="1" ht="11.25" customHeight="1">
      <c r="A66" s="36" t="s">
        <v>52</v>
      </c>
      <c r="B66" s="37"/>
      <c r="C66" s="38">
        <v>28556</v>
      </c>
      <c r="D66" s="38">
        <v>20346</v>
      </c>
      <c r="E66" s="38">
        <v>22226</v>
      </c>
      <c r="F66" s="39">
        <f>IF(D66&gt;0,100*E66/D66,0)</f>
        <v>109.24014548314165</v>
      </c>
      <c r="G66" s="40"/>
      <c r="H66" s="120">
        <v>28.4</v>
      </c>
      <c r="I66" s="121">
        <v>12.532999999999999</v>
      </c>
      <c r="J66" s="121">
        <v>23.706</v>
      </c>
      <c r="K66" s="41">
        <f>IF(I66&gt;0,100*J66/I66,0)</f>
        <v>189.14864757041411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9"/>
      <c r="I67" s="119"/>
      <c r="J67" s="119"/>
      <c r="K67" s="32"/>
    </row>
    <row r="68" spans="1:11" s="33" customFormat="1" ht="11.25" customHeight="1">
      <c r="A68" s="35" t="s">
        <v>53</v>
      </c>
      <c r="B68" s="29"/>
      <c r="C68" s="30">
        <v>46990</v>
      </c>
      <c r="D68" s="30">
        <v>54000</v>
      </c>
      <c r="E68" s="30">
        <v>55000</v>
      </c>
      <c r="F68" s="31"/>
      <c r="G68" s="31"/>
      <c r="H68" s="119">
        <v>96.991</v>
      </c>
      <c r="I68" s="119">
        <v>107</v>
      </c>
      <c r="J68" s="119">
        <v>102</v>
      </c>
      <c r="K68" s="32"/>
    </row>
    <row r="69" spans="1:11" s="33" customFormat="1" ht="11.25" customHeight="1">
      <c r="A69" s="35" t="s">
        <v>54</v>
      </c>
      <c r="B69" s="29"/>
      <c r="C69" s="30">
        <v>741</v>
      </c>
      <c r="D69" s="30">
        <v>770</v>
      </c>
      <c r="E69" s="30">
        <v>800</v>
      </c>
      <c r="F69" s="31"/>
      <c r="G69" s="31"/>
      <c r="H69" s="119">
        <v>1.3</v>
      </c>
      <c r="I69" s="119">
        <v>1.2</v>
      </c>
      <c r="J69" s="119">
        <v>1.2</v>
      </c>
      <c r="K69" s="32"/>
    </row>
    <row r="70" spans="1:11" s="42" customFormat="1" ht="11.25" customHeight="1">
      <c r="A70" s="36" t="s">
        <v>55</v>
      </c>
      <c r="B70" s="37"/>
      <c r="C70" s="38">
        <v>47731</v>
      </c>
      <c r="D70" s="38">
        <v>54770</v>
      </c>
      <c r="E70" s="38">
        <v>55800</v>
      </c>
      <c r="F70" s="39">
        <f>IF(D70&gt;0,100*E70/D70,0)</f>
        <v>101.88059156472521</v>
      </c>
      <c r="G70" s="40"/>
      <c r="H70" s="120">
        <v>98.290999999999997</v>
      </c>
      <c r="I70" s="121">
        <v>108.2</v>
      </c>
      <c r="J70" s="121">
        <v>103.2</v>
      </c>
      <c r="K70" s="41">
        <f>IF(I70&gt;0,100*J70/I70,0)</f>
        <v>95.378927911275412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9"/>
      <c r="I71" s="119"/>
      <c r="J71" s="119"/>
      <c r="K71" s="32"/>
    </row>
    <row r="72" spans="1:11" s="33" customFormat="1" ht="11.25" customHeight="1">
      <c r="A72" s="35" t="s">
        <v>56</v>
      </c>
      <c r="B72" s="29"/>
      <c r="C72" s="30">
        <v>11359</v>
      </c>
      <c r="D72" s="30">
        <v>9627</v>
      </c>
      <c r="E72" s="30">
        <v>9905</v>
      </c>
      <c r="F72" s="31"/>
      <c r="G72" s="31"/>
      <c r="H72" s="119">
        <v>18.196999999999999</v>
      </c>
      <c r="I72" s="119">
        <v>3.0219999999999998</v>
      </c>
      <c r="J72" s="119">
        <v>17.597999999999999</v>
      </c>
      <c r="K72" s="32"/>
    </row>
    <row r="73" spans="1:11" s="33" customFormat="1" ht="11.25" customHeight="1">
      <c r="A73" s="35" t="s">
        <v>57</v>
      </c>
      <c r="B73" s="29"/>
      <c r="C73" s="30">
        <v>9015</v>
      </c>
      <c r="D73" s="30">
        <v>7900</v>
      </c>
      <c r="E73" s="30">
        <v>7900</v>
      </c>
      <c r="F73" s="31"/>
      <c r="G73" s="31"/>
      <c r="H73" s="119">
        <v>24.224</v>
      </c>
      <c r="I73" s="119">
        <v>19.454999999999998</v>
      </c>
      <c r="J73" s="119">
        <v>19.454999999999998</v>
      </c>
      <c r="K73" s="32"/>
    </row>
    <row r="74" spans="1:11" s="33" customFormat="1" ht="11.25" customHeight="1">
      <c r="A74" s="35" t="s">
        <v>58</v>
      </c>
      <c r="B74" s="29"/>
      <c r="C74" s="30">
        <v>10101</v>
      </c>
      <c r="D74" s="30">
        <v>11009</v>
      </c>
      <c r="E74" s="30">
        <v>10903</v>
      </c>
      <c r="F74" s="31"/>
      <c r="G74" s="31"/>
      <c r="H74" s="119">
        <v>15.994</v>
      </c>
      <c r="I74" s="119">
        <v>16.513000000000002</v>
      </c>
      <c r="J74" s="119">
        <v>18.861999999999998</v>
      </c>
      <c r="K74" s="32"/>
    </row>
    <row r="75" spans="1:11" s="33" customFormat="1" ht="11.25" customHeight="1">
      <c r="A75" s="35" t="s">
        <v>59</v>
      </c>
      <c r="B75" s="29"/>
      <c r="C75" s="30">
        <v>54438</v>
      </c>
      <c r="D75" s="30">
        <v>48569.671500000004</v>
      </c>
      <c r="E75" s="30">
        <v>46961</v>
      </c>
      <c r="F75" s="31"/>
      <c r="G75" s="31"/>
      <c r="H75" s="119">
        <v>53.701000000000001</v>
      </c>
      <c r="I75" s="119">
        <v>65.63779727524404</v>
      </c>
      <c r="J75" s="119"/>
      <c r="K75" s="32"/>
    </row>
    <row r="76" spans="1:11" s="33" customFormat="1" ht="11.25" customHeight="1">
      <c r="A76" s="35" t="s">
        <v>60</v>
      </c>
      <c r="B76" s="29"/>
      <c r="C76" s="30">
        <v>1303</v>
      </c>
      <c r="D76" s="30">
        <v>1130</v>
      </c>
      <c r="E76" s="30">
        <v>1050</v>
      </c>
      <c r="F76" s="31"/>
      <c r="G76" s="31"/>
      <c r="H76" s="119">
        <v>3.3780000000000001</v>
      </c>
      <c r="I76" s="119">
        <v>4.0890000000000004</v>
      </c>
      <c r="J76" s="119">
        <v>3.5150000000000001</v>
      </c>
      <c r="K76" s="32"/>
    </row>
    <row r="77" spans="1:11" s="33" customFormat="1" ht="11.25" customHeight="1">
      <c r="A77" s="35" t="s">
        <v>61</v>
      </c>
      <c r="B77" s="29"/>
      <c r="C77" s="30">
        <v>8250</v>
      </c>
      <c r="D77" s="30">
        <v>7084</v>
      </c>
      <c r="E77" s="30">
        <v>7500</v>
      </c>
      <c r="F77" s="31"/>
      <c r="G77" s="31"/>
      <c r="H77" s="119">
        <v>24.32</v>
      </c>
      <c r="I77" s="119">
        <v>14.442</v>
      </c>
      <c r="J77" s="119">
        <v>12.48</v>
      </c>
      <c r="K77" s="32"/>
    </row>
    <row r="78" spans="1:11" s="33" customFormat="1" ht="11.25" customHeight="1">
      <c r="A78" s="35" t="s">
        <v>62</v>
      </c>
      <c r="B78" s="29"/>
      <c r="C78" s="30">
        <v>13448</v>
      </c>
      <c r="D78" s="30">
        <v>13692</v>
      </c>
      <c r="E78" s="30">
        <v>13692</v>
      </c>
      <c r="F78" s="31"/>
      <c r="G78" s="31"/>
      <c r="H78" s="119">
        <v>34.213000000000001</v>
      </c>
      <c r="I78" s="119">
        <v>33.884999999999998</v>
      </c>
      <c r="J78" s="119">
        <v>33.884999999999998</v>
      </c>
      <c r="K78" s="32"/>
    </row>
    <row r="79" spans="1:11" s="33" customFormat="1" ht="11.25" customHeight="1">
      <c r="A79" s="35" t="s">
        <v>63</v>
      </c>
      <c r="B79" s="29"/>
      <c r="C79" s="30">
        <v>14925</v>
      </c>
      <c r="D79" s="30">
        <v>14983</v>
      </c>
      <c r="E79" s="30">
        <v>15956</v>
      </c>
      <c r="F79" s="31"/>
      <c r="G79" s="31"/>
      <c r="H79" s="119">
        <v>41.491999999999997</v>
      </c>
      <c r="I79" s="119">
        <v>35.017000000000003</v>
      </c>
      <c r="J79" s="119">
        <v>48.109000000000002</v>
      </c>
      <c r="K79" s="32"/>
    </row>
    <row r="80" spans="1:11" s="42" customFormat="1" ht="11.25" customHeight="1">
      <c r="A80" s="43" t="s">
        <v>64</v>
      </c>
      <c r="B80" s="37"/>
      <c r="C80" s="38">
        <v>122839</v>
      </c>
      <c r="D80" s="38">
        <v>113994.6715</v>
      </c>
      <c r="E80" s="38">
        <v>113867</v>
      </c>
      <c r="F80" s="39">
        <f>IF(D80&gt;0,100*E80/D80,0)</f>
        <v>99.888002221226628</v>
      </c>
      <c r="G80" s="40"/>
      <c r="H80" s="120">
        <v>215.51899999999998</v>
      </c>
      <c r="I80" s="121">
        <v>192.06079727524403</v>
      </c>
      <c r="J80" s="12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9"/>
      <c r="I81" s="119"/>
      <c r="J81" s="119"/>
      <c r="K81" s="32"/>
    </row>
    <row r="82" spans="1:11" s="33" customFormat="1" ht="11.25" customHeight="1">
      <c r="A82" s="35" t="s">
        <v>65</v>
      </c>
      <c r="B82" s="29"/>
      <c r="C82" s="30">
        <v>129</v>
      </c>
      <c r="D82" s="30">
        <v>129</v>
      </c>
      <c r="E82" s="30">
        <v>130</v>
      </c>
      <c r="F82" s="31"/>
      <c r="G82" s="31"/>
      <c r="H82" s="119">
        <v>0.19400000000000001</v>
      </c>
      <c r="I82" s="119">
        <v>0.19400000000000001</v>
      </c>
      <c r="J82" s="119">
        <v>0.19400000000000001</v>
      </c>
      <c r="K82" s="32"/>
    </row>
    <row r="83" spans="1:11" s="33" customFormat="1" ht="11.25" customHeight="1">
      <c r="A83" s="35" t="s">
        <v>66</v>
      </c>
      <c r="B83" s="29"/>
      <c r="C83" s="30">
        <v>58</v>
      </c>
      <c r="D83" s="30">
        <v>59</v>
      </c>
      <c r="E83" s="30">
        <v>50</v>
      </c>
      <c r="F83" s="31"/>
      <c r="G83" s="31"/>
      <c r="H83" s="119">
        <v>5.8999999999999997E-2</v>
      </c>
      <c r="I83" s="119">
        <v>0.06</v>
      </c>
      <c r="J83" s="119">
        <v>5.0999999999999997E-2</v>
      </c>
      <c r="K83" s="32"/>
    </row>
    <row r="84" spans="1:11" s="42" customFormat="1" ht="11.25" customHeight="1">
      <c r="A84" s="36" t="s">
        <v>67</v>
      </c>
      <c r="B84" s="37"/>
      <c r="C84" s="38">
        <v>187</v>
      </c>
      <c r="D84" s="38">
        <v>188</v>
      </c>
      <c r="E84" s="38">
        <v>180</v>
      </c>
      <c r="F84" s="39">
        <f>IF(D84&gt;0,100*E84/D84,0)</f>
        <v>95.744680851063833</v>
      </c>
      <c r="G84" s="40"/>
      <c r="H84" s="120">
        <v>0.253</v>
      </c>
      <c r="I84" s="121">
        <v>0.254</v>
      </c>
      <c r="J84" s="121">
        <v>0.245</v>
      </c>
      <c r="K84" s="41">
        <f>IF(I84&gt;0,100*J84/I84,0)</f>
        <v>96.456692913385822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9"/>
      <c r="I85" s="119"/>
      <c r="J85" s="11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2"/>
      <c r="I86" s="123"/>
      <c r="J86" s="123"/>
      <c r="K86" s="50"/>
    </row>
    <row r="87" spans="1:11" s="42" customFormat="1" ht="11.25" customHeight="1">
      <c r="A87" s="51" t="s">
        <v>68</v>
      </c>
      <c r="B87" s="52"/>
      <c r="C87" s="53">
        <v>2598896</v>
      </c>
      <c r="D87" s="53">
        <v>2569649.6715000002</v>
      </c>
      <c r="E87" s="53">
        <v>2565472.1</v>
      </c>
      <c r="F87" s="54">
        <f>IF(D87&gt;0,100*E87/D87,0)</f>
        <v>99.837426418615209</v>
      </c>
      <c r="G87" s="40"/>
      <c r="H87" s="124">
        <v>6705.1059999999998</v>
      </c>
      <c r="I87" s="125">
        <v>9289.75668197503</v>
      </c>
      <c r="J87" s="12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6"/>
      <c r="I88" s="127"/>
      <c r="J88" s="127"/>
      <c r="K88" s="58"/>
    </row>
    <row r="622" spans="2:2" ht="11.9" customHeight="1">
      <c r="B622" s="61"/>
    </row>
    <row r="623" spans="2:2" ht="11.9" customHeight="1">
      <c r="B623" s="61"/>
    </row>
    <row r="624" spans="2:2" ht="11.9" customHeight="1">
      <c r="B624" s="61"/>
    </row>
    <row r="625" spans="2:2" ht="11.9" customHeight="1">
      <c r="B625" s="61"/>
    </row>
  </sheetData>
  <mergeCells count="4">
    <mergeCell ref="A1:K1"/>
    <mergeCell ref="C4:F4"/>
    <mergeCell ref="H4:K4"/>
    <mergeCell ref="J2:K2"/>
  </mergeCells>
  <phoneticPr fontId="1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14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56</vt:i4>
      </vt:variant>
      <vt:variant>
        <vt:lpstr>Rangos con nombre</vt:lpstr>
      </vt:variant>
      <vt:variant>
        <vt:i4>5</vt:i4>
      </vt:variant>
    </vt:vector>
  </HeadingPairs>
  <TitlesOfParts>
    <vt:vector size="61" baseType="lpstr">
      <vt:lpstr>portada</vt:lpstr>
      <vt:lpstr>índice</vt:lpstr>
      <vt:lpstr>resumen nacional</vt:lpstr>
      <vt:lpstr>tri0ndo</vt:lpstr>
      <vt:lpstr>tri1uro</vt:lpstr>
      <vt:lpstr>tri2tal</vt:lpstr>
      <vt:lpstr>ceb3ras</vt:lpstr>
      <vt:lpstr>ceb4ras</vt:lpstr>
      <vt:lpstr>ceb5tal</vt:lpstr>
      <vt:lpstr>ave6ena</vt:lpstr>
      <vt:lpstr>cen7eno</vt:lpstr>
      <vt:lpstr>tri8ale</vt:lpstr>
      <vt:lpstr>maí9aíz</vt:lpstr>
      <vt:lpstr>arr10roz</vt:lpstr>
      <vt:lpstr>gui11cos</vt:lpstr>
      <vt:lpstr>alt12lce</vt:lpstr>
      <vt:lpstr>pat13ana</vt:lpstr>
      <vt:lpstr>pat14ana</vt:lpstr>
      <vt:lpstr>pat15ión</vt:lpstr>
      <vt:lpstr>rem16no)</vt:lpstr>
      <vt:lpstr>rem17no)</vt:lpstr>
      <vt:lpstr>gir18sol</vt:lpstr>
      <vt:lpstr>alf19lfa</vt:lpstr>
      <vt:lpstr>esp20ago</vt:lpstr>
      <vt:lpstr>tom21-V)</vt:lpstr>
      <vt:lpstr>tom22rva</vt:lpstr>
      <vt:lpstr>pim23rva</vt:lpstr>
      <vt:lpstr>alc24ofa</vt:lpstr>
      <vt:lpstr>ceb25osa</vt:lpstr>
      <vt:lpstr>ceb26ano</vt:lpstr>
      <vt:lpstr>gui27des</vt:lpstr>
      <vt:lpstr>hab28des</vt:lpstr>
      <vt:lpstr>esc29las</vt:lpstr>
      <vt:lpstr>esp30cas</vt:lpstr>
      <vt:lpstr>otr31tas</vt:lpstr>
      <vt:lpstr>bró32oli</vt:lpstr>
      <vt:lpstr>api33pio</vt:lpstr>
      <vt:lpstr>pep34ino</vt:lpstr>
      <vt:lpstr>pep35llo</vt:lpstr>
      <vt:lpstr>ber36ena</vt:lpstr>
      <vt:lpstr>cal37cín</vt:lpstr>
      <vt:lpstr>zan38ria</vt:lpstr>
      <vt:lpstr>nab39abo</vt:lpstr>
      <vt:lpstr>ráb40ano</vt:lpstr>
      <vt:lpstr>pue41rro</vt:lpstr>
      <vt:lpstr>híb42na)</vt:lpstr>
      <vt:lpstr>alb43que</vt:lpstr>
      <vt:lpstr>cer44nda</vt:lpstr>
      <vt:lpstr>mel45tón</vt:lpstr>
      <vt:lpstr>cir46ela</vt:lpstr>
      <vt:lpstr>agu47ate</vt:lpstr>
      <vt:lpstr>alm48dra</vt:lpstr>
      <vt:lpstr>uva49ión</vt:lpstr>
      <vt:lpstr>ace51ara</vt:lpstr>
      <vt:lpstr>ace52ite</vt:lpstr>
      <vt:lpstr>Hoja_del_programa</vt:lpstr>
      <vt:lpstr>portada!Área_de_impresión</vt:lpstr>
      <vt:lpstr>'resumen nacional'!Área_de_impresión</vt:lpstr>
      <vt:lpstr>Menú_índice</vt:lpstr>
      <vt:lpstr>portada!Menú_portada</vt:lpstr>
      <vt:lpstr>Menú_resumen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</dc:creator>
  <cp:lastModifiedBy>rcarrillo</cp:lastModifiedBy>
  <cp:lastPrinted>2017-05-19T13:48:21Z</cp:lastPrinted>
  <dcterms:created xsi:type="dcterms:W3CDTF">2017-05-10T10:28:27Z</dcterms:created>
  <dcterms:modified xsi:type="dcterms:W3CDTF">2017-05-19T14:13:20Z</dcterms:modified>
</cp:coreProperties>
</file>