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</sheets>
  <externalReferences>
    <externalReference r:id="rId59"/>
    <externalReference r:id="rId60"/>
    <externalReference r:id="rId61"/>
    <externalReference r:id="rId62"/>
    <externalReference r:id="rId63"/>
  </externalReferences>
  <definedNames>
    <definedName name="_xlnm.Print_Area" localSheetId="0">'portada 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 cebolla variedades'!#REF!</definedName>
    <definedName name="menú_cua_patata">'[4]patata total por tipos'!#REF!</definedName>
    <definedName name="menú_cua_tomate">'[4]tomate épocas de recolección'!#REF!</definedName>
    <definedName name="Menú_cuaderno" localSheetId="54">'ace51ara'!#REF!</definedName>
    <definedName name="Menú_cuaderno" localSheetId="55">'ace52ite'!#REF!</definedName>
    <definedName name="Menú_cuaderno" localSheetId="50">'agu47ate'!#REF!</definedName>
    <definedName name="Menú_cuaderno" localSheetId="46">'alb43que'!#REF!</definedName>
    <definedName name="Menú_cuaderno" localSheetId="27">'alc24ofa'!#REF!</definedName>
    <definedName name="Menú_cuaderno" localSheetId="22">'alf19lfa'!#REF!</definedName>
    <definedName name="Menú_cuaderno" localSheetId="51">'alm48dra'!#REF!</definedName>
    <definedName name="Menú_cuaderno" localSheetId="15">'alt12lce'!#REF!</definedName>
    <definedName name="Menú_cuaderno" localSheetId="36">'api33pio'!#REF!</definedName>
    <definedName name="Menú_cuaderno" localSheetId="13">'arr10roz'!#REF!</definedName>
    <definedName name="Menú_cuaderno" localSheetId="9">'ave6ena'!#REF!</definedName>
    <definedName name="Menú_cuaderno" localSheetId="39">'ber36ena'!#REF!</definedName>
    <definedName name="Menú_cuaderno" localSheetId="35">'bró32oli'!#REF!</definedName>
    <definedName name="Menú_cuaderno" localSheetId="40">'cal37cín'!#REF!</definedName>
    <definedName name="Menú_cuaderno" localSheetId="28">'ceb25osa'!#REF!</definedName>
    <definedName name="Menú_cuaderno" localSheetId="29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7">'cer44nda'!#REF!</definedName>
    <definedName name="Menú_cuaderno" localSheetId="49">'cir46ela'!#REF!</definedName>
    <definedName name="Menú_cuaderno" localSheetId="32">'esc29las'!#REF!</definedName>
    <definedName name="Menú_cuaderno" localSheetId="23">'esp20ago'!#REF!</definedName>
    <definedName name="Menú_cuaderno" localSheetId="33">'esp30cas'!#REF!</definedName>
    <definedName name="Menú_cuaderno" localSheetId="21">'gir18sol'!#REF!</definedName>
    <definedName name="Menú_cuaderno" localSheetId="14">'gui11cos'!#REF!</definedName>
    <definedName name="Menú_cuaderno" localSheetId="30">'gui27des'!#REF!</definedName>
    <definedName name="Menú_cuaderno" localSheetId="31">'hab28des'!#REF!</definedName>
    <definedName name="Menú_cuaderno" localSheetId="45">'híb42na)'!#REF!</definedName>
    <definedName name="Menú_cuaderno" localSheetId="12">'maí9aíz'!#REF!</definedName>
    <definedName name="Menú_cuaderno" localSheetId="48">'mel45tón'!#REF!</definedName>
    <definedName name="Menú_cuaderno" localSheetId="42">'nab39abo'!#REF!</definedName>
    <definedName name="Menú_cuaderno" localSheetId="34">'otr31tas'!#REF!</definedName>
    <definedName name="Menú_cuaderno" localSheetId="16">'pat13ana'!#REF!</definedName>
    <definedName name="Menú_cuaderno" localSheetId="17">'pat14ana'!#REF!</definedName>
    <definedName name="Menú_cuaderno" localSheetId="18">'pat15ión'!#REF!</definedName>
    <definedName name="Menú_cuaderno" localSheetId="37">'pep34ino'!#REF!</definedName>
    <definedName name="Menú_cuaderno" localSheetId="38">'pep35llo'!#REF!</definedName>
    <definedName name="Menú_cuaderno" localSheetId="26">'pim23rva'!#REF!</definedName>
    <definedName name="Menú_cuaderno" localSheetId="0">'[5]tri0ndo'!#REF!</definedName>
    <definedName name="Menú_cuaderno" localSheetId="44">'pue41rro'!#REF!</definedName>
    <definedName name="Menú_cuaderno" localSheetId="43">'ráb40ano'!#REF!</definedName>
    <definedName name="Menú_cuaderno" localSheetId="19">'rem16no)'!#REF!</definedName>
    <definedName name="Menú_cuaderno" localSheetId="20">'rem17no)'!#REF!</definedName>
    <definedName name="Menú_cuaderno" localSheetId="24">'tom21-V)'!#REF!</definedName>
    <definedName name="Menú_cuaderno" localSheetId="25">'tom22rva'!#REF!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'uva49ión'!#REF!</definedName>
    <definedName name="Menú_cuaderno" localSheetId="53">'vin50sto'!#REF!</definedName>
    <definedName name="Menú_cuaderno" localSheetId="41">'zan38ria'!#REF!</definedName>
    <definedName name="Menú_cuaderno">'tri0ndo'!#REF!</definedName>
    <definedName name="Menú_índice" localSheetId="0">#REF!</definedName>
    <definedName name="Menú_índice">'índice'!#REF!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<sst xmlns="http://schemas.openxmlformats.org/spreadsheetml/2006/main" count="4107" uniqueCount="335">
  <si>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</si>
  <si>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</si>
  <si>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</si>
  <si>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</si>
  <si>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</si>
  <si>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</si>
  <si>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</si>
  <si>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</si>
  <si>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</si>
  <si>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</si>
  <si>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</si>
  <si>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</si>
  <si>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</si>
  <si>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</si>
  <si>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</si>
  <si>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</si>
  <si>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</si>
  <si>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</si>
  <si>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</si>
  <si>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</si>
  <si>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</si>
  <si>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</si>
  <si>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</si>
  <si>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</si>
  <si>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</si>
  <si>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</si>
  <si>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</si>
  <si>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</si>
  <si>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</si>
  <si>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</si>
  <si>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</si>
  <si>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</si>
  <si>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</si>
  <si>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</si>
  <si>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</si>
  <si>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</si>
  <si>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</si>
  <si>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</si>
  <si>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</si>
  <si>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</si>
  <si>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</si>
  <si>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</si>
  <si>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</si>
  <si>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</si>
  <si>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</si>
  <si>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</si>
  <si>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</si>
  <si>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</si>
  <si>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</si>
  <si>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</si>
  <si>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</si>
  <si>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</si>
  <si>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</si>
  <si>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</si>
  <si>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</si>
  <si>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</si>
  <si>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</si>
  <si>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</si>
  <si>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</si>
  <si>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</si>
  <si>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</si>
  <si>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</si>
  <si>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</si>
  <si>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</si>
  <si>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</si>
  <si>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</si>
  <si>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</si>
  <si>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</si>
  <si>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</si>
  <si>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</si>
  <si>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</si>
  <si>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</si>
  <si>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</si>
  <si>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</si>
  <si>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</si>
  <si>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</si>
  <si>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</si>
  <si>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</si>
  <si>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</si>
  <si>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</si>
  <si>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</si>
  <si>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</si>
  <si>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</si>
  <si>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</si>
  <si>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</si>
  <si>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</si>
  <si>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</si>
  <si>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</si>
  <si>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</si>
  <si>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</si>
  <si>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</si>
  <si>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</si>
  <si>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</si>
  <si>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</si>
  <si>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</si>
  <si>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</si>
  <si>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</si>
  <si>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</si>
  <si>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</si>
  <si>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</si>
  <si>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</si>
  <si>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</si>
  <si>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</si>
  <si>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</si>
  <si>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</si>
  <si>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</si>
  <si>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</si>
  <si>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</si>
  <si>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</si>
  <si>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</si>
  <si>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</si>
  <si>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</si>
  <si>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</si>
  <si>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</si>
  <si>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</si>
  <si>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</si>
  <si>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</si>
  <si>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</si>
  <si>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</si>
  <si>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</si>
  <si>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</si>
  <si>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</si>
  <si>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</si>
  <si>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</si>
  <si>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</si>
  <si>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</si>
  <si>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</si>
  <si>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</si>
  <si>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</si>
  <si>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2018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</si>
  <si>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</si>
  <si>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</si>
  <si>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</si>
  <si>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</si>
  <si>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</si>
  <si>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</si>
  <si>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</si>
  <si>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</si>
  <si>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</si>
  <si>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</si>
  <si>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</si>
  <si>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</si>
  <si>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</si>
  <si>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</si>
  <si>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</si>
  <si>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</si>
  <si>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</si>
  <si>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</si>
  <si>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</si>
  <si>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</si>
  <si>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</si>
  <si>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</si>
  <si>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</si>
  <si>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</si>
  <si>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</si>
  <si>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</si>
  <si>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</si>
  <si>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</si>
  <si>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</si>
  <si>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</si>
  <si>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</si>
  <si>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</si>
  <si>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</si>
  <si>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</si>
  <si>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</si>
  <si>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</si>
  <si>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</si>
  <si>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</si>
  <si>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</si>
  <si>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</si>
  <si>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</si>
  <si>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</si>
  <si>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</si>
  <si>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</si>
  <si>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</si>
  <si>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</si>
  <si>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</si>
  <si>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</si>
  <si>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</si>
  <si>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</si>
  <si>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</si>
  <si>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</si>
  <si>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</si>
  <si>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</si>
  <si>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</si>
  <si>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</si>
  <si>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</si>
  <si>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</si>
  <si>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</si>
  <si>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</si>
  <si>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</si>
  <si>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</si>
  <si>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</si>
  <si>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</si>
  <si>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</si>
  <si>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</si>
  <si>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</si>
  <si>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</si>
  <si>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</si>
  <si>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</si>
  <si>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</si>
  <si>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</si>
  <si>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</si>
  <si>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</si>
  <si>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</si>
  <si>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</si>
  <si>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</si>
  <si>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</si>
  <si>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</si>
  <si>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</si>
  <si>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</si>
  <si>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</si>
  <si>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</si>
  <si>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</si>
  <si>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</si>
  <si>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</si>
  <si>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</si>
  <si>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</si>
  <si>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</si>
  <si>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</si>
  <si>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</si>
  <si>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</si>
  <si>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</si>
  <si>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</si>
  <si>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</si>
  <si>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</si>
  <si>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</si>
  <si>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</si>
  <si>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</si>
  <si>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</si>
  <si>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</si>
  <si>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</si>
  <si>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</si>
  <si>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</si>
  <si>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</si>
  <si>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</si>
  <si>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</si>
  <si>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</si>
  <si>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</si>
  <si>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</si>
  <si>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</si>
  <si>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</si>
  <si>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</si>
  <si>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</si>
  <si>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</si>
  <si>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</si>
  <si>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</si>
  <si>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</si>
  <si>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</si>
  <si>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</si>
  <si>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</si>
  <si>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</si>
  <si>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</si>
  <si>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</si>
  <si>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</si>
  <si>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</si>
  <si>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</si>
  <si>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</si>
  <si>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</si>
  <si>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</si>
  <si>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</si>
  <si>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</si>
  <si>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</si>
  <si>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</si>
  <si>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</si>
  <si>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</si>
  <si>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</si>
  <si>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</si>
  <si>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</si>
  <si>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</si>
  <si>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</si>
  <si>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</si>
  <si>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</si>
  <si>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</si>
  <si>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</si>
  <si>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</si>
  <si>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</si>
  <si>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</si>
  <si>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>SECRETARÍA GENERAL TÉCNICA</t>
  </si>
  <si>
    <t>AVANCES DE SUPERFICIES Y PRODUCCIONES AGRÍCOLAS</t>
  </si>
  <si>
    <t>ESTIMACIONES DE MARZO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</si>
  <si>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</si>
  <si>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</si>
  <si>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</si>
  <si>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</si>
  <si>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</si>
  <si>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DEFINITIVO</t>
  </si>
  <si>
    <t>PRODUCCIONES (1000 Hectolitros)</t>
  </si>
  <si>
    <t>cereales otoño invierno</t>
  </si>
  <si>
    <t>remolacha total</t>
  </si>
  <si>
    <t>mandarina total (11)</t>
  </si>
  <si>
    <t>manzana total</t>
  </si>
  <si>
    <t>DEFINIT.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</si>
  <si>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</si>
  <si>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</si>
  <si>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</si>
  <si>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</si>
  <si>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</si>
  <si>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</si>
  <si>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</si>
  <si>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</si>
  <si>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</si>
  <si>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</si>
  <si>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</si>
  <si>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</si>
  <si>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</si>
  <si>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</si>
  <si>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</si>
  <si>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</si>
  <si>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</si>
  <si>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</si>
  <si>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</si>
  <si>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</si>
  <si>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</si>
  <si>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</si>
  <si>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</si>
  <si>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</si>
  <si>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</si>
  <si>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</si>
  <si>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</si>
  <si>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</si>
  <si>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</si>
  <si>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</si>
  <si>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</si>
  <si>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</si>
  <si>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</si>
  <si>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</si>
  <si>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</si>
  <si>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</si>
  <si>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</si>
  <si>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</si>
  <si>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</si>
  <si>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</si>
  <si>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</si>
  <si>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FECHA:  22/05/2018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</si>
</sst>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2" xfId="55" applyFont="1" applyFill="1" applyBorder="1" applyAlignment="1">
      <alignment horizontal="center"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7" fontId="4" fillId="0" borderId="0" xfId="55" applyNumberFormat="1" applyFont="1" applyAlignment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Noviembre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Diciembre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 cebolla variedades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épocas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A1" sqref="A1"/>
    </sheetView>
  </sheetViews>
  <sheetFormatPr defaultColWidth="11.421875" defaultRowHeight="15"/>
  <cols>
    <col min="1" max="1" width="11.57421875" style="126" customWidth="1"/>
    <col min="2" max="2" width="14.140625" style="126" customWidth="1"/>
    <col min="3" max="10" width="11.57421875" style="126" customWidth="1"/>
    <col min="11" max="11" width="1.57421875" style="126" customWidth="1"/>
    <col min="12" max="16384" width="11.57421875" style="126" customWidth="1"/>
  </cols>
  <sheetData>
    <row r="1" spans="1:11" ht="12.75">
      <c r="A1" s="125"/>
      <c r="B1" s="173" t="s">
        <v>281</v>
      </c>
      <c r="C1" s="173"/>
      <c r="D1" s="173"/>
      <c r="E1" s="125"/>
      <c r="F1" s="125"/>
      <c r="G1" s="125"/>
      <c r="H1" s="125"/>
      <c r="I1" s="125"/>
      <c r="J1" s="125"/>
      <c r="K1" s="125"/>
    </row>
    <row r="2" spans="1:11" ht="12.75">
      <c r="A2" s="125"/>
      <c r="B2" s="173"/>
      <c r="C2" s="173"/>
      <c r="D2" s="173"/>
      <c r="E2" s="125"/>
      <c r="F2" s="125"/>
      <c r="G2" s="174"/>
      <c r="H2" s="175"/>
      <c r="I2" s="175"/>
      <c r="J2" s="176"/>
      <c r="K2" s="127"/>
    </row>
    <row r="3" spans="1:11" ht="5.25" customHeight="1">
      <c r="A3" s="125"/>
      <c r="B3" s="173"/>
      <c r="C3" s="173"/>
      <c r="D3" s="173"/>
      <c r="E3" s="125"/>
      <c r="F3" s="125"/>
      <c r="G3" s="128"/>
      <c r="H3" s="129"/>
      <c r="I3" s="129"/>
      <c r="J3" s="130"/>
      <c r="K3" s="127"/>
    </row>
    <row r="4" spans="1:11" ht="12.75">
      <c r="A4" s="125"/>
      <c r="B4" s="173"/>
      <c r="C4" s="173"/>
      <c r="D4" s="173"/>
      <c r="E4" s="125"/>
      <c r="F4" s="125"/>
      <c r="G4" s="177" t="s">
        <v>278</v>
      </c>
      <c r="H4" s="178"/>
      <c r="I4" s="178"/>
      <c r="J4" s="179"/>
      <c r="K4" s="127"/>
    </row>
    <row r="5" spans="1:11" ht="12.75">
      <c r="A5" s="125"/>
      <c r="B5" s="125"/>
      <c r="C5" s="125"/>
      <c r="D5" s="125"/>
      <c r="E5" s="125"/>
      <c r="F5" s="125"/>
      <c r="G5" s="180"/>
      <c r="H5" s="181"/>
      <c r="I5" s="181"/>
      <c r="J5" s="182"/>
      <c r="K5" s="127"/>
    </row>
    <row r="6" spans="1:11" ht="12.75">
      <c r="A6" s="125"/>
      <c r="B6" s="125"/>
      <c r="C6" s="125"/>
      <c r="D6" s="125"/>
      <c r="E6" s="125"/>
      <c r="F6" s="125"/>
      <c r="G6" s="131"/>
      <c r="H6" s="131"/>
      <c r="I6" s="131"/>
      <c r="J6" s="131"/>
      <c r="K6" s="127"/>
    </row>
    <row r="7" spans="1:11" ht="5.25" customHeight="1">
      <c r="A7" s="125"/>
      <c r="B7" s="125"/>
      <c r="C7" s="125"/>
      <c r="D7" s="125"/>
      <c r="E7" s="125"/>
      <c r="F7" s="125"/>
      <c r="G7" s="132"/>
      <c r="H7" s="132"/>
      <c r="I7" s="132"/>
      <c r="J7" s="132"/>
      <c r="K7" s="127"/>
    </row>
    <row r="8" spans="1:11" ht="12.75">
      <c r="A8" s="125"/>
      <c r="B8" s="125"/>
      <c r="C8" s="125"/>
      <c r="D8" s="125"/>
      <c r="E8" s="125"/>
      <c r="F8" s="125"/>
      <c r="G8" s="183" t="s">
        <v>282</v>
      </c>
      <c r="H8" s="183"/>
      <c r="I8" s="183"/>
      <c r="J8" s="183"/>
      <c r="K8" s="183"/>
    </row>
    <row r="9" spans="1:11" ht="16.5" customHeight="1">
      <c r="A9" s="125"/>
      <c r="B9" s="125"/>
      <c r="C9" s="125"/>
      <c r="D9" s="133"/>
      <c r="E9" s="133"/>
      <c r="F9" s="125"/>
      <c r="G9" s="183" t="s">
        <v>283</v>
      </c>
      <c r="H9" s="183"/>
      <c r="I9" s="183"/>
      <c r="J9" s="183"/>
      <c r="K9" s="183"/>
    </row>
    <row r="10" spans="1:11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2.7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2.7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2.7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12.7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12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12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12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ht="12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3.5" thickBo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1" ht="13.5" thickTop="1">
      <c r="A24" s="125"/>
      <c r="B24" s="125"/>
      <c r="C24" s="134"/>
      <c r="D24" s="135"/>
      <c r="E24" s="135"/>
      <c r="F24" s="135"/>
      <c r="G24" s="135"/>
      <c r="H24" s="135"/>
      <c r="I24" s="136"/>
      <c r="J24" s="125"/>
      <c r="K24" s="125"/>
    </row>
    <row r="25" spans="1:11" ht="12.75">
      <c r="A25" s="125"/>
      <c r="B25" s="125"/>
      <c r="C25" s="137"/>
      <c r="D25" s="138"/>
      <c r="E25" s="138"/>
      <c r="F25" s="138"/>
      <c r="G25" s="138"/>
      <c r="H25" s="138"/>
      <c r="I25" s="139"/>
      <c r="J25" s="125"/>
      <c r="K25" s="125"/>
    </row>
    <row r="26" spans="1:11" ht="12.75">
      <c r="A26" s="125"/>
      <c r="B26" s="125"/>
      <c r="C26" s="137"/>
      <c r="D26" s="138"/>
      <c r="E26" s="138"/>
      <c r="F26" s="138"/>
      <c r="G26" s="138"/>
      <c r="H26" s="138"/>
      <c r="I26" s="139"/>
      <c r="J26" s="125"/>
      <c r="K26" s="125"/>
    </row>
    <row r="27" spans="1:11" ht="18.75" customHeight="1">
      <c r="A27" s="125"/>
      <c r="B27" s="125"/>
      <c r="C27" s="168" t="s">
        <v>279</v>
      </c>
      <c r="D27" s="169"/>
      <c r="E27" s="169"/>
      <c r="F27" s="169"/>
      <c r="G27" s="169"/>
      <c r="H27" s="169"/>
      <c r="I27" s="170"/>
      <c r="J27" s="125"/>
      <c r="K27" s="125"/>
    </row>
    <row r="28" spans="1:11" ht="12.75">
      <c r="A28" s="125"/>
      <c r="B28" s="125"/>
      <c r="C28" s="137"/>
      <c r="D28" s="138"/>
      <c r="E28" s="138"/>
      <c r="F28" s="138"/>
      <c r="G28" s="138"/>
      <c r="H28" s="138"/>
      <c r="I28" s="139"/>
      <c r="J28" s="125"/>
      <c r="K28" s="125"/>
    </row>
    <row r="29" spans="1:11" ht="12.75">
      <c r="A29" s="125"/>
      <c r="B29" s="125"/>
      <c r="C29" s="137"/>
      <c r="D29" s="138"/>
      <c r="E29" s="138"/>
      <c r="F29" s="138"/>
      <c r="G29" s="138"/>
      <c r="H29" s="138"/>
      <c r="I29" s="139"/>
      <c r="J29" s="125"/>
      <c r="K29" s="125"/>
    </row>
    <row r="30" spans="1:11" ht="18.75" customHeight="1">
      <c r="A30" s="125"/>
      <c r="B30" s="125"/>
      <c r="C30" s="168" t="s">
        <v>280</v>
      </c>
      <c r="D30" s="169"/>
      <c r="E30" s="169"/>
      <c r="F30" s="169"/>
      <c r="G30" s="169"/>
      <c r="H30" s="169"/>
      <c r="I30" s="170"/>
      <c r="J30" s="125"/>
      <c r="K30" s="125"/>
    </row>
    <row r="31" spans="1:11" ht="12.75">
      <c r="A31" s="125"/>
      <c r="B31" s="125"/>
      <c r="C31" s="137"/>
      <c r="D31" s="138"/>
      <c r="E31" s="138"/>
      <c r="F31" s="138"/>
      <c r="G31" s="138"/>
      <c r="H31" s="138"/>
      <c r="I31" s="139"/>
      <c r="J31" s="125"/>
      <c r="K31" s="125"/>
    </row>
    <row r="32" spans="1:11" ht="12.75">
      <c r="A32" s="125"/>
      <c r="B32" s="125"/>
      <c r="C32" s="137"/>
      <c r="D32" s="138"/>
      <c r="E32" s="138"/>
      <c r="F32" s="138"/>
      <c r="G32" s="138"/>
      <c r="H32" s="138"/>
      <c r="I32" s="139"/>
      <c r="J32" s="125"/>
      <c r="K32" s="125"/>
    </row>
    <row r="33" spans="1:11" ht="12.75">
      <c r="A33" s="125"/>
      <c r="B33" s="125"/>
      <c r="C33" s="137"/>
      <c r="D33" s="138"/>
      <c r="E33" s="138"/>
      <c r="F33" s="138"/>
      <c r="G33" s="138"/>
      <c r="H33" s="138"/>
      <c r="I33" s="139"/>
      <c r="J33" s="125"/>
      <c r="K33" s="125"/>
    </row>
    <row r="34" spans="1:11" ht="13.5" thickBot="1">
      <c r="A34" s="125"/>
      <c r="B34" s="125"/>
      <c r="C34" s="140"/>
      <c r="D34" s="141"/>
      <c r="E34" s="141"/>
      <c r="F34" s="141"/>
      <c r="G34" s="141"/>
      <c r="H34" s="141"/>
      <c r="I34" s="142"/>
      <c r="J34" s="125"/>
      <c r="K34" s="125"/>
    </row>
    <row r="35" spans="1:11" ht="13.5" thickTop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2.7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ht="15">
      <c r="A40" s="125"/>
      <c r="B40" s="125"/>
      <c r="C40" s="125"/>
      <c r="D40" s="125"/>
      <c r="E40" s="171"/>
      <c r="F40" s="171"/>
      <c r="G40" s="171"/>
      <c r="H40" s="125"/>
      <c r="I40" s="125"/>
      <c r="J40" s="125"/>
      <c r="K40" s="125"/>
    </row>
    <row r="41" spans="1:11" ht="12.75">
      <c r="A41" s="125"/>
      <c r="B41" s="125"/>
      <c r="C41" s="125"/>
      <c r="D41" s="125"/>
      <c r="E41" s="172"/>
      <c r="F41" s="172"/>
      <c r="G41" s="172"/>
      <c r="H41" s="125"/>
      <c r="I41" s="125"/>
      <c r="J41" s="125"/>
      <c r="K41" s="125"/>
    </row>
    <row r="42" spans="1:11" ht="15">
      <c r="A42" s="125"/>
      <c r="B42" s="125"/>
      <c r="C42" s="125"/>
      <c r="D42" s="125"/>
      <c r="E42" s="171"/>
      <c r="F42" s="171"/>
      <c r="G42" s="171"/>
      <c r="H42" s="125"/>
      <c r="I42" s="125"/>
      <c r="J42" s="125"/>
      <c r="K42" s="125"/>
    </row>
    <row r="43" spans="1:11" ht="12.75">
      <c r="A43" s="125"/>
      <c r="B43" s="125"/>
      <c r="C43" s="125"/>
      <c r="D43" s="125"/>
      <c r="E43" s="172"/>
      <c r="F43" s="172"/>
      <c r="G43" s="172"/>
      <c r="H43" s="125"/>
      <c r="I43" s="125"/>
      <c r="J43" s="125"/>
      <c r="K43" s="125"/>
    </row>
    <row r="44" spans="1:11" ht="15">
      <c r="A44" s="125"/>
      <c r="B44" s="125"/>
      <c r="C44" s="125"/>
      <c r="D44" s="125"/>
      <c r="E44" s="143" t="s">
        <v>284</v>
      </c>
      <c r="F44" s="143"/>
      <c r="G44" s="143"/>
      <c r="H44" s="125"/>
      <c r="I44" s="125"/>
      <c r="J44" s="125"/>
      <c r="K44" s="125"/>
    </row>
    <row r="45" spans="1:11" ht="12.75">
      <c r="A45" s="125"/>
      <c r="B45" s="125"/>
      <c r="C45" s="125"/>
      <c r="D45" s="125"/>
      <c r="E45" s="164" t="s">
        <v>285</v>
      </c>
      <c r="F45" s="164"/>
      <c r="G45" s="164"/>
      <c r="H45" s="125"/>
      <c r="I45" s="125"/>
      <c r="J45" s="125"/>
      <c r="K45" s="125"/>
    </row>
    <row r="46" spans="1:11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1" ht="12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1:11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1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1" ht="12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</row>
    <row r="51" spans="1:11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</row>
    <row r="52" spans="1:11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</row>
    <row r="53" spans="1:11" ht="15">
      <c r="A53" s="125"/>
      <c r="B53" s="125"/>
      <c r="C53" s="125"/>
      <c r="D53" s="144"/>
      <c r="E53" s="125"/>
      <c r="F53" s="145"/>
      <c r="G53" s="145"/>
      <c r="H53" s="125"/>
      <c r="I53" s="125"/>
      <c r="J53" s="125"/>
      <c r="K53" s="125"/>
    </row>
    <row r="54" spans="1:11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ht="13.5" thickBo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19.5" customHeight="1" thickBot="1" thickTop="1">
      <c r="A68" s="125"/>
      <c r="B68" s="125"/>
      <c r="C68" s="125"/>
      <c r="D68" s="125"/>
      <c r="E68" s="125"/>
      <c r="F68" s="125"/>
      <c r="G68" s="125"/>
      <c r="H68" s="165" t="s">
        <v>334</v>
      </c>
      <c r="I68" s="166"/>
      <c r="J68" s="167"/>
      <c r="K68" s="146"/>
    </row>
    <row r="69" spans="1:11" s="147" customFormat="1" ht="12.75" customHeight="1" thickTop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2.7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</row>
    <row r="71" spans="1:11" ht="12.7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</row>
    <row r="72" spans="1:11" ht="12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</row>
    <row r="73" spans="1:11" ht="12.7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</row>
    <row r="76" spans="1:4" ht="12.75">
      <c r="A76" s="148"/>
      <c r="B76" s="148"/>
      <c r="C76" s="148"/>
      <c r="D76" s="148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49">
        <v>0.038</v>
      </c>
      <c r="I9" s="149">
        <v>0.269</v>
      </c>
      <c r="J9" s="149">
        <v>0.208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49">
        <v>0.085</v>
      </c>
      <c r="I10" s="149">
        <v>0.155</v>
      </c>
      <c r="J10" s="149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49">
        <v>0.013</v>
      </c>
      <c r="I11" s="149">
        <v>0.155</v>
      </c>
      <c r="J11" s="149">
        <v>0.093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49">
        <v>0.052</v>
      </c>
      <c r="I12" s="149">
        <v>0.029</v>
      </c>
      <c r="J12" s="149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50">
        <v>0.188</v>
      </c>
      <c r="I13" s="151">
        <v>0.6080000000000001</v>
      </c>
      <c r="J13" s="151">
        <v>0.476</v>
      </c>
      <c r="K13" s="41">
        <v>78.2894736842105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50</v>
      </c>
      <c r="F17" s="39">
        <v>102.04081632653062</v>
      </c>
      <c r="G17" s="40"/>
      <c r="H17" s="150">
        <v>0.101</v>
      </c>
      <c r="I17" s="151">
        <v>0.101</v>
      </c>
      <c r="J17" s="151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7289</v>
      </c>
      <c r="F19" s="31"/>
      <c r="G19" s="31"/>
      <c r="H19" s="149">
        <v>38.208</v>
      </c>
      <c r="I19" s="149">
        <v>31.343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7289</v>
      </c>
      <c r="F22" s="39">
        <v>100</v>
      </c>
      <c r="G22" s="40"/>
      <c r="H22" s="150">
        <v>38.208</v>
      </c>
      <c r="I22" s="151">
        <v>31.343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50">
        <v>55.821</v>
      </c>
      <c r="I24" s="151">
        <v>59.781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50">
        <v>2.126</v>
      </c>
      <c r="I26" s="151">
        <v>1.25</v>
      </c>
      <c r="J26" s="151">
        <v>1.6</v>
      </c>
      <c r="K26" s="41">
        <v>128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3240</v>
      </c>
      <c r="F28" s="31"/>
      <c r="G28" s="31"/>
      <c r="H28" s="149">
        <v>9.01</v>
      </c>
      <c r="I28" s="149">
        <v>11.98</v>
      </c>
      <c r="J28" s="149">
        <v>7.633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17849</v>
      </c>
      <c r="F29" s="31"/>
      <c r="G29" s="31"/>
      <c r="H29" s="149">
        <v>34.421</v>
      </c>
      <c r="I29" s="149">
        <v>22.261</v>
      </c>
      <c r="J29" s="149">
        <v>13.918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9500</v>
      </c>
      <c r="F30" s="31"/>
      <c r="G30" s="31"/>
      <c r="H30" s="149">
        <v>11.443</v>
      </c>
      <c r="I30" s="149">
        <v>9.007</v>
      </c>
      <c r="J30" s="149">
        <v>13.058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30589</v>
      </c>
      <c r="F31" s="39">
        <v>96.81901626891182</v>
      </c>
      <c r="G31" s="40"/>
      <c r="H31" s="150">
        <v>54.873999999999995</v>
      </c>
      <c r="I31" s="151">
        <v>43.248</v>
      </c>
      <c r="J31" s="151">
        <v>34.608999999999995</v>
      </c>
      <c r="K31" s="41">
        <v>80.02450980392156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2100</v>
      </c>
      <c r="F33" s="31"/>
      <c r="G33" s="31"/>
      <c r="H33" s="149">
        <v>4.059</v>
      </c>
      <c r="I33" s="149">
        <v>2.633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3500</v>
      </c>
      <c r="F34" s="31"/>
      <c r="G34" s="31"/>
      <c r="H34" s="149">
        <v>7.542</v>
      </c>
      <c r="I34" s="149">
        <v>8</v>
      </c>
      <c r="J34" s="149">
        <v>7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49">
        <v>4.782</v>
      </c>
      <c r="I35" s="149">
        <v>6.8</v>
      </c>
      <c r="J35" s="149">
        <v>6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49">
        <v>0.789</v>
      </c>
      <c r="I36" s="149">
        <v>4.175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10115</v>
      </c>
      <c r="F37" s="39">
        <v>90.19170753455194</v>
      </c>
      <c r="G37" s="40"/>
      <c r="H37" s="150">
        <v>17.172</v>
      </c>
      <c r="I37" s="151">
        <v>21.608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50">
        <v>14.106</v>
      </c>
      <c r="I39" s="151">
        <v>10</v>
      </c>
      <c r="J39" s="151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1880</v>
      </c>
      <c r="F41" s="31"/>
      <c r="G41" s="31"/>
      <c r="H41" s="149">
        <v>7.342</v>
      </c>
      <c r="I41" s="149">
        <v>1.826</v>
      </c>
      <c r="J41" s="149">
        <v>3.3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14200</v>
      </c>
      <c r="F42" s="31"/>
      <c r="G42" s="31"/>
      <c r="H42" s="149">
        <v>41.065</v>
      </c>
      <c r="I42" s="149">
        <v>32.147</v>
      </c>
      <c r="J42" s="149">
        <v>45.64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12100</v>
      </c>
      <c r="F43" s="31"/>
      <c r="G43" s="31"/>
      <c r="H43" s="149">
        <v>45.657</v>
      </c>
      <c r="I43" s="149">
        <v>17.036</v>
      </c>
      <c r="J43" s="149">
        <v>32.16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24500</v>
      </c>
      <c r="F44" s="31"/>
      <c r="G44" s="31"/>
      <c r="H44" s="149">
        <v>81.865</v>
      </c>
      <c r="I44" s="149">
        <v>35.224</v>
      </c>
      <c r="J44" s="149">
        <v>65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13700</v>
      </c>
      <c r="F45" s="31"/>
      <c r="G45" s="31"/>
      <c r="H45" s="149">
        <v>40.699</v>
      </c>
      <c r="I45" s="149">
        <v>9.242</v>
      </c>
      <c r="J45" s="149">
        <v>35.45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2300</v>
      </c>
      <c r="F46" s="31"/>
      <c r="G46" s="31"/>
      <c r="H46" s="149">
        <v>3.117</v>
      </c>
      <c r="I46" s="149">
        <v>1.315</v>
      </c>
      <c r="J46" s="149">
        <v>3.45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930</v>
      </c>
      <c r="F47" s="31"/>
      <c r="G47" s="31"/>
      <c r="H47" s="149">
        <v>2.399</v>
      </c>
      <c r="I47" s="149">
        <v>1.762</v>
      </c>
      <c r="J47" s="149">
        <v>1.605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8517</v>
      </c>
      <c r="F48" s="31"/>
      <c r="G48" s="31"/>
      <c r="H48" s="149">
        <v>26.12</v>
      </c>
      <c r="I48" s="149">
        <v>6.251</v>
      </c>
      <c r="J48" s="149">
        <v>15.459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16500</v>
      </c>
      <c r="F49" s="31"/>
      <c r="G49" s="31"/>
      <c r="H49" s="149">
        <v>52.373</v>
      </c>
      <c r="I49" s="149">
        <v>13.578</v>
      </c>
      <c r="J49" s="149">
        <v>27.45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94627</v>
      </c>
      <c r="F50" s="39">
        <v>100.29783986602506</v>
      </c>
      <c r="G50" s="40"/>
      <c r="H50" s="150">
        <v>300.637</v>
      </c>
      <c r="I50" s="151">
        <v>118.38100000000001</v>
      </c>
      <c r="J50" s="151">
        <v>229.51399999999998</v>
      </c>
      <c r="K50" s="41">
        <v>193.8773958658906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50">
        <v>9.929</v>
      </c>
      <c r="I52" s="151">
        <v>14.894</v>
      </c>
      <c r="J52" s="151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39500</v>
      </c>
      <c r="F54" s="31"/>
      <c r="G54" s="31"/>
      <c r="H54" s="149">
        <v>89.66</v>
      </c>
      <c r="I54" s="149">
        <v>94.955</v>
      </c>
      <c r="J54" s="149">
        <v>77.25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85000</v>
      </c>
      <c r="F55" s="31"/>
      <c r="G55" s="31"/>
      <c r="H55" s="149">
        <v>150.002</v>
      </c>
      <c r="I55" s="149">
        <v>138.72</v>
      </c>
      <c r="J55" s="149">
        <v>158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49">
        <v>23.141</v>
      </c>
      <c r="I56" s="149">
        <v>19.744</v>
      </c>
      <c r="J56" s="149">
        <v>21.4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7071</v>
      </c>
      <c r="F57" s="31"/>
      <c r="G57" s="31"/>
      <c r="H57" s="149">
        <v>9.648</v>
      </c>
      <c r="I57" s="149">
        <v>9.8994</v>
      </c>
      <c r="J57" s="149">
        <v>1.414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49">
        <v>96.546</v>
      </c>
      <c r="I58" s="149">
        <v>40.275</v>
      </c>
      <c r="J58" s="149">
        <v>120.378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186678</v>
      </c>
      <c r="F59" s="39">
        <v>95.26040231468724</v>
      </c>
      <c r="G59" s="40"/>
      <c r="H59" s="150">
        <v>368.997</v>
      </c>
      <c r="I59" s="151">
        <v>303.5934</v>
      </c>
      <c r="J59" s="151">
        <v>378.44199999999995</v>
      </c>
      <c r="K59" s="41">
        <v>124.65422502597224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</v>
      </c>
      <c r="F61" s="31"/>
      <c r="G61" s="31"/>
      <c r="H61" s="149">
        <v>3.598</v>
      </c>
      <c r="I61" s="149">
        <v>4.825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977</v>
      </c>
      <c r="F62" s="31"/>
      <c r="G62" s="31"/>
      <c r="H62" s="149">
        <v>1.515</v>
      </c>
      <c r="I62" s="149">
        <v>1.359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49">
        <v>1.546</v>
      </c>
      <c r="I63" s="149">
        <v>3.935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4870</v>
      </c>
      <c r="F64" s="39">
        <v>87.24471515585812</v>
      </c>
      <c r="G64" s="40"/>
      <c r="H64" s="150">
        <v>6.659</v>
      </c>
      <c r="I64" s="151">
        <v>10.119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50">
        <v>15.57</v>
      </c>
      <c r="I66" s="151">
        <v>18.087</v>
      </c>
      <c r="J66" s="151">
        <v>19.373</v>
      </c>
      <c r="K66" s="41">
        <v>107.11007906230996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50000</v>
      </c>
      <c r="F68" s="31"/>
      <c r="G68" s="31"/>
      <c r="H68" s="149">
        <v>72.378</v>
      </c>
      <c r="I68" s="149">
        <v>60.5</v>
      </c>
      <c r="J68" s="149">
        <v>72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5000</v>
      </c>
      <c r="F69" s="31"/>
      <c r="G69" s="31"/>
      <c r="H69" s="149">
        <v>10.707</v>
      </c>
      <c r="I69" s="149">
        <v>5.5</v>
      </c>
      <c r="J69" s="149">
        <v>6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55000</v>
      </c>
      <c r="F70" s="39">
        <v>100.18214936247723</v>
      </c>
      <c r="G70" s="40"/>
      <c r="H70" s="150">
        <v>83.08500000000001</v>
      </c>
      <c r="I70" s="151">
        <v>66</v>
      </c>
      <c r="J70" s="151">
        <v>78</v>
      </c>
      <c r="K70" s="41">
        <v>118.18181818181819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4858</v>
      </c>
      <c r="F72" s="31"/>
      <c r="G72" s="31"/>
      <c r="H72" s="149">
        <v>1.184</v>
      </c>
      <c r="I72" s="149">
        <v>5.565</v>
      </c>
      <c r="J72" s="149">
        <v>6.594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12390</v>
      </c>
      <c r="F73" s="31"/>
      <c r="G73" s="31"/>
      <c r="H73" s="149">
        <v>16.187</v>
      </c>
      <c r="I73" s="149">
        <v>23.58</v>
      </c>
      <c r="J73" s="149">
        <v>24.76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31130</v>
      </c>
      <c r="F74" s="31"/>
      <c r="G74" s="31"/>
      <c r="H74" s="149">
        <v>46.824</v>
      </c>
      <c r="I74" s="149">
        <v>37.314</v>
      </c>
      <c r="J74" s="149">
        <v>52.921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27656</v>
      </c>
      <c r="F75" s="31"/>
      <c r="G75" s="31"/>
      <c r="H75" s="149">
        <v>21.384</v>
      </c>
      <c r="I75" s="149">
        <v>48.439</v>
      </c>
      <c r="J75" s="149">
        <v>33.223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796</v>
      </c>
      <c r="F76" s="31"/>
      <c r="G76" s="31"/>
      <c r="H76" s="149">
        <v>5.722</v>
      </c>
      <c r="I76" s="149">
        <v>2.229</v>
      </c>
      <c r="J76" s="149">
        <v>2.229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4898</v>
      </c>
      <c r="F77" s="31"/>
      <c r="G77" s="31"/>
      <c r="H77" s="149">
        <v>7.453</v>
      </c>
      <c r="I77" s="149">
        <v>12.842</v>
      </c>
      <c r="J77" s="149">
        <v>10.91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49">
        <v>17.499</v>
      </c>
      <c r="I78" s="149">
        <v>11.04</v>
      </c>
      <c r="J78" s="149">
        <v>11.5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14212</v>
      </c>
      <c r="F79" s="31"/>
      <c r="G79" s="31"/>
      <c r="H79" s="149">
        <v>26.131</v>
      </c>
      <c r="I79" s="149">
        <v>31.827</v>
      </c>
      <c r="J79" s="149">
        <v>37.172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105140</v>
      </c>
      <c r="F80" s="39">
        <v>100.83050424842243</v>
      </c>
      <c r="G80" s="40"/>
      <c r="H80" s="150">
        <v>142.384</v>
      </c>
      <c r="I80" s="151">
        <v>172.83599999999998</v>
      </c>
      <c r="J80" s="151">
        <v>179.309</v>
      </c>
      <c r="K80" s="41">
        <v>103.74516883056772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49">
        <v>0.13</v>
      </c>
      <c r="I82" s="149">
        <v>0.13</v>
      </c>
      <c r="J82" s="149">
        <v>0.13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49">
        <v>0.13</v>
      </c>
      <c r="I83" s="149">
        <v>0.13</v>
      </c>
      <c r="J83" s="149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50">
        <v>0.26</v>
      </c>
      <c r="I84" s="151">
        <v>0.26</v>
      </c>
      <c r="J84" s="151">
        <v>0.26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548089</v>
      </c>
      <c r="F87" s="54">
        <f>IF(D87&gt;0,100*E87/D87,0)</f>
        <v>98.18442059101723</v>
      </c>
      <c r="G87" s="40"/>
      <c r="H87" s="154">
        <v>1110.117</v>
      </c>
      <c r="I87" s="155">
        <v>872.1093999999999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49">
        <v>0.124</v>
      </c>
      <c r="I9" s="149">
        <v>0.231</v>
      </c>
      <c r="J9" s="149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49">
        <v>1.098</v>
      </c>
      <c r="I10" s="149">
        <v>1.809</v>
      </c>
      <c r="J10" s="149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49">
        <v>9.689</v>
      </c>
      <c r="I11" s="149">
        <v>6.217</v>
      </c>
      <c r="J11" s="149">
        <v>9.375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39</v>
      </c>
      <c r="F12" s="31"/>
      <c r="G12" s="31"/>
      <c r="H12" s="149">
        <v>0.008</v>
      </c>
      <c r="I12" s="149">
        <v>0.148</v>
      </c>
      <c r="J12" s="149">
        <v>0.103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3051</v>
      </c>
      <c r="F13" s="39">
        <v>87.27116704805492</v>
      </c>
      <c r="G13" s="40"/>
      <c r="H13" s="150">
        <v>10.918999999999999</v>
      </c>
      <c r="I13" s="151">
        <v>8.405</v>
      </c>
      <c r="J13" s="151">
        <v>11.458</v>
      </c>
      <c r="K13" s="41">
        <v>136.32361689470554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144</v>
      </c>
      <c r="F17" s="39">
        <v>320</v>
      </c>
      <c r="G17" s="40"/>
      <c r="H17" s="150">
        <v>0.054</v>
      </c>
      <c r="I17" s="151">
        <v>0.02</v>
      </c>
      <c r="J17" s="151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85</v>
      </c>
      <c r="F19" s="31"/>
      <c r="G19" s="31"/>
      <c r="H19" s="149">
        <v>0.815</v>
      </c>
      <c r="I19" s="149">
        <v>0.349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85</v>
      </c>
      <c r="F22" s="39">
        <v>100</v>
      </c>
      <c r="G22" s="40"/>
      <c r="H22" s="150">
        <v>0.815</v>
      </c>
      <c r="I22" s="151">
        <v>0.349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50">
        <v>0.34</v>
      </c>
      <c r="I24" s="151">
        <v>0.201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300</v>
      </c>
      <c r="F26" s="39">
        <v>162.16216216216216</v>
      </c>
      <c r="G26" s="40"/>
      <c r="H26" s="150">
        <v>0.521</v>
      </c>
      <c r="I26" s="151">
        <v>0.56</v>
      </c>
      <c r="J26" s="151">
        <v>1.25</v>
      </c>
      <c r="K26" s="41">
        <v>223.2142857142857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391</v>
      </c>
      <c r="F28" s="31"/>
      <c r="G28" s="31"/>
      <c r="H28" s="149">
        <v>1.457</v>
      </c>
      <c r="I28" s="149">
        <v>1.074</v>
      </c>
      <c r="J28" s="149">
        <v>0.878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8114</v>
      </c>
      <c r="F29" s="31"/>
      <c r="G29" s="31"/>
      <c r="H29" s="149">
        <v>29.447</v>
      </c>
      <c r="I29" s="149">
        <v>13.896</v>
      </c>
      <c r="J29" s="149">
        <v>13.686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3500</v>
      </c>
      <c r="F30" s="31"/>
      <c r="G30" s="31"/>
      <c r="H30" s="149">
        <v>11.301</v>
      </c>
      <c r="I30" s="149">
        <v>5.22</v>
      </c>
      <c r="J30" s="149">
        <v>4.61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12005</v>
      </c>
      <c r="F31" s="39">
        <v>95.63450967896121</v>
      </c>
      <c r="G31" s="40"/>
      <c r="H31" s="150">
        <v>42.205</v>
      </c>
      <c r="I31" s="151">
        <v>20.19</v>
      </c>
      <c r="J31" s="151">
        <v>19.174</v>
      </c>
      <c r="K31" s="41">
        <v>94.96780584447745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60</v>
      </c>
      <c r="F33" s="31"/>
      <c r="G33" s="31"/>
      <c r="H33" s="149">
        <v>0.197</v>
      </c>
      <c r="I33" s="149">
        <v>0.144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460</v>
      </c>
      <c r="F34" s="31"/>
      <c r="G34" s="31"/>
      <c r="H34" s="149">
        <v>1.456</v>
      </c>
      <c r="I34" s="149">
        <v>1.4</v>
      </c>
      <c r="J34" s="149">
        <v>1.5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49">
        <v>2.125</v>
      </c>
      <c r="I35" s="149">
        <v>1.6</v>
      </c>
      <c r="J35" s="149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49">
        <v>0.036</v>
      </c>
      <c r="I36" s="149">
        <v>0.039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1332</v>
      </c>
      <c r="F37" s="39">
        <v>107.16009654062752</v>
      </c>
      <c r="G37" s="40"/>
      <c r="H37" s="150">
        <v>3.814</v>
      </c>
      <c r="I37" s="151">
        <v>3.1830000000000003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19000</v>
      </c>
      <c r="F41" s="31"/>
      <c r="G41" s="31"/>
      <c r="H41" s="149">
        <v>28.162</v>
      </c>
      <c r="I41" s="149">
        <v>3.042</v>
      </c>
      <c r="J41" s="149">
        <v>39.4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3150</v>
      </c>
      <c r="F42" s="31"/>
      <c r="G42" s="31"/>
      <c r="H42" s="149">
        <v>14.606</v>
      </c>
      <c r="I42" s="149">
        <v>4.976</v>
      </c>
      <c r="J42" s="149">
        <v>9.66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6600</v>
      </c>
      <c r="F43" s="31"/>
      <c r="G43" s="31"/>
      <c r="H43" s="149">
        <v>27.558</v>
      </c>
      <c r="I43" s="149">
        <v>5.67</v>
      </c>
      <c r="J43" s="149">
        <v>11.16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12600</v>
      </c>
      <c r="F44" s="31"/>
      <c r="G44" s="31"/>
      <c r="H44" s="149">
        <v>35.927</v>
      </c>
      <c r="I44" s="149">
        <v>15.235</v>
      </c>
      <c r="J44" s="149">
        <v>33.52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10000</v>
      </c>
      <c r="F45" s="31"/>
      <c r="G45" s="31"/>
      <c r="H45" s="149">
        <v>30.924</v>
      </c>
      <c r="I45" s="149">
        <v>5.267</v>
      </c>
      <c r="J45" s="149">
        <v>22.5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11000</v>
      </c>
      <c r="F46" s="31"/>
      <c r="G46" s="31"/>
      <c r="H46" s="149">
        <v>29.457</v>
      </c>
      <c r="I46" s="149">
        <v>6.368</v>
      </c>
      <c r="J46" s="149">
        <v>19.8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15200</v>
      </c>
      <c r="F47" s="31"/>
      <c r="G47" s="31"/>
      <c r="H47" s="149">
        <v>51.949</v>
      </c>
      <c r="I47" s="149">
        <v>23.728</v>
      </c>
      <c r="J47" s="149">
        <v>39.68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7673</v>
      </c>
      <c r="F48" s="31"/>
      <c r="G48" s="31"/>
      <c r="H48" s="149">
        <v>48.901</v>
      </c>
      <c r="I48" s="149">
        <v>8.149</v>
      </c>
      <c r="J48" s="149">
        <v>18.039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3350</v>
      </c>
      <c r="F49" s="31"/>
      <c r="G49" s="31"/>
      <c r="H49" s="149">
        <v>13.815</v>
      </c>
      <c r="I49" s="149">
        <v>2.853</v>
      </c>
      <c r="J49" s="149">
        <v>6.555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88573</v>
      </c>
      <c r="F50" s="39">
        <v>126.21191826498332</v>
      </c>
      <c r="G50" s="40"/>
      <c r="H50" s="150">
        <v>281.299</v>
      </c>
      <c r="I50" s="151">
        <v>75.288</v>
      </c>
      <c r="J50" s="151">
        <v>200.31400000000002</v>
      </c>
      <c r="K50" s="41">
        <v>266.0636489214749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50">
        <v>2.035</v>
      </c>
      <c r="I52" s="151">
        <v>2.035</v>
      </c>
      <c r="J52" s="151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2430</v>
      </c>
      <c r="F54" s="31"/>
      <c r="G54" s="31"/>
      <c r="H54" s="149">
        <v>6.306</v>
      </c>
      <c r="I54" s="149">
        <v>3.187</v>
      </c>
      <c r="J54" s="149">
        <v>3.434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1800</v>
      </c>
      <c r="F55" s="31"/>
      <c r="G55" s="31"/>
      <c r="H55" s="149">
        <v>2.507</v>
      </c>
      <c r="I55" s="149">
        <v>1.55</v>
      </c>
      <c r="J55" s="149">
        <v>2.28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49">
        <v>2.707</v>
      </c>
      <c r="I56" s="149">
        <v>2.861</v>
      </c>
      <c r="J56" s="149">
        <v>4.988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3458</v>
      </c>
      <c r="F57" s="31"/>
      <c r="G57" s="31"/>
      <c r="H57" s="149">
        <v>8.958</v>
      </c>
      <c r="I57" s="149">
        <v>6.916</v>
      </c>
      <c r="J57" s="149">
        <v>7.608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49">
        <v>12.983</v>
      </c>
      <c r="I58" s="149">
        <v>4.46</v>
      </c>
      <c r="J58" s="149">
        <v>12.623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15835</v>
      </c>
      <c r="F59" s="39">
        <v>99.11122238217438</v>
      </c>
      <c r="G59" s="40"/>
      <c r="H59" s="150">
        <v>33.461</v>
      </c>
      <c r="I59" s="151">
        <v>18.974</v>
      </c>
      <c r="J59" s="151">
        <v>30.933</v>
      </c>
      <c r="K59" s="41">
        <v>163.02835459049226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49">
        <v>0.046</v>
      </c>
      <c r="I61" s="149">
        <v>0.075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49">
        <v>0.566</v>
      </c>
      <c r="I62" s="149">
        <v>0.406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49">
        <v>0.185</v>
      </c>
      <c r="I63" s="149">
        <v>0.458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50">
        <v>0.7969999999999999</v>
      </c>
      <c r="I64" s="151">
        <v>0.9390000000000001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50">
        <v>0.208</v>
      </c>
      <c r="I66" s="151">
        <v>0.136</v>
      </c>
      <c r="J66" s="151">
        <v>0.249</v>
      </c>
      <c r="K66" s="41">
        <v>183.08823529411762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49">
        <v>0.06</v>
      </c>
      <c r="I68" s="149">
        <v>0.1</v>
      </c>
      <c r="J68" s="149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49">
        <v>0.102</v>
      </c>
      <c r="I69" s="149">
        <v>0.05</v>
      </c>
      <c r="J69" s="149">
        <v>0.1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50">
        <v>0.16199999999999998</v>
      </c>
      <c r="I70" s="151">
        <v>0.15000000000000002</v>
      </c>
      <c r="J70" s="151">
        <v>0.2</v>
      </c>
      <c r="K70" s="41">
        <v>133.33333333333331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202</v>
      </c>
      <c r="F72" s="31"/>
      <c r="G72" s="31"/>
      <c r="H72" s="149">
        <v>0.012</v>
      </c>
      <c r="I72" s="149">
        <v>0.279</v>
      </c>
      <c r="J72" s="149">
        <v>0.284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49">
        <v>0.03</v>
      </c>
      <c r="I73" s="149">
        <v>0.03</v>
      </c>
      <c r="J73" s="149">
        <v>0.03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345</v>
      </c>
      <c r="F74" s="31"/>
      <c r="G74" s="31"/>
      <c r="H74" s="149">
        <v>0.253</v>
      </c>
      <c r="I74" s="149">
        <v>0.311</v>
      </c>
      <c r="J74" s="149">
        <v>0.345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323</v>
      </c>
      <c r="F75" s="31"/>
      <c r="G75" s="31"/>
      <c r="H75" s="149">
        <v>0.194</v>
      </c>
      <c r="I75" s="149">
        <v>0.544</v>
      </c>
      <c r="J75" s="149">
        <v>0.249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57</v>
      </c>
      <c r="F77" s="31"/>
      <c r="G77" s="31"/>
      <c r="H77" s="149">
        <v>0.002</v>
      </c>
      <c r="I77" s="149"/>
      <c r="J77" s="149">
        <v>0.057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49">
        <v>0.002</v>
      </c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49">
        <v>0.111</v>
      </c>
      <c r="I79" s="149">
        <v>0.069</v>
      </c>
      <c r="J79" s="149">
        <v>0.01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947</v>
      </c>
      <c r="F80" s="39">
        <v>100.5307855626327</v>
      </c>
      <c r="G80" s="40"/>
      <c r="H80" s="150">
        <v>0.604</v>
      </c>
      <c r="I80" s="151">
        <v>1.233</v>
      </c>
      <c r="J80" s="151">
        <v>0.975</v>
      </c>
      <c r="K80" s="41">
        <v>79.07542579075425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49">
        <v>0.065</v>
      </c>
      <c r="I82" s="149">
        <v>0.065</v>
      </c>
      <c r="J82" s="149">
        <v>0.065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49">
        <v>0.056</v>
      </c>
      <c r="I83" s="149">
        <v>0.056</v>
      </c>
      <c r="J83" s="149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50">
        <v>0.121</v>
      </c>
      <c r="I84" s="151">
        <v>0.121</v>
      </c>
      <c r="J84" s="151">
        <v>0.11</v>
      </c>
      <c r="K84" s="41">
        <v>90.9090909090909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125116</v>
      </c>
      <c r="F87" s="54">
        <f>IF(D87&gt;0,100*E87/D87,0)</f>
        <v>116.24099967482697</v>
      </c>
      <c r="G87" s="40"/>
      <c r="H87" s="154">
        <v>377.355</v>
      </c>
      <c r="I87" s="155">
        <v>131.784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68</v>
      </c>
      <c r="F9" s="31"/>
      <c r="G9" s="31"/>
      <c r="H9" s="149">
        <v>0.002</v>
      </c>
      <c r="I9" s="149">
        <v>0.408</v>
      </c>
      <c r="J9" s="149">
        <v>0.408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>
        <v>3</v>
      </c>
      <c r="F10" s="31"/>
      <c r="G10" s="31"/>
      <c r="H10" s="149"/>
      <c r="I10" s="149">
        <v>0.008</v>
      </c>
      <c r="J10" s="149">
        <v>0.018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350</v>
      </c>
      <c r="F11" s="31"/>
      <c r="G11" s="31"/>
      <c r="H11" s="149"/>
      <c r="I11" s="149">
        <v>0.51</v>
      </c>
      <c r="J11" s="149">
        <v>2.1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34</v>
      </c>
      <c r="F12" s="31"/>
      <c r="G12" s="31"/>
      <c r="H12" s="149"/>
      <c r="I12" s="149">
        <v>0.17</v>
      </c>
      <c r="J12" s="149">
        <v>0.204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455</v>
      </c>
      <c r="F13" s="39">
        <v>165.45454545454547</v>
      </c>
      <c r="G13" s="40"/>
      <c r="H13" s="150">
        <v>0.002</v>
      </c>
      <c r="I13" s="151">
        <v>1.0959999999999999</v>
      </c>
      <c r="J13" s="151">
        <v>2.7300000000000004</v>
      </c>
      <c r="K13" s="41">
        <v>249.087591240876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50">
        <v>0.12</v>
      </c>
      <c r="I17" s="151">
        <v>0.031</v>
      </c>
      <c r="J17" s="151">
        <v>0.09</v>
      </c>
      <c r="K17" s="41">
        <v>290.3225806451613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285</v>
      </c>
      <c r="F19" s="31"/>
      <c r="G19" s="31"/>
      <c r="H19" s="149">
        <v>1.139</v>
      </c>
      <c r="I19" s="149">
        <v>1.197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285</v>
      </c>
      <c r="F22" s="39">
        <v>100</v>
      </c>
      <c r="G22" s="40"/>
      <c r="H22" s="150">
        <v>1.139</v>
      </c>
      <c r="I22" s="151">
        <v>1.197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1000</v>
      </c>
      <c r="F24" s="39">
        <v>100.10010010010011</v>
      </c>
      <c r="G24" s="40"/>
      <c r="H24" s="150">
        <v>4.712</v>
      </c>
      <c r="I24" s="151">
        <v>2.423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1300</v>
      </c>
      <c r="F26" s="39">
        <v>113.04347826086956</v>
      </c>
      <c r="G26" s="40"/>
      <c r="H26" s="150">
        <v>6.118</v>
      </c>
      <c r="I26" s="151">
        <v>3.7</v>
      </c>
      <c r="J26" s="151">
        <v>5.6</v>
      </c>
      <c r="K26" s="41">
        <v>151.35135135135135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5808</v>
      </c>
      <c r="F28" s="31"/>
      <c r="G28" s="31"/>
      <c r="H28" s="149">
        <v>21.259</v>
      </c>
      <c r="I28" s="149">
        <v>18.672</v>
      </c>
      <c r="J28" s="149">
        <v>16.27</v>
      </c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19052</v>
      </c>
      <c r="F29" s="31"/>
      <c r="G29" s="31"/>
      <c r="H29" s="149">
        <v>49.704</v>
      </c>
      <c r="I29" s="149">
        <v>31.37</v>
      </c>
      <c r="J29" s="149">
        <v>34.46</v>
      </c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5500</v>
      </c>
      <c r="F30" s="31"/>
      <c r="G30" s="31"/>
      <c r="H30" s="149">
        <v>16.934</v>
      </c>
      <c r="I30" s="149">
        <v>9.685</v>
      </c>
      <c r="J30" s="149">
        <v>7.489</v>
      </c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30360</v>
      </c>
      <c r="F31" s="39">
        <v>107.95818220610198</v>
      </c>
      <c r="G31" s="40"/>
      <c r="H31" s="150">
        <v>87.89699999999999</v>
      </c>
      <c r="I31" s="151">
        <v>59.727000000000004</v>
      </c>
      <c r="J31" s="151">
        <v>58.219</v>
      </c>
      <c r="K31" s="41">
        <v>97.47517872988766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500</v>
      </c>
      <c r="F33" s="31"/>
      <c r="G33" s="31"/>
      <c r="H33" s="149">
        <v>1.906</v>
      </c>
      <c r="I33" s="149">
        <v>1.9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>
        <v>800</v>
      </c>
      <c r="F34" s="31"/>
      <c r="G34" s="31"/>
      <c r="H34" s="149">
        <v>2.272</v>
      </c>
      <c r="I34" s="149">
        <v>1.7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49">
        <v>9.741</v>
      </c>
      <c r="I35" s="149">
        <v>7.5</v>
      </c>
      <c r="J35" s="149">
        <v>8.4</v>
      </c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>
        <v>507</v>
      </c>
      <c r="F36" s="31"/>
      <c r="G36" s="31"/>
      <c r="H36" s="149">
        <v>1.466</v>
      </c>
      <c r="I36" s="149">
        <v>1.677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4807</v>
      </c>
      <c r="F37" s="39">
        <v>103.17664734921657</v>
      </c>
      <c r="G37" s="40"/>
      <c r="H37" s="150">
        <v>15.385</v>
      </c>
      <c r="I37" s="151">
        <v>12.777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50">
        <v>2.051</v>
      </c>
      <c r="I39" s="151">
        <v>1.8</v>
      </c>
      <c r="J39" s="151">
        <v>1.3</v>
      </c>
      <c r="K39" s="41">
        <v>72.22222222222221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325</v>
      </c>
      <c r="F41" s="31"/>
      <c r="G41" s="31"/>
      <c r="H41" s="149">
        <v>1.008</v>
      </c>
      <c r="I41" s="149">
        <v>0.347</v>
      </c>
      <c r="J41" s="149">
        <v>0.538</v>
      </c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3700</v>
      </c>
      <c r="F42" s="31"/>
      <c r="G42" s="31"/>
      <c r="H42" s="149">
        <v>23.11</v>
      </c>
      <c r="I42" s="149">
        <v>8.238</v>
      </c>
      <c r="J42" s="149">
        <v>14.3</v>
      </c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2400</v>
      </c>
      <c r="F43" s="31"/>
      <c r="G43" s="31"/>
      <c r="H43" s="149">
        <v>9.922</v>
      </c>
      <c r="I43" s="149">
        <v>3.452</v>
      </c>
      <c r="J43" s="149">
        <v>4.54</v>
      </c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3750</v>
      </c>
      <c r="F44" s="31"/>
      <c r="G44" s="31"/>
      <c r="H44" s="149">
        <v>15.894</v>
      </c>
      <c r="I44" s="149">
        <v>5.378</v>
      </c>
      <c r="J44" s="149">
        <v>11.375</v>
      </c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3200</v>
      </c>
      <c r="F45" s="31"/>
      <c r="G45" s="31"/>
      <c r="H45" s="149">
        <v>13.068</v>
      </c>
      <c r="I45" s="149">
        <v>2.621</v>
      </c>
      <c r="J45" s="149">
        <v>8.1</v>
      </c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2000</v>
      </c>
      <c r="F46" s="31"/>
      <c r="G46" s="31"/>
      <c r="H46" s="149">
        <v>7.123</v>
      </c>
      <c r="I46" s="149">
        <v>2.457</v>
      </c>
      <c r="J46" s="149">
        <v>5</v>
      </c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3900</v>
      </c>
      <c r="F47" s="31"/>
      <c r="G47" s="31"/>
      <c r="H47" s="149">
        <v>16.668</v>
      </c>
      <c r="I47" s="149">
        <v>6.406</v>
      </c>
      <c r="J47" s="149">
        <v>10.63</v>
      </c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1802</v>
      </c>
      <c r="F48" s="31"/>
      <c r="G48" s="31"/>
      <c r="H48" s="149">
        <v>12.596</v>
      </c>
      <c r="I48" s="149">
        <v>1.86</v>
      </c>
      <c r="J48" s="149">
        <v>4.038</v>
      </c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2890</v>
      </c>
      <c r="F49" s="31"/>
      <c r="G49" s="31"/>
      <c r="H49" s="149">
        <v>13.862</v>
      </c>
      <c r="I49" s="149">
        <v>2.303</v>
      </c>
      <c r="J49" s="149">
        <v>8.605</v>
      </c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23967</v>
      </c>
      <c r="F50" s="39">
        <v>94.56303018346814</v>
      </c>
      <c r="G50" s="40"/>
      <c r="H50" s="150">
        <v>113.251</v>
      </c>
      <c r="I50" s="151">
        <v>33.062</v>
      </c>
      <c r="J50" s="151">
        <v>67.126</v>
      </c>
      <c r="K50" s="41">
        <v>203.03066965095883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50">
        <v>10.53</v>
      </c>
      <c r="I52" s="151">
        <v>10.53</v>
      </c>
      <c r="J52" s="151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12800</v>
      </c>
      <c r="F54" s="31"/>
      <c r="G54" s="31"/>
      <c r="H54" s="149">
        <v>27.523</v>
      </c>
      <c r="I54" s="149">
        <v>15.6</v>
      </c>
      <c r="J54" s="149">
        <v>19.88</v>
      </c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10500</v>
      </c>
      <c r="F55" s="31"/>
      <c r="G55" s="31"/>
      <c r="H55" s="149">
        <v>32.786</v>
      </c>
      <c r="I55" s="149">
        <v>18.185</v>
      </c>
      <c r="J55" s="149">
        <v>31.68</v>
      </c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7853</v>
      </c>
      <c r="F56" s="31"/>
      <c r="G56" s="31"/>
      <c r="H56" s="149">
        <v>33.862</v>
      </c>
      <c r="I56" s="149">
        <v>19.705</v>
      </c>
      <c r="J56" s="149">
        <v>22.677</v>
      </c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9610</v>
      </c>
      <c r="F57" s="31"/>
      <c r="G57" s="31"/>
      <c r="H57" s="149">
        <v>23.516</v>
      </c>
      <c r="I57" s="149">
        <v>19.22</v>
      </c>
      <c r="J57" s="149">
        <v>24.025</v>
      </c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49">
        <v>65.736</v>
      </c>
      <c r="I58" s="149">
        <v>28.226</v>
      </c>
      <c r="J58" s="149">
        <v>80.435</v>
      </c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67415</v>
      </c>
      <c r="F59" s="39">
        <v>99.87703339358204</v>
      </c>
      <c r="G59" s="40"/>
      <c r="H59" s="150">
        <v>183.423</v>
      </c>
      <c r="I59" s="151">
        <v>100.93599999999999</v>
      </c>
      <c r="J59" s="151">
        <v>178.697</v>
      </c>
      <c r="K59" s="41">
        <v>177.03990647539035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26</v>
      </c>
      <c r="F61" s="31"/>
      <c r="G61" s="31"/>
      <c r="H61" s="149">
        <v>0.003</v>
      </c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/>
      <c r="F62" s="31"/>
      <c r="G62" s="31"/>
      <c r="H62" s="149">
        <v>0.518</v>
      </c>
      <c r="I62" s="149">
        <v>0.515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/>
      <c r="F63" s="31"/>
      <c r="G63" s="31"/>
      <c r="H63" s="149">
        <v>0.298</v>
      </c>
      <c r="I63" s="149">
        <v>0.624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26</v>
      </c>
      <c r="F64" s="39">
        <v>3.9816232771822357</v>
      </c>
      <c r="G64" s="40"/>
      <c r="H64" s="150">
        <v>0.819</v>
      </c>
      <c r="I64" s="151">
        <v>1.139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383</v>
      </c>
      <c r="F66" s="39">
        <v>99.22279792746114</v>
      </c>
      <c r="G66" s="40"/>
      <c r="H66" s="150">
        <v>0.303</v>
      </c>
      <c r="I66" s="151">
        <v>0.279</v>
      </c>
      <c r="J66" s="151">
        <v>0.461</v>
      </c>
      <c r="K66" s="41">
        <v>165.23297491039426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11000</v>
      </c>
      <c r="F68" s="31"/>
      <c r="G68" s="31"/>
      <c r="H68" s="149">
        <v>29.1</v>
      </c>
      <c r="I68" s="149">
        <v>21</v>
      </c>
      <c r="J68" s="149">
        <v>23</v>
      </c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1500</v>
      </c>
      <c r="F69" s="31"/>
      <c r="G69" s="31"/>
      <c r="H69" s="149">
        <v>5.059</v>
      </c>
      <c r="I69" s="149">
        <v>1.4</v>
      </c>
      <c r="J69" s="149">
        <v>2.6</v>
      </c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12500</v>
      </c>
      <c r="F70" s="39">
        <v>102.45901639344262</v>
      </c>
      <c r="G70" s="40"/>
      <c r="H70" s="150">
        <v>34.159</v>
      </c>
      <c r="I70" s="151">
        <v>22.4</v>
      </c>
      <c r="J70" s="151">
        <v>25.6</v>
      </c>
      <c r="K70" s="41">
        <v>114.28571428571429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99</v>
      </c>
      <c r="F72" s="31"/>
      <c r="G72" s="31"/>
      <c r="H72" s="149">
        <v>0.057</v>
      </c>
      <c r="I72" s="149">
        <v>0.13</v>
      </c>
      <c r="J72" s="149">
        <v>0.129</v>
      </c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12417</v>
      </c>
      <c r="F73" s="31"/>
      <c r="G73" s="31"/>
      <c r="H73" s="149">
        <v>25.129</v>
      </c>
      <c r="I73" s="149">
        <v>13.14</v>
      </c>
      <c r="J73" s="149">
        <v>39.734</v>
      </c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>
        <v>5100</v>
      </c>
      <c r="F74" s="31"/>
      <c r="G74" s="31"/>
      <c r="H74" s="149">
        <v>8.301</v>
      </c>
      <c r="I74" s="149">
        <v>6.912</v>
      </c>
      <c r="J74" s="149">
        <v>7.5</v>
      </c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821</v>
      </c>
      <c r="F75" s="31"/>
      <c r="G75" s="31"/>
      <c r="H75" s="149">
        <v>2.217</v>
      </c>
      <c r="I75" s="149">
        <v>1.18</v>
      </c>
      <c r="J75" s="149">
        <v>1.071</v>
      </c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6154</v>
      </c>
      <c r="F76" s="31"/>
      <c r="G76" s="31"/>
      <c r="H76" s="149">
        <v>16.168</v>
      </c>
      <c r="I76" s="149">
        <v>25.847</v>
      </c>
      <c r="J76" s="149">
        <v>20.308</v>
      </c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1130</v>
      </c>
      <c r="F77" s="31"/>
      <c r="G77" s="31"/>
      <c r="H77" s="149">
        <v>2.101</v>
      </c>
      <c r="I77" s="149">
        <v>3.778</v>
      </c>
      <c r="J77" s="149">
        <v>2.965</v>
      </c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1600</v>
      </c>
      <c r="F78" s="31"/>
      <c r="G78" s="31"/>
      <c r="H78" s="149">
        <v>3.215</v>
      </c>
      <c r="I78" s="149">
        <v>4.553</v>
      </c>
      <c r="J78" s="149">
        <v>4.48</v>
      </c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14951</v>
      </c>
      <c r="F79" s="31"/>
      <c r="G79" s="31"/>
      <c r="H79" s="149">
        <v>33.736</v>
      </c>
      <c r="I79" s="149">
        <v>42.679</v>
      </c>
      <c r="J79" s="149">
        <v>45.871</v>
      </c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42272</v>
      </c>
      <c r="F80" s="39">
        <v>102.23469091612654</v>
      </c>
      <c r="G80" s="40"/>
      <c r="H80" s="150">
        <v>90.924</v>
      </c>
      <c r="I80" s="151">
        <v>98.219</v>
      </c>
      <c r="J80" s="151">
        <v>122.05799999999999</v>
      </c>
      <c r="K80" s="41">
        <v>124.27127134261193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6</v>
      </c>
      <c r="F82" s="31"/>
      <c r="G82" s="31"/>
      <c r="H82" s="149">
        <v>0.004</v>
      </c>
      <c r="I82" s="149">
        <v>0.004</v>
      </c>
      <c r="J82" s="149">
        <v>0.004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9">
        <v>0.001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6</v>
      </c>
      <c r="F84" s="39">
        <v>100</v>
      </c>
      <c r="G84" s="40"/>
      <c r="H84" s="150">
        <v>0.005</v>
      </c>
      <c r="I84" s="151">
        <v>0.004</v>
      </c>
      <c r="J84" s="151">
        <v>0.004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191696</v>
      </c>
      <c r="F87" s="54">
        <f>IF(D87&gt;0,100*E87/D87,0)</f>
        <v>100.88148152046352</v>
      </c>
      <c r="G87" s="40"/>
      <c r="H87" s="154">
        <v>550.8380000000001</v>
      </c>
      <c r="I87" s="155">
        <v>349.32000000000005</v>
      </c>
      <c r="J87" s="155">
        <v>480.81500000000005</v>
      </c>
      <c r="K87" s="54">
        <f>IF(I87&gt;0,100*J87/I87,0)</f>
        <v>137.64313523416925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6" zoomScaleSheetLayoutView="96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49">
        <v>64.755</v>
      </c>
      <c r="I9" s="149">
        <v>56.21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49">
        <v>16.62</v>
      </c>
      <c r="I10" s="149">
        <v>15.785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1184</v>
      </c>
      <c r="F11" s="31"/>
      <c r="G11" s="31"/>
      <c r="H11" s="149">
        <v>14.691</v>
      </c>
      <c r="I11" s="149">
        <v>9.1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49">
        <v>46.232</v>
      </c>
      <c r="I12" s="149">
        <v>31.805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16985</v>
      </c>
      <c r="F13" s="39">
        <v>97.86804955344282</v>
      </c>
      <c r="G13" s="40"/>
      <c r="H13" s="150">
        <v>142.298</v>
      </c>
      <c r="I13" s="151">
        <v>112.9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427</v>
      </c>
      <c r="F15" s="39">
        <v>100</v>
      </c>
      <c r="G15" s="40"/>
      <c r="H15" s="150">
        <v>1.03</v>
      </c>
      <c r="I15" s="151">
        <v>1.01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50">
        <v>1.084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/>
      <c r="F19" s="31"/>
      <c r="G19" s="31"/>
      <c r="H19" s="149">
        <v>0.022</v>
      </c>
      <c r="I19" s="149">
        <v>0.004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/>
      <c r="F20" s="31"/>
      <c r="G20" s="31"/>
      <c r="H20" s="149">
        <v>0.286</v>
      </c>
      <c r="I20" s="149">
        <v>0.295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/>
      <c r="F21" s="31"/>
      <c r="G21" s="31"/>
      <c r="H21" s="149">
        <v>0.135</v>
      </c>
      <c r="I21" s="149">
        <v>0.21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/>
      <c r="F22" s="39"/>
      <c r="G22" s="40"/>
      <c r="H22" s="150">
        <v>0.443</v>
      </c>
      <c r="I22" s="151">
        <v>0.509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13000</v>
      </c>
      <c r="F24" s="39">
        <v>95.44086337273328</v>
      </c>
      <c r="G24" s="40"/>
      <c r="H24" s="150">
        <v>157.62</v>
      </c>
      <c r="I24" s="151">
        <v>147.129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400</v>
      </c>
      <c r="F26" s="39">
        <v>105.26315789473684</v>
      </c>
      <c r="G26" s="40"/>
      <c r="H26" s="150">
        <v>4.62</v>
      </c>
      <c r="I26" s="151">
        <v>4.6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65233</v>
      </c>
      <c r="F28" s="31"/>
      <c r="G28" s="31"/>
      <c r="H28" s="149">
        <v>806.493</v>
      </c>
      <c r="I28" s="149">
        <v>852.508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2389</v>
      </c>
      <c r="F29" s="31"/>
      <c r="G29" s="31"/>
      <c r="H29" s="149">
        <v>36.29</v>
      </c>
      <c r="I29" s="149">
        <v>24.766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18000</v>
      </c>
      <c r="F30" s="31"/>
      <c r="G30" s="31"/>
      <c r="H30" s="149">
        <v>226.844</v>
      </c>
      <c r="I30" s="149">
        <v>204.25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85622</v>
      </c>
      <c r="F31" s="39">
        <v>100.63231629918668</v>
      </c>
      <c r="G31" s="40"/>
      <c r="H31" s="150">
        <v>1069.627</v>
      </c>
      <c r="I31" s="151">
        <v>1081.524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200</v>
      </c>
      <c r="F33" s="31"/>
      <c r="G33" s="31"/>
      <c r="H33" s="149">
        <v>0.936</v>
      </c>
      <c r="I33" s="149">
        <v>1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7000</v>
      </c>
      <c r="F34" s="31"/>
      <c r="G34" s="31"/>
      <c r="H34" s="149">
        <v>83.402</v>
      </c>
      <c r="I34" s="149">
        <v>77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30000</v>
      </c>
      <c r="F35" s="31"/>
      <c r="G35" s="31"/>
      <c r="H35" s="149">
        <v>315.282</v>
      </c>
      <c r="I35" s="149">
        <v>280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49">
        <v>0.961</v>
      </c>
      <c r="I36" s="149">
        <v>0.595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37322</v>
      </c>
      <c r="F37" s="39">
        <v>97.52286386203292</v>
      </c>
      <c r="G37" s="40"/>
      <c r="H37" s="150">
        <v>400.581</v>
      </c>
      <c r="I37" s="151">
        <v>358.595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45</v>
      </c>
      <c r="F39" s="39">
        <v>33.83458646616541</v>
      </c>
      <c r="G39" s="40"/>
      <c r="H39" s="150">
        <v>1.569</v>
      </c>
      <c r="I39" s="151">
        <v>0.73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/>
      <c r="F41" s="31"/>
      <c r="G41" s="31"/>
      <c r="H41" s="149">
        <v>15.886</v>
      </c>
      <c r="I41" s="149">
        <v>18.07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/>
      <c r="F42" s="31"/>
      <c r="G42" s="31"/>
      <c r="H42" s="149">
        <v>11.76</v>
      </c>
      <c r="I42" s="149">
        <v>9.685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/>
      <c r="F43" s="31"/>
      <c r="G43" s="31"/>
      <c r="H43" s="149">
        <v>561.242</v>
      </c>
      <c r="I43" s="149">
        <v>522.588</v>
      </c>
      <c r="J43" s="149"/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/>
      <c r="F44" s="31"/>
      <c r="G44" s="31"/>
      <c r="H44" s="149">
        <v>21.889</v>
      </c>
      <c r="I44" s="149">
        <v>1.36</v>
      </c>
      <c r="J44" s="149"/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/>
      <c r="F45" s="31"/>
      <c r="G45" s="31"/>
      <c r="H45" s="149">
        <v>196.14</v>
      </c>
      <c r="I45" s="149">
        <v>211.887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/>
      <c r="F46" s="31"/>
      <c r="G46" s="31"/>
      <c r="H46" s="149">
        <v>1.05</v>
      </c>
      <c r="I46" s="149">
        <v>0.88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/>
      <c r="F47" s="31"/>
      <c r="G47" s="31"/>
      <c r="H47" s="149">
        <v>0.828</v>
      </c>
      <c r="I47" s="149">
        <v>0.792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/>
      <c r="F48" s="31"/>
      <c r="G48" s="31"/>
      <c r="H48" s="149">
        <v>65.864</v>
      </c>
      <c r="I48" s="149">
        <v>27.971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/>
      <c r="F49" s="31"/>
      <c r="G49" s="31"/>
      <c r="H49" s="149">
        <v>203.75</v>
      </c>
      <c r="I49" s="149">
        <v>139.039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/>
      <c r="F50" s="39"/>
      <c r="G50" s="40"/>
      <c r="H50" s="150">
        <v>1078.4089999999999</v>
      </c>
      <c r="I50" s="151">
        <v>932.2719999999999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50">
        <v>72.237</v>
      </c>
      <c r="I52" s="151">
        <v>72.237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7500</v>
      </c>
      <c r="F54" s="31"/>
      <c r="G54" s="31"/>
      <c r="H54" s="149">
        <v>118.8</v>
      </c>
      <c r="I54" s="149">
        <v>108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3650</v>
      </c>
      <c r="F55" s="31"/>
      <c r="G55" s="31"/>
      <c r="H55" s="149">
        <v>54.152</v>
      </c>
      <c r="I55" s="149">
        <v>44.025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1198</v>
      </c>
      <c r="F56" s="31"/>
      <c r="G56" s="31"/>
      <c r="H56" s="149">
        <v>9.117</v>
      </c>
      <c r="I56" s="149">
        <v>12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2524</v>
      </c>
      <c r="F57" s="31"/>
      <c r="G57" s="31"/>
      <c r="H57" s="149">
        <v>28.552</v>
      </c>
      <c r="I57" s="149">
        <v>32.812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4862</v>
      </c>
      <c r="F58" s="31"/>
      <c r="G58" s="31"/>
      <c r="H58" s="149">
        <v>66.825</v>
      </c>
      <c r="I58" s="149">
        <v>64.735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19734</v>
      </c>
      <c r="F59" s="39">
        <v>91.67518349902444</v>
      </c>
      <c r="G59" s="40"/>
      <c r="H59" s="150">
        <v>277.44599999999997</v>
      </c>
      <c r="I59" s="151">
        <v>261.572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162</v>
      </c>
      <c r="F61" s="31"/>
      <c r="G61" s="31"/>
      <c r="H61" s="149">
        <v>3.098</v>
      </c>
      <c r="I61" s="149">
        <v>1.488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/>
      <c r="F62" s="31"/>
      <c r="G62" s="31"/>
      <c r="H62" s="149">
        <v>0.491</v>
      </c>
      <c r="I62" s="149">
        <v>0.501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/>
      <c r="F63" s="31"/>
      <c r="G63" s="31"/>
      <c r="H63" s="149">
        <v>1.728</v>
      </c>
      <c r="I63" s="149">
        <v>1.702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/>
      <c r="F64" s="39"/>
      <c r="G64" s="40"/>
      <c r="H64" s="150">
        <v>5.317</v>
      </c>
      <c r="I64" s="151">
        <v>3.691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50">
        <v>1.274</v>
      </c>
      <c r="I66" s="151">
        <v>1.025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30000</v>
      </c>
      <c r="F68" s="31"/>
      <c r="G68" s="31"/>
      <c r="H68" s="149">
        <v>341.052</v>
      </c>
      <c r="I68" s="149">
        <v>343.75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19000</v>
      </c>
      <c r="F69" s="31"/>
      <c r="G69" s="31"/>
      <c r="H69" s="149">
        <v>252</v>
      </c>
      <c r="I69" s="149">
        <v>254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49000</v>
      </c>
      <c r="F70" s="39">
        <v>108.64745011086474</v>
      </c>
      <c r="G70" s="40"/>
      <c r="H70" s="150">
        <v>593.052</v>
      </c>
      <c r="I70" s="151">
        <v>597.75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10</v>
      </c>
      <c r="F72" s="31"/>
      <c r="G72" s="31"/>
      <c r="H72" s="149">
        <v>0.019</v>
      </c>
      <c r="I72" s="149">
        <v>0.045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1772</v>
      </c>
      <c r="F73" s="31"/>
      <c r="G73" s="31"/>
      <c r="H73" s="149">
        <v>27.855</v>
      </c>
      <c r="I73" s="149">
        <v>22.263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3200</v>
      </c>
      <c r="F74" s="31"/>
      <c r="G74" s="31"/>
      <c r="H74" s="149">
        <v>51.455</v>
      </c>
      <c r="I74" s="149">
        <v>35.88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2042</v>
      </c>
      <c r="F75" s="31"/>
      <c r="G75" s="31"/>
      <c r="H75" s="149">
        <v>24.905</v>
      </c>
      <c r="I75" s="149">
        <v>24.764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100</v>
      </c>
      <c r="F76" s="31"/>
      <c r="G76" s="31"/>
      <c r="H76" s="149">
        <v>1.71</v>
      </c>
      <c r="I76" s="149">
        <v>0.51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566</v>
      </c>
      <c r="F77" s="31"/>
      <c r="G77" s="31"/>
      <c r="H77" s="149">
        <v>11.972</v>
      </c>
      <c r="I77" s="149">
        <v>9.684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210</v>
      </c>
      <c r="F78" s="31"/>
      <c r="G78" s="31"/>
      <c r="H78" s="149">
        <v>1.811</v>
      </c>
      <c r="I78" s="149">
        <v>1.26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8275</v>
      </c>
      <c r="F79" s="31"/>
      <c r="G79" s="31"/>
      <c r="H79" s="149">
        <v>141.298</v>
      </c>
      <c r="I79" s="149">
        <v>112.624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16175</v>
      </c>
      <c r="F80" s="39">
        <v>105.58783210392323</v>
      </c>
      <c r="G80" s="40"/>
      <c r="H80" s="150">
        <v>261.025</v>
      </c>
      <c r="I80" s="151">
        <v>207.03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431</v>
      </c>
      <c r="F82" s="31"/>
      <c r="G82" s="31"/>
      <c r="H82" s="149">
        <v>1.103</v>
      </c>
      <c r="I82" s="149">
        <v>1.103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49">
        <v>0.773</v>
      </c>
      <c r="I83" s="149">
        <v>0.7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731</v>
      </c>
      <c r="F84" s="39">
        <v>100</v>
      </c>
      <c r="G84" s="40"/>
      <c r="H84" s="150">
        <v>1.876</v>
      </c>
      <c r="I84" s="151">
        <v>1.803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/>
      <c r="F87" s="54"/>
      <c r="G87" s="40"/>
      <c r="H87" s="154">
        <v>4069.5080000000003</v>
      </c>
      <c r="I87" s="155">
        <v>3784.3770000000004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/>
      <c r="F24" s="39"/>
      <c r="G24" s="40"/>
      <c r="H24" s="150">
        <v>14.69</v>
      </c>
      <c r="I24" s="151">
        <v>11.915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3292</v>
      </c>
      <c r="F28" s="31"/>
      <c r="G28" s="31"/>
      <c r="H28" s="149">
        <v>18.246</v>
      </c>
      <c r="I28" s="149">
        <v>18.924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49">
        <v>0.23</v>
      </c>
      <c r="I29" s="149">
        <v>0.197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2200</v>
      </c>
      <c r="F30" s="31"/>
      <c r="G30" s="31"/>
      <c r="H30" s="149">
        <v>12.088</v>
      </c>
      <c r="I30" s="149">
        <v>10.488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5540</v>
      </c>
      <c r="F31" s="39">
        <v>100.74559010729223</v>
      </c>
      <c r="G31" s="40"/>
      <c r="H31" s="150">
        <v>30.564</v>
      </c>
      <c r="I31" s="151">
        <v>29.608999999999998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940</v>
      </c>
      <c r="F34" s="31"/>
      <c r="G34" s="31"/>
      <c r="H34" s="149">
        <v>6.016</v>
      </c>
      <c r="I34" s="149">
        <v>6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50</v>
      </c>
      <c r="F35" s="31"/>
      <c r="G35" s="31"/>
      <c r="H35" s="149">
        <v>0.223</v>
      </c>
      <c r="I35" s="149">
        <v>0.36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49">
        <v>129.292</v>
      </c>
      <c r="I36" s="149">
        <v>115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20576</v>
      </c>
      <c r="F37" s="39">
        <v>98.544061302682</v>
      </c>
      <c r="G37" s="40"/>
      <c r="H37" s="150">
        <v>135.531</v>
      </c>
      <c r="I37" s="151">
        <v>121.36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50">
        <v>0.056</v>
      </c>
      <c r="I39" s="151">
        <v>0.055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80</v>
      </c>
      <c r="F54" s="31"/>
      <c r="G54" s="31"/>
      <c r="H54" s="149">
        <v>0.865</v>
      </c>
      <c r="I54" s="149">
        <v>0.572</v>
      </c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80</v>
      </c>
      <c r="F59" s="39">
        <v>90.9090909090909</v>
      </c>
      <c r="G59" s="40"/>
      <c r="H59" s="150">
        <v>0.865</v>
      </c>
      <c r="I59" s="151">
        <v>0.572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450</v>
      </c>
      <c r="F61" s="31"/>
      <c r="G61" s="31"/>
      <c r="H61" s="149">
        <v>1.17</v>
      </c>
      <c r="I61" s="149">
        <v>1.8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/>
      <c r="F62" s="31"/>
      <c r="G62" s="31"/>
      <c r="H62" s="149">
        <v>1.209</v>
      </c>
      <c r="I62" s="149">
        <v>1.318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49">
        <v>120.02</v>
      </c>
      <c r="I63" s="149">
        <v>109.061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15180</v>
      </c>
      <c r="F64" s="39">
        <v>99.00215222070045</v>
      </c>
      <c r="G64" s="40"/>
      <c r="H64" s="150">
        <v>122.399</v>
      </c>
      <c r="I64" s="151">
        <v>112.179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445</v>
      </c>
      <c r="F66" s="39">
        <v>100</v>
      </c>
      <c r="G66" s="40"/>
      <c r="H66" s="150">
        <v>2.707</v>
      </c>
      <c r="I66" s="151">
        <v>2.04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18500</v>
      </c>
      <c r="F68" s="31"/>
      <c r="G68" s="31"/>
      <c r="H68" s="149">
        <v>126.354</v>
      </c>
      <c r="I68" s="149">
        <v>127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5500</v>
      </c>
      <c r="F69" s="31"/>
      <c r="G69" s="31"/>
      <c r="H69" s="149">
        <v>37.585</v>
      </c>
      <c r="I69" s="149">
        <v>36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24000</v>
      </c>
      <c r="F70" s="39">
        <v>102.56410256410257</v>
      </c>
      <c r="G70" s="40"/>
      <c r="H70" s="150">
        <v>163.939</v>
      </c>
      <c r="I70" s="151">
        <v>163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2604</v>
      </c>
      <c r="F73" s="31"/>
      <c r="G73" s="31"/>
      <c r="H73" s="149">
        <v>20.836</v>
      </c>
      <c r="I73" s="149">
        <v>18.2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49">
        <v>0.246</v>
      </c>
      <c r="I76" s="149">
        <v>0.257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37481</v>
      </c>
      <c r="F79" s="31"/>
      <c r="G79" s="31"/>
      <c r="H79" s="149">
        <v>343.567</v>
      </c>
      <c r="I79" s="149">
        <v>346.172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40112</v>
      </c>
      <c r="F80" s="39">
        <v>100</v>
      </c>
      <c r="G80" s="40"/>
      <c r="H80" s="150">
        <v>364.649</v>
      </c>
      <c r="I80" s="151">
        <v>364.629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105965</v>
      </c>
      <c r="F87" s="54">
        <f>IF(D87&gt;0,100*E87/D87,0)</f>
        <v>98.17573702447793</v>
      </c>
      <c r="G87" s="40"/>
      <c r="H87" s="154">
        <v>835.4</v>
      </c>
      <c r="I87" s="155">
        <v>805.3590000000002</v>
      </c>
      <c r="J87" s="155">
        <v>0</v>
      </c>
      <c r="K87" s="54">
        <f>IF(I87&gt;0,100*J87/I87,0)</f>
        <v>0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50">
        <v>0.004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722</v>
      </c>
      <c r="D19" s="30">
        <v>793</v>
      </c>
      <c r="E19" s="30"/>
      <c r="F19" s="31"/>
      <c r="G19" s="31"/>
      <c r="H19" s="149">
        <v>2.527</v>
      </c>
      <c r="I19" s="149">
        <v>1.824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722</v>
      </c>
      <c r="D22" s="38">
        <v>793</v>
      </c>
      <c r="E22" s="38"/>
      <c r="F22" s="39"/>
      <c r="G22" s="40"/>
      <c r="H22" s="150">
        <v>2.527</v>
      </c>
      <c r="I22" s="151">
        <v>1.824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4289</v>
      </c>
      <c r="D24" s="38">
        <v>4329</v>
      </c>
      <c r="E24" s="38">
        <v>4250</v>
      </c>
      <c r="F24" s="39">
        <v>98.17509817509817</v>
      </c>
      <c r="G24" s="40"/>
      <c r="H24" s="150">
        <v>10.172</v>
      </c>
      <c r="I24" s="151">
        <v>9.53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586</v>
      </c>
      <c r="D26" s="38">
        <v>900</v>
      </c>
      <c r="E26" s="38">
        <v>1000</v>
      </c>
      <c r="F26" s="39">
        <v>111.11111111111111</v>
      </c>
      <c r="G26" s="40"/>
      <c r="H26" s="150">
        <v>1.889</v>
      </c>
      <c r="I26" s="151">
        <v>2.1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12443</v>
      </c>
      <c r="D28" s="30">
        <v>10686</v>
      </c>
      <c r="E28" s="30">
        <v>10686</v>
      </c>
      <c r="F28" s="31"/>
      <c r="G28" s="31"/>
      <c r="H28" s="149">
        <v>27.176</v>
      </c>
      <c r="I28" s="149">
        <v>24.755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175</v>
      </c>
      <c r="D29" s="30">
        <v>137</v>
      </c>
      <c r="E29" s="30">
        <v>75</v>
      </c>
      <c r="F29" s="31"/>
      <c r="G29" s="31"/>
      <c r="H29" s="149">
        <v>0.134</v>
      </c>
      <c r="I29" s="149">
        <v>0.196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3925</v>
      </c>
      <c r="D30" s="30">
        <v>3988</v>
      </c>
      <c r="E30" s="30">
        <v>4000</v>
      </c>
      <c r="F30" s="31"/>
      <c r="G30" s="31"/>
      <c r="H30" s="149">
        <v>4.75</v>
      </c>
      <c r="I30" s="149">
        <v>4.771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16543</v>
      </c>
      <c r="D31" s="38">
        <v>14811</v>
      </c>
      <c r="E31" s="38">
        <v>14761</v>
      </c>
      <c r="F31" s="39">
        <v>99.66241307136588</v>
      </c>
      <c r="G31" s="40"/>
      <c r="H31" s="150">
        <v>32.06</v>
      </c>
      <c r="I31" s="151">
        <v>29.722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1266</v>
      </c>
      <c r="D33" s="30">
        <v>1670</v>
      </c>
      <c r="E33" s="30">
        <v>1650</v>
      </c>
      <c r="F33" s="31"/>
      <c r="G33" s="31"/>
      <c r="H33" s="149">
        <v>1.841</v>
      </c>
      <c r="I33" s="149">
        <v>3.7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589</v>
      </c>
      <c r="D34" s="30">
        <v>620</v>
      </c>
      <c r="E34" s="30">
        <v>600</v>
      </c>
      <c r="F34" s="31"/>
      <c r="G34" s="31"/>
      <c r="H34" s="149">
        <v>1.191</v>
      </c>
      <c r="I34" s="149">
        <v>1.25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4700</v>
      </c>
      <c r="D35" s="30">
        <v>7000</v>
      </c>
      <c r="E35" s="30">
        <v>7000</v>
      </c>
      <c r="F35" s="31"/>
      <c r="G35" s="31"/>
      <c r="H35" s="149">
        <v>13.573</v>
      </c>
      <c r="I35" s="149">
        <v>21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545</v>
      </c>
      <c r="D36" s="30">
        <v>545</v>
      </c>
      <c r="E36" s="30">
        <v>418</v>
      </c>
      <c r="F36" s="31"/>
      <c r="G36" s="31"/>
      <c r="H36" s="149">
        <v>1.586</v>
      </c>
      <c r="I36" s="149">
        <v>1.35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7100</v>
      </c>
      <c r="D37" s="38">
        <v>9835</v>
      </c>
      <c r="E37" s="38">
        <v>9668</v>
      </c>
      <c r="F37" s="39">
        <f>IF(D37&gt;0,100*E37/D37,0)</f>
        <v>98.30198271479411</v>
      </c>
      <c r="G37" s="40"/>
      <c r="H37" s="150">
        <v>18.191</v>
      </c>
      <c r="I37" s="151">
        <v>27.3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511</v>
      </c>
      <c r="D39" s="38">
        <v>515</v>
      </c>
      <c r="E39" s="38">
        <v>500</v>
      </c>
      <c r="F39" s="39">
        <v>97.0873786407767</v>
      </c>
      <c r="G39" s="40"/>
      <c r="H39" s="150">
        <v>0.478</v>
      </c>
      <c r="I39" s="151">
        <v>0.47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429</v>
      </c>
      <c r="D41" s="30">
        <v>733</v>
      </c>
      <c r="E41" s="30">
        <v>740</v>
      </c>
      <c r="F41" s="31"/>
      <c r="G41" s="31"/>
      <c r="H41" s="149">
        <v>0.505</v>
      </c>
      <c r="I41" s="149">
        <v>0.188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5235</v>
      </c>
      <c r="D42" s="30">
        <v>7548</v>
      </c>
      <c r="E42" s="30">
        <v>7500</v>
      </c>
      <c r="F42" s="31"/>
      <c r="G42" s="31"/>
      <c r="H42" s="149">
        <v>8.906</v>
      </c>
      <c r="I42" s="149">
        <v>5.966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520</v>
      </c>
      <c r="D43" s="30">
        <v>380</v>
      </c>
      <c r="E43" s="30">
        <v>450</v>
      </c>
      <c r="F43" s="31"/>
      <c r="G43" s="31"/>
      <c r="H43" s="149">
        <v>0.695</v>
      </c>
      <c r="I43" s="149">
        <v>0.255</v>
      </c>
      <c r="J43" s="149"/>
      <c r="K43" s="32"/>
    </row>
    <row r="44" spans="1:11" s="33" customFormat="1" ht="11.25" customHeight="1">
      <c r="A44" s="35" t="s">
        <v>33</v>
      </c>
      <c r="B44" s="29"/>
      <c r="C44" s="30">
        <v>4921</v>
      </c>
      <c r="D44" s="30">
        <v>7392</v>
      </c>
      <c r="E44" s="30">
        <v>7300</v>
      </c>
      <c r="F44" s="31"/>
      <c r="G44" s="31"/>
      <c r="H44" s="149">
        <v>11.334</v>
      </c>
      <c r="I44" s="149">
        <v>2.683</v>
      </c>
      <c r="J44" s="149"/>
      <c r="K44" s="32"/>
    </row>
    <row r="45" spans="1:11" s="33" customFormat="1" ht="11.25" customHeight="1">
      <c r="A45" s="35" t="s">
        <v>34</v>
      </c>
      <c r="B45" s="29"/>
      <c r="C45" s="30">
        <v>1003</v>
      </c>
      <c r="D45" s="30">
        <v>1592</v>
      </c>
      <c r="E45" s="30">
        <v>1100</v>
      </c>
      <c r="F45" s="31"/>
      <c r="G45" s="31"/>
      <c r="H45" s="149">
        <v>2.006</v>
      </c>
      <c r="I45" s="149">
        <v>0.722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748</v>
      </c>
      <c r="D46" s="30">
        <v>772</v>
      </c>
      <c r="E46" s="30">
        <v>750</v>
      </c>
      <c r="F46" s="31"/>
      <c r="G46" s="31"/>
      <c r="H46" s="149">
        <v>0.802</v>
      </c>
      <c r="I46" s="149">
        <v>0.253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537</v>
      </c>
      <c r="D47" s="30">
        <v>755</v>
      </c>
      <c r="E47" s="30">
        <v>520</v>
      </c>
      <c r="F47" s="31"/>
      <c r="G47" s="31"/>
      <c r="H47" s="149">
        <v>0.778</v>
      </c>
      <c r="I47" s="149">
        <v>0.205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20817</v>
      </c>
      <c r="D48" s="30">
        <v>25476</v>
      </c>
      <c r="E48" s="30">
        <v>23100</v>
      </c>
      <c r="F48" s="31"/>
      <c r="G48" s="31"/>
      <c r="H48" s="149">
        <v>54.874</v>
      </c>
      <c r="I48" s="149">
        <v>10.916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5333</v>
      </c>
      <c r="D49" s="30">
        <v>7884</v>
      </c>
      <c r="E49" s="30">
        <v>7500</v>
      </c>
      <c r="F49" s="31"/>
      <c r="G49" s="31"/>
      <c r="H49" s="149">
        <v>11.608</v>
      </c>
      <c r="I49" s="149">
        <v>3.549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39543</v>
      </c>
      <c r="D50" s="38">
        <v>52532</v>
      </c>
      <c r="E50" s="38">
        <v>48960</v>
      </c>
      <c r="F50" s="39">
        <v>93.2003350338841</v>
      </c>
      <c r="G50" s="40"/>
      <c r="H50" s="150">
        <v>91.50800000000001</v>
      </c>
      <c r="I50" s="151">
        <v>24.737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3061</v>
      </c>
      <c r="D52" s="38">
        <v>3061</v>
      </c>
      <c r="E52" s="38">
        <v>3061</v>
      </c>
      <c r="F52" s="39">
        <v>100</v>
      </c>
      <c r="G52" s="40"/>
      <c r="H52" s="150">
        <v>2.769</v>
      </c>
      <c r="I52" s="151">
        <v>2.769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18879</v>
      </c>
      <c r="D54" s="30">
        <v>15552</v>
      </c>
      <c r="E54" s="30">
        <v>16000</v>
      </c>
      <c r="F54" s="31"/>
      <c r="G54" s="31"/>
      <c r="H54" s="149">
        <v>29.224</v>
      </c>
      <c r="I54" s="149">
        <v>18.762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19291</v>
      </c>
      <c r="D55" s="30">
        <v>17555</v>
      </c>
      <c r="E55" s="30">
        <v>17555</v>
      </c>
      <c r="F55" s="31"/>
      <c r="G55" s="31"/>
      <c r="H55" s="149">
        <v>30.862</v>
      </c>
      <c r="I55" s="149">
        <v>26.33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11527</v>
      </c>
      <c r="D56" s="30">
        <v>12184</v>
      </c>
      <c r="E56" s="30">
        <v>3733</v>
      </c>
      <c r="F56" s="31"/>
      <c r="G56" s="31"/>
      <c r="H56" s="149">
        <v>8.712</v>
      </c>
      <c r="I56" s="149">
        <v>5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3112</v>
      </c>
      <c r="D57" s="30">
        <v>6832</v>
      </c>
      <c r="E57" s="30">
        <v>6832</v>
      </c>
      <c r="F57" s="31"/>
      <c r="G57" s="31"/>
      <c r="H57" s="149">
        <v>5.006</v>
      </c>
      <c r="I57" s="149">
        <v>10.248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7913</v>
      </c>
      <c r="D58" s="30">
        <v>9162</v>
      </c>
      <c r="E58" s="30">
        <v>9620</v>
      </c>
      <c r="F58" s="31"/>
      <c r="G58" s="31"/>
      <c r="H58" s="149">
        <v>17.891</v>
      </c>
      <c r="I58" s="149">
        <v>7.819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60722</v>
      </c>
      <c r="D59" s="38">
        <v>61285</v>
      </c>
      <c r="E59" s="38">
        <v>53740</v>
      </c>
      <c r="F59" s="39">
        <v>87.68866770008974</v>
      </c>
      <c r="G59" s="40"/>
      <c r="H59" s="150">
        <v>91.695</v>
      </c>
      <c r="I59" s="151">
        <v>68.15899999999999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/>
      <c r="E61" s="30"/>
      <c r="F61" s="31"/>
      <c r="G61" s="31"/>
      <c r="H61" s="149">
        <v>0.161</v>
      </c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285</v>
      </c>
      <c r="D63" s="30">
        <v>156</v>
      </c>
      <c r="E63" s="30"/>
      <c r="F63" s="31"/>
      <c r="G63" s="31"/>
      <c r="H63" s="149">
        <v>0.083</v>
      </c>
      <c r="I63" s="149">
        <v>0.096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427</v>
      </c>
      <c r="D64" s="38">
        <v>156</v>
      </c>
      <c r="E64" s="38"/>
      <c r="F64" s="39"/>
      <c r="G64" s="40"/>
      <c r="H64" s="150">
        <v>0.244</v>
      </c>
      <c r="I64" s="151">
        <v>0.096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44</v>
      </c>
      <c r="D66" s="38">
        <v>180</v>
      </c>
      <c r="E66" s="38">
        <v>96</v>
      </c>
      <c r="F66" s="39">
        <v>53.333333333333336</v>
      </c>
      <c r="G66" s="40"/>
      <c r="H66" s="150">
        <v>0.036</v>
      </c>
      <c r="I66" s="151">
        <v>0.102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6822</v>
      </c>
      <c r="D68" s="30">
        <v>7500</v>
      </c>
      <c r="E68" s="30">
        <v>6800</v>
      </c>
      <c r="F68" s="31"/>
      <c r="G68" s="31"/>
      <c r="H68" s="149">
        <v>8.07</v>
      </c>
      <c r="I68" s="149">
        <v>8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140</v>
      </c>
      <c r="D69" s="30">
        <v>200</v>
      </c>
      <c r="E69" s="30">
        <v>150</v>
      </c>
      <c r="F69" s="31"/>
      <c r="G69" s="31"/>
      <c r="H69" s="149">
        <v>0.132</v>
      </c>
      <c r="I69" s="149">
        <v>0.2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6962</v>
      </c>
      <c r="D70" s="38">
        <v>7700</v>
      </c>
      <c r="E70" s="38">
        <v>6950</v>
      </c>
      <c r="F70" s="39">
        <v>90.25974025974025</v>
      </c>
      <c r="G70" s="40"/>
      <c r="H70" s="150">
        <v>8.202</v>
      </c>
      <c r="I70" s="151">
        <v>8.2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20</v>
      </c>
      <c r="E72" s="30">
        <v>17</v>
      </c>
      <c r="F72" s="31"/>
      <c r="G72" s="31"/>
      <c r="H72" s="149">
        <v>0.008</v>
      </c>
      <c r="I72" s="149">
        <v>0.013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1438</v>
      </c>
      <c r="D73" s="30">
        <v>1438</v>
      </c>
      <c r="E73" s="30">
        <v>1438</v>
      </c>
      <c r="F73" s="31"/>
      <c r="G73" s="31"/>
      <c r="H73" s="149">
        <v>1.568</v>
      </c>
      <c r="I73" s="149">
        <v>1.29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5569</v>
      </c>
      <c r="D74" s="30">
        <v>7195</v>
      </c>
      <c r="E74" s="30">
        <v>8000</v>
      </c>
      <c r="F74" s="31"/>
      <c r="G74" s="31"/>
      <c r="H74" s="149">
        <v>4.957</v>
      </c>
      <c r="I74" s="149">
        <v>8.634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1394</v>
      </c>
      <c r="D75" s="30">
        <v>1558</v>
      </c>
      <c r="E75" s="30">
        <v>1543</v>
      </c>
      <c r="F75" s="31"/>
      <c r="G75" s="31"/>
      <c r="H75" s="149">
        <v>0.559</v>
      </c>
      <c r="I75" s="149">
        <v>0.703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120</v>
      </c>
      <c r="E76" s="30">
        <v>215</v>
      </c>
      <c r="F76" s="31"/>
      <c r="G76" s="31"/>
      <c r="H76" s="149">
        <v>0.15</v>
      </c>
      <c r="I76" s="149">
        <v>0.132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278</v>
      </c>
      <c r="D77" s="30">
        <v>344</v>
      </c>
      <c r="E77" s="30">
        <v>97</v>
      </c>
      <c r="F77" s="31"/>
      <c r="G77" s="31"/>
      <c r="H77" s="149">
        <v>0.202</v>
      </c>
      <c r="I77" s="149">
        <v>0.307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1498</v>
      </c>
      <c r="D78" s="30">
        <v>1900</v>
      </c>
      <c r="E78" s="30">
        <v>1900</v>
      </c>
      <c r="F78" s="31"/>
      <c r="G78" s="31"/>
      <c r="H78" s="149">
        <v>1.277</v>
      </c>
      <c r="I78" s="149">
        <v>1.681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4574</v>
      </c>
      <c r="D79" s="30">
        <v>4632</v>
      </c>
      <c r="E79" s="30">
        <v>4205</v>
      </c>
      <c r="F79" s="31"/>
      <c r="G79" s="31"/>
      <c r="H79" s="149">
        <v>5.44</v>
      </c>
      <c r="I79" s="149">
        <v>6.542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14867</v>
      </c>
      <c r="D80" s="38">
        <v>17207</v>
      </c>
      <c r="E80" s="38">
        <v>17415</v>
      </c>
      <c r="F80" s="39">
        <v>101.20881036787354</v>
      </c>
      <c r="G80" s="40"/>
      <c r="H80" s="150">
        <v>14.161000000000001</v>
      </c>
      <c r="I80" s="151">
        <v>19.302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9">
        <v>0.015</v>
      </c>
      <c r="I82" s="149">
        <v>0.015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49">
        <v>0.003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50">
        <v>0.018</v>
      </c>
      <c r="I84" s="151">
        <v>0.015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155409</v>
      </c>
      <c r="D87" s="53">
        <v>173328</v>
      </c>
      <c r="E87" s="53"/>
      <c r="F87" s="54"/>
      <c r="G87" s="40"/>
      <c r="H87" s="154">
        <v>273.954</v>
      </c>
      <c r="I87" s="155">
        <v>194.32599999999996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15</v>
      </c>
      <c r="E34" s="30"/>
      <c r="F34" s="31"/>
      <c r="G34" s="31"/>
      <c r="H34" s="149">
        <v>0.009</v>
      </c>
      <c r="I34" s="149">
        <v>0.01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13</v>
      </c>
      <c r="D37" s="38">
        <v>15</v>
      </c>
      <c r="E37" s="38"/>
      <c r="F37" s="39"/>
      <c r="G37" s="40"/>
      <c r="H37" s="150">
        <v>0.009</v>
      </c>
      <c r="I37" s="151">
        <v>0.01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>
        <v>6</v>
      </c>
      <c r="E42" s="30"/>
      <c r="F42" s="31"/>
      <c r="G42" s="31"/>
      <c r="H42" s="149"/>
      <c r="I42" s="149">
        <v>0.003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226</v>
      </c>
      <c r="D43" s="30">
        <v>211</v>
      </c>
      <c r="E43" s="30"/>
      <c r="F43" s="31"/>
      <c r="G43" s="31"/>
      <c r="H43" s="149">
        <v>0.181</v>
      </c>
      <c r="I43" s="149">
        <v>0.167</v>
      </c>
      <c r="J43" s="149"/>
      <c r="K43" s="32"/>
    </row>
    <row r="44" spans="1:11" s="33" customFormat="1" ht="11.25" customHeight="1">
      <c r="A44" s="35" t="s">
        <v>33</v>
      </c>
      <c r="B44" s="29"/>
      <c r="C44" s="30">
        <v>237</v>
      </c>
      <c r="D44" s="30">
        <v>179</v>
      </c>
      <c r="E44" s="30"/>
      <c r="F44" s="31"/>
      <c r="G44" s="31"/>
      <c r="H44" s="149">
        <v>0.073</v>
      </c>
      <c r="I44" s="149">
        <v>0.054</v>
      </c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>
        <v>3</v>
      </c>
      <c r="E45" s="30"/>
      <c r="F45" s="31"/>
      <c r="G45" s="31"/>
      <c r="H45" s="149"/>
      <c r="I45" s="149">
        <v>0.001</v>
      </c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>
        <v>8</v>
      </c>
      <c r="E46" s="30"/>
      <c r="F46" s="31"/>
      <c r="G46" s="31"/>
      <c r="H46" s="149"/>
      <c r="I46" s="149">
        <v>0.002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1</v>
      </c>
      <c r="E48" s="30"/>
      <c r="F48" s="31"/>
      <c r="G48" s="31"/>
      <c r="H48" s="149">
        <v>0.005</v>
      </c>
      <c r="I48" s="149">
        <v>0.001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65</v>
      </c>
      <c r="D49" s="30">
        <v>129</v>
      </c>
      <c r="E49" s="30"/>
      <c r="F49" s="31"/>
      <c r="G49" s="31"/>
      <c r="H49" s="149">
        <v>0.047</v>
      </c>
      <c r="I49" s="149">
        <v>0.026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534</v>
      </c>
      <c r="D50" s="38">
        <v>537</v>
      </c>
      <c r="E50" s="38"/>
      <c r="F50" s="39"/>
      <c r="G50" s="40"/>
      <c r="H50" s="150">
        <v>0.306</v>
      </c>
      <c r="I50" s="151">
        <v>0.254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22</v>
      </c>
      <c r="D55" s="30">
        <v>52</v>
      </c>
      <c r="E55" s="30">
        <v>52</v>
      </c>
      <c r="F55" s="31"/>
      <c r="G55" s="31"/>
      <c r="H55" s="149">
        <v>0.022</v>
      </c>
      <c r="I55" s="149">
        <v>0.048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271</v>
      </c>
      <c r="D58" s="30">
        <v>198</v>
      </c>
      <c r="E58" s="30">
        <v>200</v>
      </c>
      <c r="F58" s="31"/>
      <c r="G58" s="31"/>
      <c r="H58" s="149">
        <v>0.26</v>
      </c>
      <c r="I58" s="149">
        <v>0.04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293</v>
      </c>
      <c r="D59" s="38">
        <v>250</v>
      </c>
      <c r="E59" s="38">
        <v>252</v>
      </c>
      <c r="F59" s="39">
        <v>100.8</v>
      </c>
      <c r="G59" s="40"/>
      <c r="H59" s="150">
        <v>0.28200000000000003</v>
      </c>
      <c r="I59" s="151">
        <v>0.088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49">
        <v>0.001</v>
      </c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/>
      <c r="F64" s="39"/>
      <c r="G64" s="40"/>
      <c r="H64" s="150">
        <v>0.001</v>
      </c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700</v>
      </c>
      <c r="D68" s="30">
        <v>800</v>
      </c>
      <c r="E68" s="30">
        <v>600</v>
      </c>
      <c r="F68" s="31"/>
      <c r="G68" s="31"/>
      <c r="H68" s="149">
        <v>0.518</v>
      </c>
      <c r="I68" s="149">
        <v>0.55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250</v>
      </c>
      <c r="E69" s="30">
        <v>200</v>
      </c>
      <c r="F69" s="31"/>
      <c r="G69" s="31"/>
      <c r="H69" s="149">
        <v>0.19</v>
      </c>
      <c r="I69" s="149">
        <v>0.2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950</v>
      </c>
      <c r="D70" s="38">
        <v>1050</v>
      </c>
      <c r="E70" s="38">
        <v>800</v>
      </c>
      <c r="F70" s="39">
        <v>76.19047619047619</v>
      </c>
      <c r="G70" s="40"/>
      <c r="H70" s="150">
        <v>0.708</v>
      </c>
      <c r="I70" s="151">
        <v>0.75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40</v>
      </c>
      <c r="E73" s="30">
        <v>40</v>
      </c>
      <c r="F73" s="31"/>
      <c r="G73" s="31"/>
      <c r="H73" s="149">
        <v>0.071</v>
      </c>
      <c r="I73" s="149">
        <v>0.04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163</v>
      </c>
      <c r="D74" s="30">
        <v>35</v>
      </c>
      <c r="E74" s="30">
        <v>60</v>
      </c>
      <c r="F74" s="31"/>
      <c r="G74" s="31"/>
      <c r="H74" s="149">
        <v>0.122</v>
      </c>
      <c r="I74" s="149">
        <v>0.035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723</v>
      </c>
      <c r="D76" s="30">
        <v>750</v>
      </c>
      <c r="E76" s="30">
        <v>794</v>
      </c>
      <c r="F76" s="31"/>
      <c r="G76" s="31"/>
      <c r="H76" s="149">
        <v>0.94</v>
      </c>
      <c r="I76" s="149">
        <v>0.75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/>
      <c r="E78" s="30"/>
      <c r="F78" s="31"/>
      <c r="G78" s="31"/>
      <c r="H78" s="149">
        <v>0.007</v>
      </c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743</v>
      </c>
      <c r="E79" s="30">
        <v>527</v>
      </c>
      <c r="F79" s="31"/>
      <c r="G79" s="31"/>
      <c r="H79" s="149">
        <v>0.851</v>
      </c>
      <c r="I79" s="149">
        <v>0.703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1692</v>
      </c>
      <c r="D80" s="38">
        <v>1568</v>
      </c>
      <c r="E80" s="38">
        <v>1421</v>
      </c>
      <c r="F80" s="39">
        <v>90.625</v>
      </c>
      <c r="G80" s="40"/>
      <c r="H80" s="150">
        <v>1.9909999999999999</v>
      </c>
      <c r="I80" s="151">
        <v>1.528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>
        <v>94</v>
      </c>
      <c r="D83" s="30">
        <v>94</v>
      </c>
      <c r="E83" s="30">
        <v>90</v>
      </c>
      <c r="F83" s="31"/>
      <c r="G83" s="31"/>
      <c r="H83" s="149">
        <v>0.076</v>
      </c>
      <c r="I83" s="149">
        <v>0.076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94</v>
      </c>
      <c r="D84" s="38">
        <v>94</v>
      </c>
      <c r="E84" s="38">
        <v>90</v>
      </c>
      <c r="F84" s="39">
        <v>95.74468085106383</v>
      </c>
      <c r="G84" s="40"/>
      <c r="H84" s="150">
        <v>0.076</v>
      </c>
      <c r="I84" s="151">
        <v>0.076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3577</v>
      </c>
      <c r="D87" s="53">
        <v>3514</v>
      </c>
      <c r="E87" s="53"/>
      <c r="F87" s="54"/>
      <c r="G87" s="40"/>
      <c r="H87" s="154">
        <v>3.3729999999999998</v>
      </c>
      <c r="I87" s="155">
        <v>2.706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</v>
      </c>
      <c r="D9" s="30">
        <v>25</v>
      </c>
      <c r="E9" s="30">
        <v>25</v>
      </c>
      <c r="F9" s="31"/>
      <c r="G9" s="31"/>
      <c r="H9" s="149">
        <v>0.494</v>
      </c>
      <c r="I9" s="149">
        <v>0.398</v>
      </c>
      <c r="J9" s="149">
        <v>0.399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32</v>
      </c>
      <c r="E12" s="30">
        <v>31</v>
      </c>
      <c r="F12" s="31"/>
      <c r="G12" s="31"/>
      <c r="H12" s="149">
        <v>0.599</v>
      </c>
      <c r="I12" s="149">
        <v>0.523</v>
      </c>
      <c r="J12" s="149">
        <v>0.465</v>
      </c>
      <c r="K12" s="32"/>
    </row>
    <row r="13" spans="1:11" s="42" customFormat="1" ht="11.25" customHeight="1">
      <c r="A13" s="36" t="s">
        <v>11</v>
      </c>
      <c r="B13" s="37"/>
      <c r="C13" s="38">
        <v>68</v>
      </c>
      <c r="D13" s="38">
        <v>57</v>
      </c>
      <c r="E13" s="38">
        <v>56</v>
      </c>
      <c r="F13" s="39">
        <v>98.24561403508773</v>
      </c>
      <c r="G13" s="40"/>
      <c r="H13" s="150">
        <v>1.093</v>
      </c>
      <c r="I13" s="151">
        <v>0.921</v>
      </c>
      <c r="J13" s="151">
        <v>0.8640000000000001</v>
      </c>
      <c r="K13" s="41">
        <v>93.81107491856677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49">
        <v>0.2</v>
      </c>
      <c r="I34" s="149">
        <v>0.2</v>
      </c>
      <c r="J34" s="149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10</v>
      </c>
      <c r="F37" s="39">
        <v>100</v>
      </c>
      <c r="G37" s="40"/>
      <c r="H37" s="150">
        <v>0.2</v>
      </c>
      <c r="I37" s="151">
        <v>0.2</v>
      </c>
      <c r="J37" s="151">
        <v>0.2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224</v>
      </c>
      <c r="D39" s="38">
        <v>230</v>
      </c>
      <c r="E39" s="38">
        <v>235</v>
      </c>
      <c r="F39" s="39">
        <v>102.17391304347827</v>
      </c>
      <c r="G39" s="40"/>
      <c r="H39" s="150">
        <v>5.936</v>
      </c>
      <c r="I39" s="151">
        <v>4.7</v>
      </c>
      <c r="J39" s="151">
        <v>6.1</v>
      </c>
      <c r="K39" s="41">
        <v>129.7872340425532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1150</v>
      </c>
      <c r="D66" s="38">
        <v>1150</v>
      </c>
      <c r="E66" s="38">
        <v>999</v>
      </c>
      <c r="F66" s="39">
        <v>86.8695652173913</v>
      </c>
      <c r="G66" s="40"/>
      <c r="H66" s="150">
        <v>36.455</v>
      </c>
      <c r="I66" s="151">
        <v>24.475</v>
      </c>
      <c r="J66" s="151">
        <v>28.472</v>
      </c>
      <c r="K66" s="41">
        <v>116.33094994892748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44</v>
      </c>
      <c r="E72" s="30">
        <v>47</v>
      </c>
      <c r="F72" s="31"/>
      <c r="G72" s="31"/>
      <c r="H72" s="149">
        <v>1.585</v>
      </c>
      <c r="I72" s="149">
        <v>0.93</v>
      </c>
      <c r="J72" s="149">
        <v>1</v>
      </c>
      <c r="K72" s="32"/>
    </row>
    <row r="73" spans="1:11" s="33" customFormat="1" ht="11.25" customHeight="1">
      <c r="A73" s="35" t="s">
        <v>56</v>
      </c>
      <c r="B73" s="29"/>
      <c r="C73" s="30">
        <v>276</v>
      </c>
      <c r="D73" s="30">
        <v>500</v>
      </c>
      <c r="E73" s="30">
        <v>500</v>
      </c>
      <c r="F73" s="31"/>
      <c r="G73" s="31"/>
      <c r="H73" s="149">
        <v>8.28</v>
      </c>
      <c r="I73" s="149">
        <v>12</v>
      </c>
      <c r="J73" s="149">
        <v>12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89</v>
      </c>
      <c r="F75" s="31"/>
      <c r="G75" s="31"/>
      <c r="H75" s="149">
        <v>4.363</v>
      </c>
      <c r="I75" s="149">
        <v>4.377</v>
      </c>
      <c r="J75" s="149">
        <v>3.768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30</v>
      </c>
      <c r="E76" s="30">
        <v>30</v>
      </c>
      <c r="F76" s="31"/>
      <c r="G76" s="31"/>
      <c r="H76" s="149">
        <v>0.8</v>
      </c>
      <c r="I76" s="149">
        <v>0.96</v>
      </c>
      <c r="J76" s="149">
        <v>0.96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350</v>
      </c>
      <c r="E78" s="30">
        <v>360</v>
      </c>
      <c r="F78" s="31"/>
      <c r="G78" s="31"/>
      <c r="H78" s="149">
        <v>9.916</v>
      </c>
      <c r="I78" s="149">
        <v>9.45</v>
      </c>
      <c r="J78" s="149">
        <v>9.72</v>
      </c>
      <c r="K78" s="32"/>
    </row>
    <row r="79" spans="1:11" s="33" customFormat="1" ht="11.25" customHeight="1">
      <c r="A79" s="35" t="s">
        <v>62</v>
      </c>
      <c r="B79" s="29"/>
      <c r="C79" s="30">
        <v>176</v>
      </c>
      <c r="D79" s="30">
        <v>183</v>
      </c>
      <c r="E79" s="30">
        <v>210</v>
      </c>
      <c r="F79" s="31"/>
      <c r="G79" s="31"/>
      <c r="H79" s="149">
        <v>4</v>
      </c>
      <c r="I79" s="149">
        <v>3.654</v>
      </c>
      <c r="J79" s="149">
        <v>4.21</v>
      </c>
      <c r="K79" s="32"/>
    </row>
    <row r="80" spans="1:11" s="42" customFormat="1" ht="11.25" customHeight="1">
      <c r="A80" s="43" t="s">
        <v>63</v>
      </c>
      <c r="B80" s="37"/>
      <c r="C80" s="38">
        <v>1016</v>
      </c>
      <c r="D80" s="38">
        <v>1209</v>
      </c>
      <c r="E80" s="38">
        <v>1236</v>
      </c>
      <c r="F80" s="39">
        <v>102.23325062034739</v>
      </c>
      <c r="G80" s="40"/>
      <c r="H80" s="150">
        <v>28.944</v>
      </c>
      <c r="I80" s="151">
        <v>31.371</v>
      </c>
      <c r="J80" s="151">
        <v>31.658</v>
      </c>
      <c r="K80" s="41">
        <v>100.91485767109752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588</v>
      </c>
      <c r="D82" s="30">
        <v>588</v>
      </c>
      <c r="E82" s="30">
        <v>588</v>
      </c>
      <c r="F82" s="31"/>
      <c r="G82" s="31"/>
      <c r="H82" s="149">
        <v>21.266</v>
      </c>
      <c r="I82" s="149">
        <v>21.266</v>
      </c>
      <c r="J82" s="149">
        <v>21.266</v>
      </c>
      <c r="K82" s="32"/>
    </row>
    <row r="83" spans="1:11" s="33" customFormat="1" ht="11.25" customHeight="1">
      <c r="A83" s="35" t="s">
        <v>65</v>
      </c>
      <c r="B83" s="29"/>
      <c r="C83" s="30">
        <v>853</v>
      </c>
      <c r="D83" s="30">
        <v>725</v>
      </c>
      <c r="E83" s="30">
        <v>650</v>
      </c>
      <c r="F83" s="31"/>
      <c r="G83" s="31"/>
      <c r="H83" s="149">
        <v>15.819</v>
      </c>
      <c r="I83" s="149">
        <v>13.45</v>
      </c>
      <c r="J83" s="149">
        <v>12</v>
      </c>
      <c r="K83" s="32"/>
    </row>
    <row r="84" spans="1:11" s="42" customFormat="1" ht="11.25" customHeight="1">
      <c r="A84" s="36" t="s">
        <v>66</v>
      </c>
      <c r="B84" s="37"/>
      <c r="C84" s="38">
        <v>1441</v>
      </c>
      <c r="D84" s="38">
        <v>1313</v>
      </c>
      <c r="E84" s="38">
        <v>1238</v>
      </c>
      <c r="F84" s="39">
        <v>94.28789032749428</v>
      </c>
      <c r="G84" s="40"/>
      <c r="H84" s="150">
        <v>37.085</v>
      </c>
      <c r="I84" s="151">
        <v>34.715999999999994</v>
      </c>
      <c r="J84" s="151">
        <v>33.266</v>
      </c>
      <c r="K84" s="41">
        <v>95.82325152667359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3909</v>
      </c>
      <c r="D87" s="53">
        <v>3969</v>
      </c>
      <c r="E87" s="53">
        <v>3774</v>
      </c>
      <c r="F87" s="54">
        <f>IF(D87&gt;0,100*E87/D87,0)</f>
        <v>95.08692365835223</v>
      </c>
      <c r="G87" s="40"/>
      <c r="H87" s="154">
        <v>109.713</v>
      </c>
      <c r="I87" s="155">
        <v>96.383</v>
      </c>
      <c r="J87" s="155">
        <v>100.56</v>
      </c>
      <c r="K87" s="54">
        <f>IF(I87&gt;0,100*J87/I87,0)</f>
        <v>104.3337518027038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569</v>
      </c>
      <c r="D9" s="30">
        <v>569</v>
      </c>
      <c r="E9" s="30">
        <v>246</v>
      </c>
      <c r="F9" s="31"/>
      <c r="G9" s="31"/>
      <c r="H9" s="149">
        <v>10.817</v>
      </c>
      <c r="I9" s="149">
        <v>8.535</v>
      </c>
      <c r="J9" s="149">
        <v>8.19</v>
      </c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105</v>
      </c>
      <c r="E10" s="30">
        <v>98</v>
      </c>
      <c r="F10" s="31"/>
      <c r="G10" s="31"/>
      <c r="H10" s="149">
        <v>2.267</v>
      </c>
      <c r="I10" s="149">
        <v>1.863</v>
      </c>
      <c r="J10" s="149">
        <v>1.739</v>
      </c>
      <c r="K10" s="32"/>
    </row>
    <row r="11" spans="1:11" s="33" customFormat="1" ht="11.25" customHeight="1">
      <c r="A11" s="28" t="s">
        <v>9</v>
      </c>
      <c r="B11" s="29"/>
      <c r="C11" s="30">
        <v>92</v>
      </c>
      <c r="D11" s="30">
        <v>85</v>
      </c>
      <c r="E11" s="30">
        <v>450</v>
      </c>
      <c r="F11" s="31"/>
      <c r="G11" s="31"/>
      <c r="H11" s="149">
        <v>1.858</v>
      </c>
      <c r="I11" s="149">
        <v>2.164</v>
      </c>
      <c r="J11" s="149">
        <v>6.5</v>
      </c>
      <c r="K11" s="32"/>
    </row>
    <row r="12" spans="1:11" s="33" customFormat="1" ht="11.25" customHeight="1">
      <c r="A12" s="35" t="s">
        <v>10</v>
      </c>
      <c r="B12" s="29"/>
      <c r="C12" s="30">
        <v>714</v>
      </c>
      <c r="D12" s="30">
        <v>765</v>
      </c>
      <c r="E12" s="30">
        <v>765</v>
      </c>
      <c r="F12" s="31"/>
      <c r="G12" s="31"/>
      <c r="H12" s="149">
        <v>12.374</v>
      </c>
      <c r="I12" s="149">
        <v>14.089</v>
      </c>
      <c r="J12" s="149">
        <v>14.088</v>
      </c>
      <c r="K12" s="32"/>
    </row>
    <row r="13" spans="1:11" s="42" customFormat="1" ht="11.25" customHeight="1">
      <c r="A13" s="36" t="s">
        <v>11</v>
      </c>
      <c r="B13" s="37"/>
      <c r="C13" s="38">
        <v>1519</v>
      </c>
      <c r="D13" s="38">
        <v>1524</v>
      </c>
      <c r="E13" s="38">
        <v>1559</v>
      </c>
      <c r="F13" s="39">
        <v>102.29658792650919</v>
      </c>
      <c r="G13" s="40"/>
      <c r="H13" s="150">
        <v>27.316000000000003</v>
      </c>
      <c r="I13" s="151">
        <v>26.651</v>
      </c>
      <c r="J13" s="151">
        <v>30.517000000000003</v>
      </c>
      <c r="K13" s="41">
        <v>114.50602228809427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/>
      <c r="F20" s="31"/>
      <c r="G20" s="31"/>
      <c r="H20" s="149">
        <v>0.565</v>
      </c>
      <c r="I20" s="149">
        <v>0.517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/>
      <c r="F21" s="31"/>
      <c r="G21" s="31"/>
      <c r="H21" s="149">
        <v>1.8</v>
      </c>
      <c r="I21" s="149">
        <v>1.64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/>
      <c r="F22" s="39"/>
      <c r="G22" s="40"/>
      <c r="H22" s="150">
        <v>2.365</v>
      </c>
      <c r="I22" s="151">
        <v>2.157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/>
      <c r="E28" s="30"/>
      <c r="F28" s="31"/>
      <c r="G28" s="31"/>
      <c r="H28" s="149">
        <v>1.095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/>
      <c r="E30" s="30"/>
      <c r="F30" s="31"/>
      <c r="G30" s="31"/>
      <c r="H30" s="149">
        <v>0.532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/>
      <c r="E31" s="38"/>
      <c r="F31" s="39"/>
      <c r="G31" s="40"/>
      <c r="H31" s="150">
        <v>1.627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107</v>
      </c>
      <c r="D33" s="30">
        <v>110</v>
      </c>
      <c r="E33" s="30">
        <v>100</v>
      </c>
      <c r="F33" s="31"/>
      <c r="G33" s="31"/>
      <c r="H33" s="149">
        <v>2.196</v>
      </c>
      <c r="I33" s="149">
        <v>2.2</v>
      </c>
      <c r="J33" s="149">
        <v>2.2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12</v>
      </c>
      <c r="F34" s="31"/>
      <c r="G34" s="31"/>
      <c r="H34" s="149">
        <v>0.284</v>
      </c>
      <c r="I34" s="149">
        <v>0.285</v>
      </c>
      <c r="J34" s="149">
        <v>0.275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9"/>
      <c r="I35" s="149">
        <v>0.09</v>
      </c>
      <c r="J35" s="149">
        <v>0.09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20</v>
      </c>
      <c r="E36" s="30">
        <v>23</v>
      </c>
      <c r="F36" s="31"/>
      <c r="G36" s="31"/>
      <c r="H36" s="149">
        <v>0.485</v>
      </c>
      <c r="I36" s="149">
        <v>0.485</v>
      </c>
      <c r="J36" s="149">
        <v>0.625</v>
      </c>
      <c r="K36" s="32"/>
    </row>
    <row r="37" spans="1:11" s="42" customFormat="1" ht="11.25" customHeight="1">
      <c r="A37" s="36" t="s">
        <v>28</v>
      </c>
      <c r="B37" s="37"/>
      <c r="C37" s="38">
        <v>142</v>
      </c>
      <c r="D37" s="38">
        <v>148</v>
      </c>
      <c r="E37" s="38">
        <v>140</v>
      </c>
      <c r="F37" s="39">
        <v>94.5945945945946</v>
      </c>
      <c r="G37" s="40"/>
      <c r="H37" s="150">
        <v>2.965</v>
      </c>
      <c r="I37" s="151">
        <v>3.06</v>
      </c>
      <c r="J37" s="151">
        <v>3.19</v>
      </c>
      <c r="K37" s="41">
        <f>IF(I37&gt;0,100*J37/I37,0)</f>
        <v>104.24836601307189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1228</v>
      </c>
      <c r="D39" s="38">
        <v>1200</v>
      </c>
      <c r="E39" s="38">
        <v>1220</v>
      </c>
      <c r="F39" s="39">
        <v>101.66666666666667</v>
      </c>
      <c r="G39" s="40"/>
      <c r="H39" s="150">
        <v>43.557</v>
      </c>
      <c r="I39" s="151">
        <v>43.5</v>
      </c>
      <c r="J39" s="151">
        <v>42.7</v>
      </c>
      <c r="K39" s="41">
        <v>98.16091954022988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6</v>
      </c>
      <c r="E41" s="30">
        <v>6</v>
      </c>
      <c r="F41" s="31"/>
      <c r="G41" s="31"/>
      <c r="H41" s="149">
        <v>0.256</v>
      </c>
      <c r="I41" s="149">
        <v>0.183</v>
      </c>
      <c r="J41" s="149">
        <v>0.183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6</v>
      </c>
      <c r="E50" s="38">
        <v>6</v>
      </c>
      <c r="F50" s="39">
        <v>100</v>
      </c>
      <c r="G50" s="40"/>
      <c r="H50" s="150">
        <v>0.256</v>
      </c>
      <c r="I50" s="151">
        <v>0.183</v>
      </c>
      <c r="J50" s="151">
        <v>0.183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12</v>
      </c>
      <c r="D55" s="30">
        <v>10</v>
      </c>
      <c r="E55" s="30">
        <v>10</v>
      </c>
      <c r="F55" s="31"/>
      <c r="G55" s="31"/>
      <c r="H55" s="149">
        <v>0.36</v>
      </c>
      <c r="I55" s="149">
        <v>0.3</v>
      </c>
      <c r="J55" s="149">
        <v>0.3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145</v>
      </c>
      <c r="E58" s="30">
        <v>105</v>
      </c>
      <c r="F58" s="31"/>
      <c r="G58" s="31"/>
      <c r="H58" s="149">
        <v>4.554</v>
      </c>
      <c r="I58" s="149">
        <v>4.64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150</v>
      </c>
      <c r="D59" s="38">
        <v>155</v>
      </c>
      <c r="E59" s="38">
        <v>115</v>
      </c>
      <c r="F59" s="39">
        <v>74.19354838709677</v>
      </c>
      <c r="G59" s="40"/>
      <c r="H59" s="150">
        <v>4.914000000000001</v>
      </c>
      <c r="I59" s="151">
        <v>4.9399999999999995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314</v>
      </c>
      <c r="D61" s="30">
        <v>189</v>
      </c>
      <c r="E61" s="30">
        <v>210</v>
      </c>
      <c r="F61" s="31"/>
      <c r="G61" s="31"/>
      <c r="H61" s="149">
        <v>7.536</v>
      </c>
      <c r="I61" s="149">
        <v>4.725</v>
      </c>
      <c r="J61" s="149">
        <v>5.25</v>
      </c>
      <c r="K61" s="32"/>
    </row>
    <row r="62" spans="1:11" s="33" customFormat="1" ht="11.25" customHeight="1">
      <c r="A62" s="35" t="s">
        <v>48</v>
      </c>
      <c r="B62" s="29"/>
      <c r="C62" s="30">
        <v>135</v>
      </c>
      <c r="D62" s="30">
        <v>176</v>
      </c>
      <c r="E62" s="30">
        <v>176</v>
      </c>
      <c r="F62" s="31"/>
      <c r="G62" s="31"/>
      <c r="H62" s="149">
        <v>4.32</v>
      </c>
      <c r="I62" s="149">
        <v>5.914</v>
      </c>
      <c r="J62" s="149">
        <v>5.914</v>
      </c>
      <c r="K62" s="32"/>
    </row>
    <row r="63" spans="1:11" s="33" customFormat="1" ht="11.25" customHeight="1">
      <c r="A63" s="35" t="s">
        <v>49</v>
      </c>
      <c r="B63" s="29"/>
      <c r="C63" s="30">
        <v>851</v>
      </c>
      <c r="D63" s="30">
        <v>918</v>
      </c>
      <c r="E63" s="30">
        <v>918</v>
      </c>
      <c r="F63" s="31"/>
      <c r="G63" s="31"/>
      <c r="H63" s="149">
        <v>35.972</v>
      </c>
      <c r="I63" s="149">
        <v>31.278</v>
      </c>
      <c r="J63" s="149">
        <v>31.304</v>
      </c>
      <c r="K63" s="32"/>
    </row>
    <row r="64" spans="1:11" s="42" customFormat="1" ht="11.25" customHeight="1">
      <c r="A64" s="36" t="s">
        <v>50</v>
      </c>
      <c r="B64" s="37"/>
      <c r="C64" s="38">
        <v>1300</v>
      </c>
      <c r="D64" s="38">
        <v>1283</v>
      </c>
      <c r="E64" s="38">
        <v>1304</v>
      </c>
      <c r="F64" s="39">
        <v>101.63678877630554</v>
      </c>
      <c r="G64" s="40"/>
      <c r="H64" s="150">
        <v>47.828</v>
      </c>
      <c r="I64" s="151">
        <v>41.917</v>
      </c>
      <c r="J64" s="151">
        <v>42.467999999999996</v>
      </c>
      <c r="K64" s="41">
        <v>101.31450246916523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2610</v>
      </c>
      <c r="D66" s="38">
        <v>2840</v>
      </c>
      <c r="E66" s="38">
        <v>2540</v>
      </c>
      <c r="F66" s="39">
        <v>89.43661971830986</v>
      </c>
      <c r="G66" s="40"/>
      <c r="H66" s="150">
        <v>114.057</v>
      </c>
      <c r="I66" s="151">
        <v>98.832</v>
      </c>
      <c r="J66" s="151">
        <v>90.93</v>
      </c>
      <c r="K66" s="41">
        <v>92.00461389023799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314</v>
      </c>
      <c r="E72" s="30">
        <v>314</v>
      </c>
      <c r="F72" s="31"/>
      <c r="G72" s="31"/>
      <c r="H72" s="149">
        <v>2.346</v>
      </c>
      <c r="I72" s="149">
        <v>12.365</v>
      </c>
      <c r="J72" s="149">
        <v>12.365</v>
      </c>
      <c r="K72" s="32"/>
    </row>
    <row r="73" spans="1:11" s="33" customFormat="1" ht="11.25" customHeight="1">
      <c r="A73" s="35" t="s">
        <v>56</v>
      </c>
      <c r="B73" s="29"/>
      <c r="C73" s="30">
        <v>1104</v>
      </c>
      <c r="D73" s="30">
        <v>948</v>
      </c>
      <c r="E73" s="30">
        <v>950</v>
      </c>
      <c r="F73" s="31"/>
      <c r="G73" s="31"/>
      <c r="H73" s="149">
        <v>33.12</v>
      </c>
      <c r="I73" s="149">
        <v>23.7</v>
      </c>
      <c r="J73" s="149">
        <v>23.7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120</v>
      </c>
      <c r="E74" s="30">
        <v>120</v>
      </c>
      <c r="F74" s="31"/>
      <c r="G74" s="31"/>
      <c r="H74" s="149">
        <v>4.2</v>
      </c>
      <c r="I74" s="149">
        <v>4.2</v>
      </c>
      <c r="J74" s="149">
        <v>4.2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49">
        <v>0.816</v>
      </c>
      <c r="I75" s="149">
        <v>0.816</v>
      </c>
      <c r="J75" s="149">
        <v>0.816</v>
      </c>
      <c r="K75" s="32"/>
    </row>
    <row r="76" spans="1:11" s="33" customFormat="1" ht="11.25" customHeight="1">
      <c r="A76" s="35" t="s">
        <v>59</v>
      </c>
      <c r="B76" s="29"/>
      <c r="C76" s="30">
        <v>255</v>
      </c>
      <c r="D76" s="30">
        <v>235</v>
      </c>
      <c r="E76" s="30">
        <v>230</v>
      </c>
      <c r="F76" s="31"/>
      <c r="G76" s="31"/>
      <c r="H76" s="149">
        <v>8.747</v>
      </c>
      <c r="I76" s="149">
        <v>9.87</v>
      </c>
      <c r="J76" s="149">
        <v>8.74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1</v>
      </c>
      <c r="F77" s="31"/>
      <c r="G77" s="31"/>
      <c r="H77" s="149">
        <v>0.063</v>
      </c>
      <c r="I77" s="149">
        <v>0.1</v>
      </c>
      <c r="J77" s="149">
        <v>0.02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270</v>
      </c>
      <c r="E78" s="30">
        <v>385</v>
      </c>
      <c r="F78" s="31"/>
      <c r="G78" s="31"/>
      <c r="H78" s="149">
        <v>10.98</v>
      </c>
      <c r="I78" s="149">
        <v>7.56</v>
      </c>
      <c r="J78" s="149">
        <v>10.587</v>
      </c>
      <c r="K78" s="32"/>
    </row>
    <row r="79" spans="1:11" s="33" customFormat="1" ht="11.25" customHeight="1">
      <c r="A79" s="35" t="s">
        <v>62</v>
      </c>
      <c r="B79" s="29"/>
      <c r="C79" s="30">
        <v>4176</v>
      </c>
      <c r="D79" s="30">
        <v>4334</v>
      </c>
      <c r="E79" s="30">
        <v>4146</v>
      </c>
      <c r="F79" s="31"/>
      <c r="G79" s="31"/>
      <c r="H79" s="149">
        <v>93.277</v>
      </c>
      <c r="I79" s="149">
        <v>161.539</v>
      </c>
      <c r="J79" s="149">
        <v>165.961</v>
      </c>
      <c r="K79" s="32"/>
    </row>
    <row r="80" spans="1:11" s="42" customFormat="1" ht="11.25" customHeight="1">
      <c r="A80" s="43" t="s">
        <v>63</v>
      </c>
      <c r="B80" s="37"/>
      <c r="C80" s="38">
        <v>6229</v>
      </c>
      <c r="D80" s="38">
        <v>6274</v>
      </c>
      <c r="E80" s="38">
        <v>6194</v>
      </c>
      <c r="F80" s="39">
        <v>98.72489639783232</v>
      </c>
      <c r="G80" s="40"/>
      <c r="H80" s="150">
        <v>153.549</v>
      </c>
      <c r="I80" s="151">
        <v>220.14999999999998</v>
      </c>
      <c r="J80" s="151">
        <v>226.389</v>
      </c>
      <c r="K80" s="41">
        <v>102.83397683397685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347</v>
      </c>
      <c r="D82" s="30">
        <v>347</v>
      </c>
      <c r="E82" s="30">
        <v>347</v>
      </c>
      <c r="F82" s="31"/>
      <c r="G82" s="31"/>
      <c r="H82" s="149">
        <v>14.735</v>
      </c>
      <c r="I82" s="149">
        <v>14.735</v>
      </c>
      <c r="J82" s="149">
        <v>14.735</v>
      </c>
      <c r="K82" s="32"/>
    </row>
    <row r="83" spans="1:11" s="33" customFormat="1" ht="11.25" customHeight="1">
      <c r="A83" s="35" t="s">
        <v>65</v>
      </c>
      <c r="B83" s="29"/>
      <c r="C83" s="30">
        <v>1854</v>
      </c>
      <c r="D83" s="30">
        <v>1575</v>
      </c>
      <c r="E83" s="30">
        <v>1400</v>
      </c>
      <c r="F83" s="31"/>
      <c r="G83" s="31"/>
      <c r="H83" s="149">
        <v>33.888</v>
      </c>
      <c r="I83" s="149">
        <v>28.8</v>
      </c>
      <c r="J83" s="149">
        <v>25.6</v>
      </c>
      <c r="K83" s="32"/>
    </row>
    <row r="84" spans="1:11" s="42" customFormat="1" ht="11.25" customHeight="1">
      <c r="A84" s="36" t="s">
        <v>66</v>
      </c>
      <c r="B84" s="37"/>
      <c r="C84" s="38">
        <v>2201</v>
      </c>
      <c r="D84" s="38">
        <v>1922</v>
      </c>
      <c r="E84" s="38">
        <v>1747</v>
      </c>
      <c r="F84" s="39">
        <v>90.894901144641</v>
      </c>
      <c r="G84" s="40"/>
      <c r="H84" s="150">
        <v>48.623</v>
      </c>
      <c r="I84" s="151">
        <v>43.535</v>
      </c>
      <c r="J84" s="151">
        <v>40.335</v>
      </c>
      <c r="K84" s="41">
        <v>92.64959228207191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15560</v>
      </c>
      <c r="D87" s="53">
        <v>15457</v>
      </c>
      <c r="E87" s="53">
        <v>14825</v>
      </c>
      <c r="F87" s="54">
        <f>IF(D87&gt;0,100*E87/D87,0)</f>
        <v>95.91123762696513</v>
      </c>
      <c r="G87" s="40"/>
      <c r="H87" s="154">
        <v>447.0570000000001</v>
      </c>
      <c r="I87" s="155">
        <v>484.92499999999995</v>
      </c>
      <c r="J87" s="155">
        <v>477.012</v>
      </c>
      <c r="K87" s="54">
        <f>IF(I87&gt;0,100*J87/I87,0)</f>
        <v>98.36820126823736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4475</v>
      </c>
      <c r="F9" s="31"/>
      <c r="G9" s="31"/>
      <c r="H9" s="149">
        <v>82.161</v>
      </c>
      <c r="I9" s="149">
        <v>116.056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49">
        <v>60.727</v>
      </c>
      <c r="I10" s="149">
        <v>66.555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49">
        <v>187.042</v>
      </c>
      <c r="I11" s="149">
        <v>155.848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49">
        <v>40.062</v>
      </c>
      <c r="I12" s="149">
        <v>44.805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14470</v>
      </c>
      <c r="F13" s="39">
        <v>86.29017830520604</v>
      </c>
      <c r="G13" s="40"/>
      <c r="H13" s="150">
        <v>369.992</v>
      </c>
      <c r="I13" s="151">
        <v>383.264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844</v>
      </c>
      <c r="F15" s="39">
        <v>100</v>
      </c>
      <c r="G15" s="40"/>
      <c r="H15" s="150">
        <v>12.66</v>
      </c>
      <c r="I15" s="151">
        <v>12.5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425</v>
      </c>
      <c r="F19" s="31"/>
      <c r="G19" s="31"/>
      <c r="H19" s="149">
        <v>15.376</v>
      </c>
      <c r="I19" s="149">
        <v>21.256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9">
        <v>3.108</v>
      </c>
      <c r="I20" s="149">
        <v>3.22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9">
        <v>2.916</v>
      </c>
      <c r="I21" s="149">
        <v>3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685</v>
      </c>
      <c r="F22" s="39">
        <v>100</v>
      </c>
      <c r="G22" s="40"/>
      <c r="H22" s="150">
        <v>21.4</v>
      </c>
      <c r="I22" s="151">
        <v>27.476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200</v>
      </c>
      <c r="F24" s="39">
        <v>80.97165991902834</v>
      </c>
      <c r="G24" s="40"/>
      <c r="H24" s="150">
        <v>5.878</v>
      </c>
      <c r="I24" s="151">
        <v>8.664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730</v>
      </c>
      <c r="F26" s="39">
        <v>94.8051948051948</v>
      </c>
      <c r="G26" s="40"/>
      <c r="H26" s="150">
        <v>36.132</v>
      </c>
      <c r="I26" s="151">
        <v>32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62</v>
      </c>
      <c r="F28" s="31"/>
      <c r="G28" s="31"/>
      <c r="H28" s="149"/>
      <c r="I28" s="149">
        <v>1.91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9">
        <v>0.056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200</v>
      </c>
      <c r="F30" s="31"/>
      <c r="G30" s="31"/>
      <c r="H30" s="149">
        <v>8.125</v>
      </c>
      <c r="I30" s="149">
        <v>6.86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262</v>
      </c>
      <c r="F31" s="39">
        <v>101.55038759689923</v>
      </c>
      <c r="G31" s="40"/>
      <c r="H31" s="150">
        <v>8.181</v>
      </c>
      <c r="I31" s="151">
        <v>8.77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170</v>
      </c>
      <c r="F33" s="31"/>
      <c r="G33" s="31"/>
      <c r="H33" s="149">
        <v>3.804</v>
      </c>
      <c r="I33" s="149">
        <v>3.8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49">
        <v>4.303</v>
      </c>
      <c r="I34" s="149">
        <v>3.9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49">
        <v>5.431</v>
      </c>
      <c r="I35" s="149">
        <v>4.8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49">
        <v>3.408</v>
      </c>
      <c r="I36" s="149">
        <v>2.4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701</v>
      </c>
      <c r="F37" s="39">
        <v>97.36111111111111</v>
      </c>
      <c r="G37" s="40"/>
      <c r="H37" s="150">
        <v>16.946</v>
      </c>
      <c r="I37" s="151">
        <v>14.9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340</v>
      </c>
      <c r="F41" s="31"/>
      <c r="G41" s="31"/>
      <c r="H41" s="149">
        <v>11.76</v>
      </c>
      <c r="I41" s="149">
        <v>17.1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800</v>
      </c>
      <c r="F42" s="31"/>
      <c r="G42" s="31"/>
      <c r="H42" s="149">
        <v>26.96</v>
      </c>
      <c r="I42" s="149">
        <v>29.45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60</v>
      </c>
      <c r="F43" s="31"/>
      <c r="G43" s="31"/>
      <c r="H43" s="149">
        <v>1.6</v>
      </c>
      <c r="I43" s="149">
        <v>1.8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1500</v>
      </c>
      <c r="F45" s="31"/>
      <c r="G45" s="31"/>
      <c r="H45" s="149">
        <v>88.188</v>
      </c>
      <c r="I45" s="149">
        <v>100.8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49">
        <v>20.25</v>
      </c>
      <c r="I46" s="149">
        <v>13.93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2800</v>
      </c>
      <c r="F48" s="31"/>
      <c r="G48" s="31"/>
      <c r="H48" s="149">
        <v>78.71</v>
      </c>
      <c r="I48" s="149">
        <v>131.6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445</v>
      </c>
      <c r="F49" s="31"/>
      <c r="G49" s="31"/>
      <c r="H49" s="149">
        <v>17.5</v>
      </c>
      <c r="I49" s="149">
        <v>20.025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6345</v>
      </c>
      <c r="F50" s="39">
        <v>91.1899971256108</v>
      </c>
      <c r="G50" s="40"/>
      <c r="H50" s="150">
        <v>244.96800000000002</v>
      </c>
      <c r="I50" s="151">
        <v>314.7049999999999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50">
        <v>1.899</v>
      </c>
      <c r="I52" s="151">
        <v>1.891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1250</v>
      </c>
      <c r="F54" s="31"/>
      <c r="G54" s="31"/>
      <c r="H54" s="149">
        <v>28</v>
      </c>
      <c r="I54" s="149">
        <v>37.2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140</v>
      </c>
      <c r="F55" s="31"/>
      <c r="G55" s="31"/>
      <c r="H55" s="149">
        <v>4.38</v>
      </c>
      <c r="I55" s="149">
        <v>4.08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38</v>
      </c>
      <c r="F56" s="31"/>
      <c r="G56" s="31"/>
      <c r="H56" s="149">
        <v>1.072</v>
      </c>
      <c r="I56" s="149">
        <v>1.028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58</v>
      </c>
      <c r="F57" s="31"/>
      <c r="G57" s="31"/>
      <c r="H57" s="149">
        <v>1.536</v>
      </c>
      <c r="I57" s="149">
        <v>1.392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248</v>
      </c>
      <c r="F58" s="31"/>
      <c r="G58" s="31"/>
      <c r="H58" s="149">
        <v>1.86</v>
      </c>
      <c r="I58" s="149">
        <v>4.11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1734</v>
      </c>
      <c r="F59" s="39">
        <v>106.31514408338442</v>
      </c>
      <c r="G59" s="40"/>
      <c r="H59" s="150">
        <v>36.848000000000006</v>
      </c>
      <c r="I59" s="151">
        <v>47.81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49">
        <v>7.252</v>
      </c>
      <c r="I61" s="149">
        <v>9.75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97</v>
      </c>
      <c r="F62" s="31"/>
      <c r="G62" s="31"/>
      <c r="H62" s="149">
        <v>1.952</v>
      </c>
      <c r="I62" s="149">
        <v>2.059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49">
        <v>3.08</v>
      </c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487</v>
      </c>
      <c r="F64" s="39">
        <v>100</v>
      </c>
      <c r="G64" s="40"/>
      <c r="H64" s="150">
        <v>12.284</v>
      </c>
      <c r="I64" s="151">
        <v>11.809000000000001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913</v>
      </c>
      <c r="F66" s="39">
        <v>89.50980392156863</v>
      </c>
      <c r="G66" s="40"/>
      <c r="H66" s="150">
        <v>34.835</v>
      </c>
      <c r="I66" s="151">
        <v>36.54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600</v>
      </c>
      <c r="F68" s="31"/>
      <c r="G68" s="31"/>
      <c r="H68" s="149">
        <v>16.35</v>
      </c>
      <c r="I68" s="149">
        <v>21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150</v>
      </c>
      <c r="F69" s="31"/>
      <c r="G69" s="31"/>
      <c r="H69" s="149">
        <v>3.99</v>
      </c>
      <c r="I69" s="149">
        <v>5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750</v>
      </c>
      <c r="F70" s="39">
        <v>97.40259740259741</v>
      </c>
      <c r="G70" s="40"/>
      <c r="H70" s="150">
        <v>20.340000000000003</v>
      </c>
      <c r="I70" s="151">
        <v>26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210</v>
      </c>
      <c r="F72" s="31"/>
      <c r="G72" s="31"/>
      <c r="H72" s="149">
        <v>5.602</v>
      </c>
      <c r="I72" s="149">
        <v>5.307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49">
        <v>2.76</v>
      </c>
      <c r="I73" s="149">
        <v>4.85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400</v>
      </c>
      <c r="F74" s="31"/>
      <c r="G74" s="31"/>
      <c r="H74" s="149">
        <v>18.08</v>
      </c>
      <c r="I74" s="149">
        <v>18.2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483</v>
      </c>
      <c r="F75" s="31"/>
      <c r="G75" s="31"/>
      <c r="H75" s="149">
        <v>12.991</v>
      </c>
      <c r="I75" s="149">
        <v>13.912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49">
        <v>3.875</v>
      </c>
      <c r="I76" s="149">
        <v>3.6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94</v>
      </c>
      <c r="F77" s="31"/>
      <c r="G77" s="31"/>
      <c r="H77" s="149">
        <v>1.648</v>
      </c>
      <c r="I77" s="149">
        <v>1.33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240</v>
      </c>
      <c r="F78" s="31"/>
      <c r="G78" s="31"/>
      <c r="H78" s="149">
        <v>5.982</v>
      </c>
      <c r="I78" s="149">
        <v>11.993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744</v>
      </c>
      <c r="F79" s="31"/>
      <c r="G79" s="31"/>
      <c r="H79" s="149">
        <v>19</v>
      </c>
      <c r="I79" s="149">
        <v>23.33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2388</v>
      </c>
      <c r="F80" s="39">
        <v>90.21533811862486</v>
      </c>
      <c r="G80" s="40"/>
      <c r="H80" s="150">
        <v>69.938</v>
      </c>
      <c r="I80" s="151">
        <v>82.52199999999999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309</v>
      </c>
      <c r="F82" s="31"/>
      <c r="G82" s="31"/>
      <c r="H82" s="149">
        <v>8.179</v>
      </c>
      <c r="I82" s="149">
        <v>8.179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49">
        <v>1.558</v>
      </c>
      <c r="I83" s="149">
        <v>1.324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369</v>
      </c>
      <c r="F84" s="39">
        <v>99.46091644204851</v>
      </c>
      <c r="G84" s="40"/>
      <c r="H84" s="150">
        <v>9.737</v>
      </c>
      <c r="I84" s="151">
        <v>9.503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30944</v>
      </c>
      <c r="F87" s="54">
        <f>IF(D87&gt;0,100*E87/D87,0)</f>
        <v>90.36591420144264</v>
      </c>
      <c r="G87" s="40"/>
      <c r="H87" s="154">
        <v>902.038</v>
      </c>
      <c r="I87" s="155">
        <v>1018.3539999999997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1"/>
  <sheetViews>
    <sheetView view="pageBreakPreview" zoomScale="98" zoomScaleSheetLayoutView="98" zoomScalePageLayoutView="0" workbookViewId="0" topLeftCell="A1">
      <selection activeCell="A82" sqref="A82:IV107"/>
    </sheetView>
  </sheetViews>
  <sheetFormatPr defaultColWidth="11.421875" defaultRowHeight="15"/>
  <cols>
    <col min="1" max="4" width="11.57421875" style="106" customWidth="1"/>
    <col min="5" max="5" width="1.8515625" style="106" customWidth="1"/>
    <col min="6" max="16384" width="11.57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">
      <c r="A3" s="184" t="s">
        <v>221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222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223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224</v>
      </c>
      <c r="E11" s="114"/>
      <c r="F11" s="111"/>
      <c r="G11" s="112"/>
      <c r="H11" s="112"/>
      <c r="I11" s="113" t="s">
        <v>224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225</v>
      </c>
      <c r="B14" s="116"/>
      <c r="C14" s="116"/>
      <c r="D14" s="117">
        <v>9</v>
      </c>
      <c r="E14" s="114"/>
      <c r="F14" s="115" t="s">
        <v>257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226</v>
      </c>
      <c r="B16" s="116"/>
      <c r="C16" s="116"/>
      <c r="D16" s="117">
        <v>10</v>
      </c>
      <c r="E16" s="114"/>
      <c r="F16" s="115" t="s">
        <v>258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227</v>
      </c>
      <c r="B18" s="116"/>
      <c r="C18" s="116"/>
      <c r="D18" s="117">
        <v>11</v>
      </c>
      <c r="E18" s="114"/>
      <c r="F18" s="115" t="s">
        <v>259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228</v>
      </c>
      <c r="B20" s="116"/>
      <c r="C20" s="116"/>
      <c r="D20" s="117">
        <v>12</v>
      </c>
      <c r="E20" s="114"/>
      <c r="F20" s="115" t="s">
        <v>260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229</v>
      </c>
      <c r="B22" s="116"/>
      <c r="C22" s="116"/>
      <c r="D22" s="117">
        <v>13</v>
      </c>
      <c r="E22" s="114"/>
      <c r="F22" s="115" t="s">
        <v>261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230</v>
      </c>
      <c r="B24" s="116"/>
      <c r="C24" s="116"/>
      <c r="D24" s="117">
        <v>14</v>
      </c>
      <c r="E24" s="114"/>
      <c r="F24" s="115" t="s">
        <v>262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231</v>
      </c>
      <c r="B26" s="116"/>
      <c r="C26" s="116"/>
      <c r="D26" s="117">
        <v>15</v>
      </c>
      <c r="E26" s="114"/>
      <c r="F26" s="115" t="s">
        <v>263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232</v>
      </c>
      <c r="B28" s="116"/>
      <c r="C28" s="116"/>
      <c r="D28" s="117">
        <v>16</v>
      </c>
      <c r="E28" s="114"/>
      <c r="F28" s="115" t="s">
        <v>264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233</v>
      </c>
      <c r="B30" s="116"/>
      <c r="C30" s="116"/>
      <c r="D30" s="117">
        <v>17</v>
      </c>
      <c r="E30" s="114"/>
      <c r="F30" s="115" t="s">
        <v>265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234</v>
      </c>
      <c r="B32" s="116"/>
      <c r="C32" s="116"/>
      <c r="D32" s="117">
        <v>18</v>
      </c>
      <c r="E32" s="114"/>
      <c r="F32" s="115" t="s">
        <v>266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235</v>
      </c>
      <c r="B34" s="116"/>
      <c r="C34" s="116"/>
      <c r="D34" s="117">
        <v>19</v>
      </c>
      <c r="E34" s="114"/>
      <c r="F34" s="115" t="s">
        <v>267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236</v>
      </c>
      <c r="B36" s="116"/>
      <c r="C36" s="116"/>
      <c r="D36" s="117">
        <v>20</v>
      </c>
      <c r="E36" s="114"/>
      <c r="F36" s="115" t="s">
        <v>268</v>
      </c>
      <c r="G36" s="116"/>
      <c r="H36" s="116"/>
      <c r="I36" s="117">
        <v>52</v>
      </c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237</v>
      </c>
      <c r="B38" s="116"/>
      <c r="C38" s="116"/>
      <c r="D38" s="117">
        <v>21</v>
      </c>
      <c r="E38" s="114"/>
      <c r="F38" s="115" t="s">
        <v>269</v>
      </c>
      <c r="G38" s="116"/>
      <c r="H38" s="116"/>
      <c r="I38" s="117">
        <v>53</v>
      </c>
    </row>
    <row r="39" spans="1:9" ht="5.2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238</v>
      </c>
      <c r="B40" s="116"/>
      <c r="C40" s="116"/>
      <c r="D40" s="117">
        <v>22</v>
      </c>
      <c r="E40" s="114"/>
      <c r="F40" s="115" t="s">
        <v>270</v>
      </c>
      <c r="G40" s="116"/>
      <c r="H40" s="116"/>
      <c r="I40" s="117">
        <v>54</v>
      </c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239</v>
      </c>
      <c r="B42" s="116"/>
      <c r="C42" s="116"/>
      <c r="D42" s="117">
        <v>23</v>
      </c>
      <c r="E42" s="114"/>
      <c r="F42" s="115" t="s">
        <v>271</v>
      </c>
      <c r="G42" s="116"/>
      <c r="H42" s="116"/>
      <c r="I42" s="117">
        <v>55</v>
      </c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240</v>
      </c>
      <c r="B44" s="116"/>
      <c r="C44" s="116"/>
      <c r="D44" s="117">
        <v>24</v>
      </c>
      <c r="E44" s="114"/>
      <c r="F44" s="115" t="s">
        <v>272</v>
      </c>
      <c r="G44" s="116"/>
      <c r="H44" s="116"/>
      <c r="I44" s="117">
        <v>56</v>
      </c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241</v>
      </c>
      <c r="B46" s="116"/>
      <c r="C46" s="116"/>
      <c r="D46" s="117">
        <v>25</v>
      </c>
      <c r="E46" s="114"/>
      <c r="F46" s="115" t="s">
        <v>273</v>
      </c>
      <c r="G46" s="116"/>
      <c r="H46" s="116"/>
      <c r="I46" s="117">
        <v>57</v>
      </c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242</v>
      </c>
      <c r="B48" s="116"/>
      <c r="C48" s="116"/>
      <c r="D48" s="117">
        <v>26</v>
      </c>
      <c r="E48" s="114"/>
      <c r="F48" s="115" t="s">
        <v>274</v>
      </c>
      <c r="G48" s="116"/>
      <c r="H48" s="116"/>
      <c r="I48" s="117">
        <v>58</v>
      </c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243</v>
      </c>
      <c r="B50" s="116"/>
      <c r="C50" s="116"/>
      <c r="D50" s="117">
        <v>27</v>
      </c>
      <c r="E50" s="114"/>
      <c r="F50" s="115" t="s">
        <v>275</v>
      </c>
      <c r="G50" s="116"/>
      <c r="H50" s="116"/>
      <c r="I50" s="117">
        <v>59</v>
      </c>
    </row>
    <row r="51" spans="1:9" ht="5.25" customHeight="1">
      <c r="A51" s="118"/>
      <c r="B51" s="119"/>
      <c r="C51" s="119"/>
      <c r="D51" s="120"/>
      <c r="E51" s="114"/>
      <c r="F51" s="118"/>
      <c r="G51" s="119"/>
      <c r="H51" s="119"/>
      <c r="I51" s="120"/>
    </row>
    <row r="52" spans="1:9" ht="12.75">
      <c r="A52" s="115" t="s">
        <v>244</v>
      </c>
      <c r="B52" s="116"/>
      <c r="C52" s="116"/>
      <c r="D52" s="117">
        <v>28</v>
      </c>
      <c r="E52" s="114"/>
      <c r="F52" s="115" t="s">
        <v>276</v>
      </c>
      <c r="G52" s="116"/>
      <c r="H52" s="116"/>
      <c r="I52" s="117">
        <v>60</v>
      </c>
    </row>
    <row r="53" spans="1:9" ht="5.25" customHeight="1">
      <c r="A53" s="118"/>
      <c r="B53" s="119"/>
      <c r="C53" s="119"/>
      <c r="D53" s="120"/>
      <c r="E53" s="114"/>
      <c r="F53" s="118"/>
      <c r="G53" s="119"/>
      <c r="H53" s="119"/>
      <c r="I53" s="120"/>
    </row>
    <row r="54" spans="1:9" ht="12.75">
      <c r="A54" s="115" t="s">
        <v>245</v>
      </c>
      <c r="B54" s="116"/>
      <c r="C54" s="116"/>
      <c r="D54" s="117">
        <v>29</v>
      </c>
      <c r="E54" s="114"/>
      <c r="F54" s="115" t="s">
        <v>277</v>
      </c>
      <c r="G54" s="116"/>
      <c r="H54" s="116"/>
      <c r="I54" s="117">
        <v>61</v>
      </c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246</v>
      </c>
      <c r="B56" s="116"/>
      <c r="C56" s="116"/>
      <c r="D56" s="117">
        <v>30</v>
      </c>
      <c r="E56" s="114"/>
      <c r="F56" s="115"/>
      <c r="G56" s="116"/>
      <c r="H56" s="116"/>
      <c r="I56" s="117"/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247</v>
      </c>
      <c r="B58" s="116"/>
      <c r="C58" s="116"/>
      <c r="D58" s="117">
        <v>31</v>
      </c>
      <c r="E58" s="114"/>
      <c r="F58" s="115"/>
      <c r="G58" s="116"/>
      <c r="H58" s="116"/>
      <c r="I58" s="117"/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248</v>
      </c>
      <c r="B60" s="116"/>
      <c r="C60" s="116"/>
      <c r="D60" s="117">
        <v>32</v>
      </c>
      <c r="E60" s="114"/>
      <c r="F60" s="115"/>
      <c r="G60" s="116"/>
      <c r="H60" s="116"/>
      <c r="I60" s="117"/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249</v>
      </c>
      <c r="B62" s="116"/>
      <c r="C62" s="116"/>
      <c r="D62" s="117">
        <v>33</v>
      </c>
      <c r="E62" s="114"/>
      <c r="F62" s="115"/>
      <c r="G62" s="116"/>
      <c r="H62" s="116"/>
      <c r="I62" s="117"/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250</v>
      </c>
      <c r="B64" s="116"/>
      <c r="C64" s="116"/>
      <c r="D64" s="117">
        <v>34</v>
      </c>
      <c r="E64" s="114"/>
      <c r="F64" s="115"/>
      <c r="G64" s="116"/>
      <c r="H64" s="116"/>
      <c r="I64" s="117"/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251</v>
      </c>
      <c r="B66" s="116"/>
      <c r="C66" s="116"/>
      <c r="D66" s="117">
        <v>35</v>
      </c>
      <c r="E66" s="114"/>
      <c r="F66" s="115"/>
      <c r="G66" s="116"/>
      <c r="H66" s="116"/>
      <c r="I66" s="117"/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252</v>
      </c>
      <c r="B68" s="116"/>
      <c r="C68" s="116"/>
      <c r="D68" s="117">
        <v>36</v>
      </c>
      <c r="E68" s="114"/>
      <c r="F68" s="115"/>
      <c r="G68" s="116"/>
      <c r="H68" s="116"/>
      <c r="I68" s="117"/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253</v>
      </c>
      <c r="B70" s="116"/>
      <c r="C70" s="116"/>
      <c r="D70" s="117">
        <v>37</v>
      </c>
      <c r="E70" s="114"/>
      <c r="F70" s="115"/>
      <c r="G70" s="116"/>
      <c r="H70" s="116"/>
      <c r="I70" s="117"/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254</v>
      </c>
      <c r="B72" s="116"/>
      <c r="C72" s="116"/>
      <c r="D72" s="117">
        <v>38</v>
      </c>
      <c r="E72" s="114"/>
      <c r="F72" s="115"/>
      <c r="G72" s="116"/>
      <c r="H72" s="116"/>
      <c r="I72" s="117"/>
    </row>
    <row r="73" spans="1:9" ht="5.25" customHeight="1">
      <c r="A73" s="118"/>
      <c r="B73" s="119"/>
      <c r="C73" s="119"/>
      <c r="D73" s="120"/>
      <c r="E73" s="105"/>
      <c r="F73" s="118"/>
      <c r="G73" s="119"/>
      <c r="H73" s="119"/>
      <c r="I73" s="120"/>
    </row>
    <row r="74" spans="1:9" ht="12.75">
      <c r="A74" s="115" t="s">
        <v>255</v>
      </c>
      <c r="B74" s="116"/>
      <c r="C74" s="116"/>
      <c r="D74" s="117">
        <v>39</v>
      </c>
      <c r="E74" s="105"/>
      <c r="F74" s="115"/>
      <c r="G74" s="116"/>
      <c r="H74" s="116"/>
      <c r="I74" s="117"/>
    </row>
    <row r="75" spans="1:9" ht="5.25" customHeight="1">
      <c r="A75" s="118"/>
      <c r="B75" s="119"/>
      <c r="C75" s="119"/>
      <c r="D75" s="120"/>
      <c r="E75" s="105"/>
      <c r="F75" s="118"/>
      <c r="G75" s="119"/>
      <c r="H75" s="119"/>
      <c r="I75" s="120"/>
    </row>
    <row r="76" spans="1:9" ht="12.75">
      <c r="A76" s="115" t="s">
        <v>256</v>
      </c>
      <c r="B76" s="116"/>
      <c r="C76" s="116"/>
      <c r="D76" s="117">
        <v>40</v>
      </c>
      <c r="E76" s="105"/>
      <c r="F76" s="115"/>
      <c r="G76" s="116"/>
      <c r="H76" s="116"/>
      <c r="I76" s="117"/>
    </row>
    <row r="77" spans="1:9" ht="5.25" customHeight="1">
      <c r="A77" s="121"/>
      <c r="B77" s="122"/>
      <c r="C77" s="122"/>
      <c r="D77" s="123"/>
      <c r="E77" s="105"/>
      <c r="F77" s="121"/>
      <c r="G77" s="122"/>
      <c r="H77" s="122"/>
      <c r="I77" s="123"/>
    </row>
    <row r="78" spans="1:4" ht="12.75">
      <c r="A78" s="124"/>
      <c r="B78" s="124"/>
      <c r="C78" s="124"/>
      <c r="D78" s="124"/>
    </row>
    <row r="79" spans="1:4" ht="12.75">
      <c r="A79" s="124"/>
      <c r="B79" s="124"/>
      <c r="C79" s="124"/>
      <c r="D79" s="124"/>
    </row>
    <row r="80" spans="1:4" ht="12.75">
      <c r="A80" s="124"/>
      <c r="B80" s="124"/>
      <c r="C80" s="124"/>
      <c r="D80" s="124"/>
    </row>
    <row r="81" spans="1:4" ht="12.75">
      <c r="A81" s="124"/>
      <c r="B81" s="124"/>
      <c r="C81" s="124"/>
      <c r="D81" s="124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85" zoomScaleSheetLayoutView="8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1840</v>
      </c>
      <c r="F73" s="31"/>
      <c r="G73" s="31"/>
      <c r="H73" s="149">
        <v>159.804</v>
      </c>
      <c r="I73" s="149">
        <v>161.92</v>
      </c>
      <c r="J73" s="149">
        <v>161.92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28</v>
      </c>
      <c r="F74" s="31"/>
      <c r="G74" s="31"/>
      <c r="H74" s="149">
        <v>4.535</v>
      </c>
      <c r="I74" s="149">
        <v>1.8</v>
      </c>
      <c r="J74" s="149">
        <v>1.68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11</v>
      </c>
      <c r="F76" s="31"/>
      <c r="G76" s="31"/>
      <c r="H76" s="149"/>
      <c r="I76" s="149">
        <v>0.825</v>
      </c>
      <c r="J76" s="149">
        <v>0.825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5699</v>
      </c>
      <c r="F79" s="31"/>
      <c r="G79" s="31"/>
      <c r="H79" s="149">
        <v>496.193</v>
      </c>
      <c r="I79" s="149">
        <v>496.833</v>
      </c>
      <c r="J79" s="149">
        <v>512.879</v>
      </c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7578</v>
      </c>
      <c r="F80" s="39">
        <v>104.48090445332966</v>
      </c>
      <c r="G80" s="40"/>
      <c r="H80" s="150">
        <v>660.5319999999999</v>
      </c>
      <c r="I80" s="151">
        <v>661.378</v>
      </c>
      <c r="J80" s="151">
        <v>677.304</v>
      </c>
      <c r="K80" s="41">
        <v>102.40800268530249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>
        <v>1</v>
      </c>
      <c r="F82" s="31"/>
      <c r="G82" s="31"/>
      <c r="H82" s="149"/>
      <c r="I82" s="149"/>
      <c r="J82" s="149">
        <v>0.006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>
        <v>1</v>
      </c>
      <c r="F84" s="39"/>
      <c r="G84" s="40"/>
      <c r="H84" s="150"/>
      <c r="I84" s="151"/>
      <c r="J84" s="151">
        <v>0.006</v>
      </c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7579</v>
      </c>
      <c r="F87" s="54">
        <f>IF(D87&gt;0,100*E87/D87,0)</f>
        <v>104.49469185164759</v>
      </c>
      <c r="G87" s="40"/>
      <c r="H87" s="154">
        <v>660.5319999999999</v>
      </c>
      <c r="I87" s="155">
        <v>661.378</v>
      </c>
      <c r="J87" s="155">
        <v>677.31</v>
      </c>
      <c r="K87" s="54">
        <f>IF(I87&gt;0,100*J87/I87,0)</f>
        <v>102.40890988209465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6" zoomScaleSheetLayoutView="96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286</v>
      </c>
      <c r="D7" s="21" t="s">
        <v>286</v>
      </c>
      <c r="E7" s="21">
        <v>12</v>
      </c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2017</v>
      </c>
      <c r="D19" s="30">
        <v>1659</v>
      </c>
      <c r="E19" s="30">
        <v>1579</v>
      </c>
      <c r="F19" s="31"/>
      <c r="G19" s="31"/>
      <c r="H19" s="149">
        <v>192.623</v>
      </c>
      <c r="I19" s="149">
        <v>156.776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2017</v>
      </c>
      <c r="D22" s="38">
        <v>1659</v>
      </c>
      <c r="E22" s="38">
        <v>1579</v>
      </c>
      <c r="F22" s="39">
        <v>95.17781796262808</v>
      </c>
      <c r="G22" s="40"/>
      <c r="H22" s="150">
        <v>192.623</v>
      </c>
      <c r="I22" s="151">
        <v>156.776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331</v>
      </c>
      <c r="D24" s="38">
        <v>173</v>
      </c>
      <c r="E24" s="38">
        <v>469</v>
      </c>
      <c r="F24" s="39">
        <v>271.0982658959538</v>
      </c>
      <c r="G24" s="40"/>
      <c r="H24" s="150">
        <v>28.492</v>
      </c>
      <c r="I24" s="151">
        <v>16.506</v>
      </c>
      <c r="J24" s="151">
        <v>43.902</v>
      </c>
      <c r="K24" s="41">
        <v>265.9760087241003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1351</v>
      </c>
      <c r="D26" s="38">
        <v>1344</v>
      </c>
      <c r="E26" s="38">
        <v>1325</v>
      </c>
      <c r="F26" s="39">
        <v>98.58630952380952</v>
      </c>
      <c r="G26" s="40"/>
      <c r="H26" s="150">
        <v>135.033</v>
      </c>
      <c r="I26" s="151">
        <v>143.206</v>
      </c>
      <c r="J26" s="151">
        <v>130.389</v>
      </c>
      <c r="K26" s="41">
        <v>91.04995600742987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>
        <v>2</v>
      </c>
      <c r="E30" s="30"/>
      <c r="F30" s="31"/>
      <c r="G30" s="31"/>
      <c r="H30" s="149">
        <v>0.05</v>
      </c>
      <c r="I30" s="149">
        <v>0.1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2</v>
      </c>
      <c r="E31" s="38"/>
      <c r="F31" s="39"/>
      <c r="G31" s="40"/>
      <c r="H31" s="150">
        <v>0.05</v>
      </c>
      <c r="I31" s="151">
        <v>0.1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1891</v>
      </c>
      <c r="D41" s="30">
        <v>1611</v>
      </c>
      <c r="E41" s="30">
        <v>1962</v>
      </c>
      <c r="F41" s="31"/>
      <c r="G41" s="31"/>
      <c r="H41" s="149">
        <v>156.75</v>
      </c>
      <c r="I41" s="149">
        <v>149.902</v>
      </c>
      <c r="J41" s="149">
        <v>164.216</v>
      </c>
      <c r="K41" s="32"/>
    </row>
    <row r="42" spans="1:11" s="33" customFormat="1" ht="11.25" customHeight="1">
      <c r="A42" s="35" t="s">
        <v>31</v>
      </c>
      <c r="B42" s="29"/>
      <c r="C42" s="30">
        <v>1716</v>
      </c>
      <c r="D42" s="30">
        <v>1531</v>
      </c>
      <c r="E42" s="30">
        <v>1833</v>
      </c>
      <c r="F42" s="31"/>
      <c r="G42" s="31"/>
      <c r="H42" s="149">
        <v>155.9</v>
      </c>
      <c r="I42" s="149">
        <v>149.1</v>
      </c>
      <c r="J42" s="149">
        <v>161.575</v>
      </c>
      <c r="K42" s="32"/>
    </row>
    <row r="43" spans="1:11" s="33" customFormat="1" ht="11.25" customHeight="1">
      <c r="A43" s="35" t="s">
        <v>32</v>
      </c>
      <c r="B43" s="29"/>
      <c r="C43" s="30">
        <v>5644</v>
      </c>
      <c r="D43" s="30">
        <v>4613</v>
      </c>
      <c r="E43" s="30">
        <v>6246</v>
      </c>
      <c r="F43" s="31"/>
      <c r="G43" s="31"/>
      <c r="H43" s="149">
        <v>401.104</v>
      </c>
      <c r="I43" s="149">
        <v>329.732</v>
      </c>
      <c r="J43" s="149">
        <v>499.716</v>
      </c>
      <c r="K43" s="32"/>
    </row>
    <row r="44" spans="1:11" s="33" customFormat="1" ht="11.25" customHeight="1">
      <c r="A44" s="35" t="s">
        <v>33</v>
      </c>
      <c r="B44" s="29"/>
      <c r="C44" s="30">
        <v>2146</v>
      </c>
      <c r="D44" s="30">
        <v>1853</v>
      </c>
      <c r="E44" s="30">
        <v>1619</v>
      </c>
      <c r="F44" s="31"/>
      <c r="G44" s="31"/>
      <c r="H44" s="149">
        <v>185.915</v>
      </c>
      <c r="I44" s="149">
        <v>159.106</v>
      </c>
      <c r="J44" s="149">
        <v>110.552</v>
      </c>
      <c r="K44" s="32"/>
    </row>
    <row r="45" spans="1:11" s="33" customFormat="1" ht="11.25" customHeight="1">
      <c r="A45" s="35" t="s">
        <v>34</v>
      </c>
      <c r="B45" s="29"/>
      <c r="C45" s="30">
        <v>1747</v>
      </c>
      <c r="D45" s="30">
        <v>1793</v>
      </c>
      <c r="E45" s="30">
        <v>2117</v>
      </c>
      <c r="F45" s="31"/>
      <c r="G45" s="31"/>
      <c r="H45" s="149">
        <v>161.19</v>
      </c>
      <c r="I45" s="149">
        <v>150.531</v>
      </c>
      <c r="J45" s="149">
        <v>195.922</v>
      </c>
      <c r="K45" s="32"/>
    </row>
    <row r="46" spans="1:11" s="33" customFormat="1" ht="11.25" customHeight="1">
      <c r="A46" s="35" t="s">
        <v>35</v>
      </c>
      <c r="B46" s="29"/>
      <c r="C46" s="30">
        <v>1226</v>
      </c>
      <c r="D46" s="30">
        <v>1170</v>
      </c>
      <c r="E46" s="30">
        <v>1330</v>
      </c>
      <c r="F46" s="31"/>
      <c r="G46" s="31"/>
      <c r="H46" s="149">
        <v>109.25</v>
      </c>
      <c r="I46" s="149">
        <v>107.529</v>
      </c>
      <c r="J46" s="149">
        <v>121.066</v>
      </c>
      <c r="K46" s="32"/>
    </row>
    <row r="47" spans="1:11" s="33" customFormat="1" ht="11.25" customHeight="1">
      <c r="A47" s="35" t="s">
        <v>36</v>
      </c>
      <c r="B47" s="29"/>
      <c r="C47" s="30">
        <v>199</v>
      </c>
      <c r="D47" s="30">
        <v>197</v>
      </c>
      <c r="E47" s="30">
        <v>231</v>
      </c>
      <c r="F47" s="31"/>
      <c r="G47" s="31"/>
      <c r="H47" s="149">
        <v>18.617</v>
      </c>
      <c r="I47" s="149">
        <v>17.504</v>
      </c>
      <c r="J47" s="149">
        <v>20.432</v>
      </c>
      <c r="K47" s="32"/>
    </row>
    <row r="48" spans="1:11" s="33" customFormat="1" ht="11.25" customHeight="1">
      <c r="A48" s="35" t="s">
        <v>37</v>
      </c>
      <c r="B48" s="29"/>
      <c r="C48" s="30">
        <v>7764</v>
      </c>
      <c r="D48" s="30">
        <v>7147</v>
      </c>
      <c r="E48" s="30">
        <v>7824</v>
      </c>
      <c r="F48" s="31"/>
      <c r="G48" s="31"/>
      <c r="H48" s="149">
        <v>772.97</v>
      </c>
      <c r="I48" s="149">
        <v>726.325</v>
      </c>
      <c r="J48" s="149">
        <v>755.787</v>
      </c>
      <c r="K48" s="32"/>
    </row>
    <row r="49" spans="1:11" s="33" customFormat="1" ht="11.25" customHeight="1">
      <c r="A49" s="35" t="s">
        <v>38</v>
      </c>
      <c r="B49" s="29"/>
      <c r="C49" s="30">
        <v>2846</v>
      </c>
      <c r="D49" s="30">
        <v>2579</v>
      </c>
      <c r="E49" s="30">
        <v>2582</v>
      </c>
      <c r="F49" s="31"/>
      <c r="G49" s="31"/>
      <c r="H49" s="149">
        <v>246.715</v>
      </c>
      <c r="I49" s="149">
        <v>247.509</v>
      </c>
      <c r="J49" s="149">
        <v>249.058</v>
      </c>
      <c r="K49" s="32"/>
    </row>
    <row r="50" spans="1:11" s="42" customFormat="1" ht="11.25" customHeight="1">
      <c r="A50" s="43" t="s">
        <v>39</v>
      </c>
      <c r="B50" s="37"/>
      <c r="C50" s="38">
        <v>25179</v>
      </c>
      <c r="D50" s="38">
        <v>22494</v>
      </c>
      <c r="E50" s="38">
        <v>25744</v>
      </c>
      <c r="F50" s="39">
        <v>114.44829732373077</v>
      </c>
      <c r="G50" s="40"/>
      <c r="H50" s="150">
        <v>2208.411</v>
      </c>
      <c r="I50" s="151">
        <v>2037.2379999999998</v>
      </c>
      <c r="J50" s="151">
        <v>2278.324</v>
      </c>
      <c r="K50" s="41">
        <v>111.83396343480733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28879</v>
      </c>
      <c r="D87" s="53">
        <v>25672</v>
      </c>
      <c r="E87" s="53">
        <v>29117</v>
      </c>
      <c r="F87" s="54">
        <f>IF(D87&gt;0,100*E87/D87,0)</f>
        <v>113.41928949828608</v>
      </c>
      <c r="G87" s="40"/>
      <c r="H87" s="154">
        <v>2564.609</v>
      </c>
      <c r="I87" s="155">
        <v>2353.826</v>
      </c>
      <c r="J87" s="155">
        <v>2452.6150000000002</v>
      </c>
      <c r="K87" s="54">
        <f>IF(I87&gt;0,100*J87/I87,0)</f>
        <v>104.1969542353598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85" zoomScaleSheetLayoutView="8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50">
        <v>0.035</v>
      </c>
      <c r="I17" s="151">
        <v>0.039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1382</v>
      </c>
      <c r="F19" s="31"/>
      <c r="G19" s="31"/>
      <c r="H19" s="149">
        <v>2.638</v>
      </c>
      <c r="I19" s="149">
        <v>3.898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1382</v>
      </c>
      <c r="F22" s="39">
        <v>100</v>
      </c>
      <c r="G22" s="40"/>
      <c r="H22" s="150">
        <v>2.638</v>
      </c>
      <c r="I22" s="151">
        <v>3.898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4000</v>
      </c>
      <c r="F24" s="39">
        <v>100.78105316200555</v>
      </c>
      <c r="G24" s="40"/>
      <c r="H24" s="150">
        <v>6.766</v>
      </c>
      <c r="I24" s="151">
        <v>7.001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/>
      <c r="F26" s="39"/>
      <c r="G26" s="40"/>
      <c r="H26" s="150">
        <v>0.91</v>
      </c>
      <c r="I26" s="151">
        <v>1.25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4336</v>
      </c>
      <c r="F28" s="31"/>
      <c r="G28" s="31"/>
      <c r="H28" s="149">
        <v>11.774</v>
      </c>
      <c r="I28" s="149">
        <v>10.897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3900</v>
      </c>
      <c r="F29" s="31"/>
      <c r="G29" s="31"/>
      <c r="H29" s="149">
        <v>2.576</v>
      </c>
      <c r="I29" s="149">
        <v>2.27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7000</v>
      </c>
      <c r="F30" s="31"/>
      <c r="G30" s="31"/>
      <c r="H30" s="149">
        <v>6.964</v>
      </c>
      <c r="I30" s="149">
        <v>7.048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15236</v>
      </c>
      <c r="F31" s="39">
        <v>101.83130597513701</v>
      </c>
      <c r="G31" s="40"/>
      <c r="H31" s="150">
        <v>21.314</v>
      </c>
      <c r="I31" s="151">
        <v>20.215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200</v>
      </c>
      <c r="F33" s="31"/>
      <c r="G33" s="31"/>
      <c r="H33" s="149">
        <v>0.34</v>
      </c>
      <c r="I33" s="149">
        <v>0.3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2000</v>
      </c>
      <c r="F34" s="31"/>
      <c r="G34" s="31"/>
      <c r="H34" s="149">
        <v>3.171</v>
      </c>
      <c r="I34" s="149">
        <v>3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900</v>
      </c>
      <c r="F35" s="31"/>
      <c r="G35" s="31"/>
      <c r="H35" s="149">
        <v>1.955</v>
      </c>
      <c r="I35" s="149">
        <v>1.6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49">
        <v>0.004</v>
      </c>
      <c r="I36" s="149">
        <v>0.004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3112</v>
      </c>
      <c r="F37" s="39">
        <v>111.06352605281941</v>
      </c>
      <c r="G37" s="40"/>
      <c r="H37" s="150">
        <v>5.469999999999999</v>
      </c>
      <c r="I37" s="151">
        <v>4.904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50">
        <v>0.011</v>
      </c>
      <c r="I39" s="151">
        <v>0.011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4800</v>
      </c>
      <c r="F41" s="31"/>
      <c r="G41" s="31"/>
      <c r="H41" s="149">
        <v>4.114</v>
      </c>
      <c r="I41" s="149">
        <v>4.82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61000</v>
      </c>
      <c r="F42" s="31"/>
      <c r="G42" s="31"/>
      <c r="H42" s="149">
        <v>52.573</v>
      </c>
      <c r="I42" s="149">
        <v>65.463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9000</v>
      </c>
      <c r="F43" s="31"/>
      <c r="G43" s="31"/>
      <c r="H43" s="149">
        <v>13.58</v>
      </c>
      <c r="I43" s="149">
        <v>23.029</v>
      </c>
      <c r="J43" s="149"/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35000</v>
      </c>
      <c r="F44" s="31"/>
      <c r="G44" s="31"/>
      <c r="H44" s="149">
        <v>37.35</v>
      </c>
      <c r="I44" s="149">
        <v>34.531</v>
      </c>
      <c r="J44" s="149"/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16000</v>
      </c>
      <c r="F45" s="31"/>
      <c r="G45" s="31"/>
      <c r="H45" s="149">
        <v>10.688</v>
      </c>
      <c r="I45" s="149">
        <v>12.412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28311</v>
      </c>
      <c r="F46" s="31"/>
      <c r="G46" s="31"/>
      <c r="H46" s="149">
        <v>22.004</v>
      </c>
      <c r="I46" s="149">
        <v>29.101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48000</v>
      </c>
      <c r="F47" s="31"/>
      <c r="G47" s="31"/>
      <c r="H47" s="149">
        <v>46.756</v>
      </c>
      <c r="I47" s="149">
        <v>56.501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44000</v>
      </c>
      <c r="F48" s="31"/>
      <c r="G48" s="31"/>
      <c r="H48" s="149">
        <v>46.19</v>
      </c>
      <c r="I48" s="149">
        <v>25.054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24000</v>
      </c>
      <c r="F49" s="31"/>
      <c r="G49" s="31"/>
      <c r="H49" s="149">
        <v>22.937</v>
      </c>
      <c r="I49" s="149">
        <v>29.947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270111</v>
      </c>
      <c r="F50" s="39">
        <v>101.5054207925443</v>
      </c>
      <c r="G50" s="40"/>
      <c r="H50" s="150">
        <v>256.192</v>
      </c>
      <c r="I50" s="151">
        <v>280.858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50">
        <v>1.963</v>
      </c>
      <c r="I52" s="151">
        <v>1.963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3250</v>
      </c>
      <c r="F54" s="31"/>
      <c r="G54" s="31"/>
      <c r="H54" s="149">
        <v>4.61</v>
      </c>
      <c r="I54" s="149">
        <v>4.515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49">
        <v>0.77</v>
      </c>
      <c r="I55" s="149">
        <v>0.675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119000</v>
      </c>
      <c r="F56" s="31"/>
      <c r="G56" s="31"/>
      <c r="H56" s="149">
        <v>114.998</v>
      </c>
      <c r="I56" s="149">
        <v>106.9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29548</v>
      </c>
      <c r="F57" s="31"/>
      <c r="G57" s="31"/>
      <c r="H57" s="149">
        <v>39.261</v>
      </c>
      <c r="I57" s="149">
        <v>29.548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1397</v>
      </c>
      <c r="F58" s="31"/>
      <c r="G58" s="31"/>
      <c r="H58" s="149">
        <v>1.177</v>
      </c>
      <c r="I58" s="149">
        <v>0.804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154095</v>
      </c>
      <c r="F59" s="39">
        <v>91.6027130976513</v>
      </c>
      <c r="G59" s="40"/>
      <c r="H59" s="150">
        <v>160.816</v>
      </c>
      <c r="I59" s="151">
        <v>142.442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/>
      <c r="F61" s="31"/>
      <c r="G61" s="31"/>
      <c r="H61" s="149">
        <v>0.261</v>
      </c>
      <c r="I61" s="149">
        <v>0.258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>
        <v>15</v>
      </c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628.1</v>
      </c>
      <c r="F63" s="31"/>
      <c r="G63" s="31"/>
      <c r="H63" s="149">
        <v>0.27</v>
      </c>
      <c r="I63" s="149">
        <v>0.5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643.1</v>
      </c>
      <c r="F64" s="39">
        <v>65.68947906026558</v>
      </c>
      <c r="G64" s="40"/>
      <c r="H64" s="150">
        <v>0.531</v>
      </c>
      <c r="I64" s="151">
        <v>0.758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53</v>
      </c>
      <c r="F66" s="39">
        <v>378.57142857142856</v>
      </c>
      <c r="G66" s="40"/>
      <c r="H66" s="150">
        <v>0.039</v>
      </c>
      <c r="I66" s="151">
        <v>0.02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15000</v>
      </c>
      <c r="F68" s="31"/>
      <c r="G68" s="31"/>
      <c r="H68" s="149">
        <v>19.049</v>
      </c>
      <c r="I68" s="149">
        <v>15.6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1000</v>
      </c>
      <c r="F69" s="31"/>
      <c r="G69" s="31"/>
      <c r="H69" s="149">
        <v>2.29</v>
      </c>
      <c r="I69" s="149">
        <v>3.2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16000</v>
      </c>
      <c r="F70" s="39">
        <v>99.10188912976153</v>
      </c>
      <c r="G70" s="40"/>
      <c r="H70" s="150">
        <v>21.339</v>
      </c>
      <c r="I70" s="151">
        <v>18.8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</v>
      </c>
      <c r="F72" s="31"/>
      <c r="G72" s="31"/>
      <c r="H72" s="149">
        <v>0.011</v>
      </c>
      <c r="I72" s="149">
        <v>0.008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64737</v>
      </c>
      <c r="F73" s="31"/>
      <c r="G73" s="31"/>
      <c r="H73" s="149">
        <v>93.895</v>
      </c>
      <c r="I73" s="149">
        <v>105.015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40000</v>
      </c>
      <c r="F74" s="31"/>
      <c r="G74" s="31"/>
      <c r="H74" s="149">
        <v>32.175</v>
      </c>
      <c r="I74" s="149">
        <v>35.914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1008</v>
      </c>
      <c r="F75" s="31"/>
      <c r="G75" s="31"/>
      <c r="H75" s="149">
        <v>0.492</v>
      </c>
      <c r="I75" s="149">
        <v>0.708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15773</v>
      </c>
      <c r="F76" s="31"/>
      <c r="G76" s="31"/>
      <c r="H76" s="149">
        <v>25.647</v>
      </c>
      <c r="I76" s="149">
        <v>28.391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700</v>
      </c>
      <c r="F77" s="31"/>
      <c r="G77" s="31"/>
      <c r="H77" s="149">
        <v>0.696</v>
      </c>
      <c r="I77" s="149">
        <v>0.744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1800</v>
      </c>
      <c r="F78" s="31"/>
      <c r="G78" s="31"/>
      <c r="H78" s="149">
        <v>3.13</v>
      </c>
      <c r="I78" s="149">
        <v>1.855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122034</v>
      </c>
      <c r="F79" s="31"/>
      <c r="G79" s="31"/>
      <c r="H79" s="149">
        <v>138.121</v>
      </c>
      <c r="I79" s="149">
        <v>233.109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246054</v>
      </c>
      <c r="F80" s="39">
        <v>102.64943029762262</v>
      </c>
      <c r="G80" s="40"/>
      <c r="H80" s="150">
        <v>294.16700000000003</v>
      </c>
      <c r="I80" s="151">
        <v>405.744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711915.1</v>
      </c>
      <c r="F87" s="54">
        <f>IF(D87&gt;0,100*E87/D87,0)</f>
        <v>99.38392348435019</v>
      </c>
      <c r="G87" s="40"/>
      <c r="H87" s="154">
        <v>772.191</v>
      </c>
      <c r="I87" s="155">
        <v>887.903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309</v>
      </c>
      <c r="E9" s="30">
        <v>303</v>
      </c>
      <c r="F9" s="31"/>
      <c r="G9" s="31"/>
      <c r="H9" s="149"/>
      <c r="I9" s="149">
        <v>7.262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47</v>
      </c>
      <c r="D10" s="30">
        <v>155</v>
      </c>
      <c r="E10" s="30">
        <v>152</v>
      </c>
      <c r="F10" s="31"/>
      <c r="G10" s="31"/>
      <c r="H10" s="149">
        <v>0.422</v>
      </c>
      <c r="I10" s="149">
        <v>3.642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30</v>
      </c>
      <c r="D11" s="30">
        <v>32</v>
      </c>
      <c r="E11" s="30">
        <v>30</v>
      </c>
      <c r="F11" s="31"/>
      <c r="G11" s="31"/>
      <c r="H11" s="149">
        <v>0.268</v>
      </c>
      <c r="I11" s="149">
        <v>0.85</v>
      </c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>
        <v>18</v>
      </c>
      <c r="E12" s="30">
        <v>20</v>
      </c>
      <c r="F12" s="31"/>
      <c r="G12" s="31"/>
      <c r="H12" s="149"/>
      <c r="I12" s="149">
        <v>0.423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77</v>
      </c>
      <c r="D13" s="38">
        <v>514</v>
      </c>
      <c r="E13" s="38">
        <v>505</v>
      </c>
      <c r="F13" s="39">
        <v>98.24902723735408</v>
      </c>
      <c r="G13" s="40"/>
      <c r="H13" s="150">
        <v>0.69</v>
      </c>
      <c r="I13" s="151">
        <v>12.177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13</v>
      </c>
      <c r="D15" s="38">
        <v>15</v>
      </c>
      <c r="E15" s="38">
        <v>15</v>
      </c>
      <c r="F15" s="39">
        <v>100</v>
      </c>
      <c r="G15" s="40"/>
      <c r="H15" s="150">
        <v>0.39</v>
      </c>
      <c r="I15" s="151">
        <v>0.525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21</v>
      </c>
      <c r="E17" s="38">
        <v>83</v>
      </c>
      <c r="F17" s="39">
        <v>395.23809523809524</v>
      </c>
      <c r="G17" s="40"/>
      <c r="H17" s="150">
        <v>4.32</v>
      </c>
      <c r="I17" s="151">
        <v>1.113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340</v>
      </c>
      <c r="D19" s="30">
        <v>340</v>
      </c>
      <c r="E19" s="30">
        <v>340</v>
      </c>
      <c r="F19" s="31"/>
      <c r="G19" s="31"/>
      <c r="H19" s="149">
        <v>13.6</v>
      </c>
      <c r="I19" s="149">
        <v>12.92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49">
        <v>2.075</v>
      </c>
      <c r="I20" s="149">
        <v>1.95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49">
        <v>2.233</v>
      </c>
      <c r="I21" s="149">
        <v>2.262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448</v>
      </c>
      <c r="D22" s="38">
        <v>448</v>
      </c>
      <c r="E22" s="38">
        <v>448</v>
      </c>
      <c r="F22" s="39">
        <v>100</v>
      </c>
      <c r="G22" s="40"/>
      <c r="H22" s="150">
        <v>17.908</v>
      </c>
      <c r="I22" s="151">
        <v>17.131999999999998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6152</v>
      </c>
      <c r="D24" s="38">
        <v>6231</v>
      </c>
      <c r="E24" s="38">
        <v>6700</v>
      </c>
      <c r="F24" s="39">
        <v>107.52688172043011</v>
      </c>
      <c r="G24" s="40"/>
      <c r="H24" s="150">
        <v>311.141</v>
      </c>
      <c r="I24" s="151">
        <v>327.165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1041</v>
      </c>
      <c r="D26" s="38">
        <v>1020</v>
      </c>
      <c r="E26" s="38">
        <v>1000</v>
      </c>
      <c r="F26" s="39">
        <v>98.03921568627452</v>
      </c>
      <c r="G26" s="40"/>
      <c r="H26" s="150">
        <v>49.125</v>
      </c>
      <c r="I26" s="151">
        <v>45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43733</v>
      </c>
      <c r="D28" s="30">
        <v>42067</v>
      </c>
      <c r="E28" s="30">
        <v>42077</v>
      </c>
      <c r="F28" s="31"/>
      <c r="G28" s="31"/>
      <c r="H28" s="149">
        <v>2031.459</v>
      </c>
      <c r="I28" s="149">
        <v>1784.419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6951</v>
      </c>
      <c r="D29" s="30">
        <v>7107</v>
      </c>
      <c r="E29" s="30">
        <v>6475</v>
      </c>
      <c r="F29" s="31"/>
      <c r="G29" s="31"/>
      <c r="H29" s="149">
        <v>83.436</v>
      </c>
      <c r="I29" s="149">
        <v>103.413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40624</v>
      </c>
      <c r="D30" s="30">
        <v>40986</v>
      </c>
      <c r="E30" s="30">
        <v>37500</v>
      </c>
      <c r="F30" s="31"/>
      <c r="G30" s="31"/>
      <c r="H30" s="149">
        <v>2287.542</v>
      </c>
      <c r="I30" s="149">
        <v>2403.735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91308</v>
      </c>
      <c r="D31" s="38">
        <v>90160</v>
      </c>
      <c r="E31" s="38">
        <v>86052</v>
      </c>
      <c r="F31" s="39">
        <v>95.44365572315883</v>
      </c>
      <c r="G31" s="40"/>
      <c r="H31" s="150">
        <v>4402.437</v>
      </c>
      <c r="I31" s="151">
        <v>4291.567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3384</v>
      </c>
      <c r="D33" s="30">
        <v>3300</v>
      </c>
      <c r="E33" s="30">
        <v>3300</v>
      </c>
      <c r="F33" s="31"/>
      <c r="G33" s="31"/>
      <c r="H33" s="149">
        <v>50.998</v>
      </c>
      <c r="I33" s="149">
        <v>47.5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8161</v>
      </c>
      <c r="D34" s="30">
        <v>8400</v>
      </c>
      <c r="E34" s="30">
        <v>8300</v>
      </c>
      <c r="F34" s="31"/>
      <c r="G34" s="31"/>
      <c r="H34" s="149">
        <v>222.723</v>
      </c>
      <c r="I34" s="149">
        <v>230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24057</v>
      </c>
      <c r="D35" s="30">
        <v>23000</v>
      </c>
      <c r="E35" s="30">
        <v>23500</v>
      </c>
      <c r="F35" s="31"/>
      <c r="G35" s="31"/>
      <c r="H35" s="149">
        <v>1190.735</v>
      </c>
      <c r="I35" s="149">
        <v>1300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187</v>
      </c>
      <c r="D36" s="30">
        <v>193</v>
      </c>
      <c r="E36" s="30">
        <v>187</v>
      </c>
      <c r="F36" s="31"/>
      <c r="G36" s="31"/>
      <c r="H36" s="149">
        <v>5.743</v>
      </c>
      <c r="I36" s="149">
        <v>5.2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35789</v>
      </c>
      <c r="D37" s="38">
        <v>34893</v>
      </c>
      <c r="E37" s="38">
        <v>35287</v>
      </c>
      <c r="F37" s="39">
        <v>101.12916630842862</v>
      </c>
      <c r="G37" s="40"/>
      <c r="H37" s="150">
        <v>1470.1989999999998</v>
      </c>
      <c r="I37" s="151">
        <v>1582.7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812</v>
      </c>
      <c r="D39" s="38">
        <v>815</v>
      </c>
      <c r="E39" s="38">
        <v>800</v>
      </c>
      <c r="F39" s="39">
        <v>98.15950920245399</v>
      </c>
      <c r="G39" s="40"/>
      <c r="H39" s="150">
        <v>37.027</v>
      </c>
      <c r="I39" s="151">
        <v>37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903</v>
      </c>
      <c r="D41" s="30">
        <v>890</v>
      </c>
      <c r="E41" s="30">
        <v>891</v>
      </c>
      <c r="F41" s="31"/>
      <c r="G41" s="31"/>
      <c r="H41" s="149">
        <v>47.567</v>
      </c>
      <c r="I41" s="149">
        <v>44.12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6275</v>
      </c>
      <c r="D42" s="30">
        <v>6419</v>
      </c>
      <c r="E42" s="30">
        <v>6400</v>
      </c>
      <c r="F42" s="31"/>
      <c r="G42" s="31"/>
      <c r="H42" s="149">
        <v>244.674</v>
      </c>
      <c r="I42" s="149">
        <v>143.796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11600</v>
      </c>
      <c r="D43" s="30">
        <v>11347</v>
      </c>
      <c r="E43" s="30">
        <v>11400</v>
      </c>
      <c r="F43" s="31"/>
      <c r="G43" s="31"/>
      <c r="H43" s="149">
        <v>453.6</v>
      </c>
      <c r="I43" s="149">
        <v>243.048</v>
      </c>
      <c r="J43" s="149"/>
      <c r="K43" s="32"/>
    </row>
    <row r="44" spans="1:11" s="33" customFormat="1" ht="11.25" customHeight="1">
      <c r="A44" s="35" t="s">
        <v>33</v>
      </c>
      <c r="B44" s="29"/>
      <c r="C44" s="30">
        <v>39352</v>
      </c>
      <c r="D44" s="30">
        <v>38330</v>
      </c>
      <c r="E44" s="30">
        <v>39300</v>
      </c>
      <c r="F44" s="31"/>
      <c r="G44" s="31"/>
      <c r="H44" s="149">
        <v>1033.751</v>
      </c>
      <c r="I44" s="149">
        <v>480.808</v>
      </c>
      <c r="J44" s="149"/>
      <c r="K44" s="32"/>
    </row>
    <row r="45" spans="1:11" s="33" customFormat="1" ht="11.25" customHeight="1">
      <c r="A45" s="35" t="s">
        <v>34</v>
      </c>
      <c r="B45" s="29"/>
      <c r="C45" s="30">
        <v>763</v>
      </c>
      <c r="D45" s="30">
        <v>748</v>
      </c>
      <c r="E45" s="30">
        <v>735</v>
      </c>
      <c r="F45" s="31"/>
      <c r="G45" s="31"/>
      <c r="H45" s="149">
        <v>41.967</v>
      </c>
      <c r="I45" s="149">
        <v>37.4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578</v>
      </c>
      <c r="D46" s="30">
        <v>503</v>
      </c>
      <c r="E46" s="30">
        <v>520</v>
      </c>
      <c r="F46" s="31"/>
      <c r="G46" s="31"/>
      <c r="H46" s="149">
        <v>29.028</v>
      </c>
      <c r="I46" s="149">
        <v>27.058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953</v>
      </c>
      <c r="D47" s="30">
        <v>976</v>
      </c>
      <c r="E47" s="30">
        <v>950</v>
      </c>
      <c r="F47" s="31"/>
      <c r="G47" s="31"/>
      <c r="H47" s="149">
        <v>26.568</v>
      </c>
      <c r="I47" s="149">
        <v>21.754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25444</v>
      </c>
      <c r="D48" s="30">
        <v>24785</v>
      </c>
      <c r="E48" s="30">
        <v>24000</v>
      </c>
      <c r="F48" s="31"/>
      <c r="G48" s="31"/>
      <c r="H48" s="149">
        <v>779.308</v>
      </c>
      <c r="I48" s="149">
        <v>116.064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14837</v>
      </c>
      <c r="D49" s="30">
        <v>15156</v>
      </c>
      <c r="E49" s="30">
        <v>14000</v>
      </c>
      <c r="F49" s="31"/>
      <c r="G49" s="31"/>
      <c r="H49" s="149">
        <v>417.339</v>
      </c>
      <c r="I49" s="149">
        <v>243.984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100705</v>
      </c>
      <c r="D50" s="38">
        <v>99154</v>
      </c>
      <c r="E50" s="38">
        <v>98196</v>
      </c>
      <c r="F50" s="39">
        <v>99.03382616939307</v>
      </c>
      <c r="G50" s="40"/>
      <c r="H50" s="150">
        <v>3073.802</v>
      </c>
      <c r="I50" s="151">
        <v>1358.032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1408</v>
      </c>
      <c r="D52" s="38">
        <v>1408</v>
      </c>
      <c r="E52" s="38">
        <v>1408</v>
      </c>
      <c r="F52" s="39">
        <v>100</v>
      </c>
      <c r="G52" s="40"/>
      <c r="H52" s="150">
        <v>77.44</v>
      </c>
      <c r="I52" s="151">
        <v>77.44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6565</v>
      </c>
      <c r="D54" s="30">
        <v>6626</v>
      </c>
      <c r="E54" s="30">
        <v>6600</v>
      </c>
      <c r="F54" s="31"/>
      <c r="G54" s="31"/>
      <c r="H54" s="149">
        <v>466.115</v>
      </c>
      <c r="I54" s="149">
        <v>463.82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1920</v>
      </c>
      <c r="D55" s="30">
        <v>1802</v>
      </c>
      <c r="E55" s="30">
        <v>1800</v>
      </c>
      <c r="F55" s="31"/>
      <c r="G55" s="31"/>
      <c r="H55" s="149">
        <v>105.6</v>
      </c>
      <c r="I55" s="149">
        <v>96.16</v>
      </c>
      <c r="J55" s="149"/>
      <c r="K55" s="32"/>
    </row>
    <row r="56" spans="1:11" s="33" customFormat="1" ht="11.25" customHeight="1">
      <c r="A56" s="35" t="s">
        <v>43</v>
      </c>
      <c r="B56" s="29"/>
      <c r="C56" s="30">
        <v>454</v>
      </c>
      <c r="D56" s="30">
        <v>455</v>
      </c>
      <c r="E56" s="30">
        <v>840</v>
      </c>
      <c r="F56" s="31"/>
      <c r="G56" s="31"/>
      <c r="H56" s="149">
        <v>23.703</v>
      </c>
      <c r="I56" s="149">
        <v>22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789</v>
      </c>
      <c r="D57" s="30">
        <v>962</v>
      </c>
      <c r="E57" s="30">
        <v>962</v>
      </c>
      <c r="F57" s="31"/>
      <c r="G57" s="31"/>
      <c r="H57" s="149">
        <v>27.01</v>
      </c>
      <c r="I57" s="149">
        <v>48.1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6658</v>
      </c>
      <c r="D58" s="30">
        <v>6356</v>
      </c>
      <c r="E58" s="30">
        <v>6569</v>
      </c>
      <c r="F58" s="31"/>
      <c r="G58" s="31"/>
      <c r="H58" s="149">
        <v>403.952</v>
      </c>
      <c r="I58" s="149">
        <v>404.467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16386</v>
      </c>
      <c r="D59" s="38">
        <v>16201</v>
      </c>
      <c r="E59" s="38">
        <v>16771</v>
      </c>
      <c r="F59" s="39">
        <v>103.51830133942349</v>
      </c>
      <c r="G59" s="40"/>
      <c r="H59" s="150">
        <v>1026.38</v>
      </c>
      <c r="I59" s="151">
        <v>1034.547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1412</v>
      </c>
      <c r="D61" s="30">
        <v>1200</v>
      </c>
      <c r="E61" s="30"/>
      <c r="F61" s="31"/>
      <c r="G61" s="31"/>
      <c r="H61" s="149">
        <v>91.485</v>
      </c>
      <c r="I61" s="149">
        <v>66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266</v>
      </c>
      <c r="D62" s="30">
        <v>281</v>
      </c>
      <c r="E62" s="30">
        <v>281</v>
      </c>
      <c r="F62" s="31"/>
      <c r="G62" s="31"/>
      <c r="H62" s="149">
        <v>6.904</v>
      </c>
      <c r="I62" s="149">
        <v>5.827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359</v>
      </c>
      <c r="D63" s="30">
        <v>287</v>
      </c>
      <c r="E63" s="30">
        <v>289</v>
      </c>
      <c r="F63" s="31"/>
      <c r="G63" s="31"/>
      <c r="H63" s="149">
        <v>3.216</v>
      </c>
      <c r="I63" s="149">
        <v>3.753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2037</v>
      </c>
      <c r="D64" s="38">
        <v>1768</v>
      </c>
      <c r="E64" s="38"/>
      <c r="F64" s="39"/>
      <c r="G64" s="40"/>
      <c r="H64" s="150">
        <v>101.60499999999999</v>
      </c>
      <c r="I64" s="151">
        <v>75.58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456</v>
      </c>
      <c r="D66" s="38">
        <v>456</v>
      </c>
      <c r="E66" s="38">
        <v>450</v>
      </c>
      <c r="F66" s="39">
        <v>98.6842105263158</v>
      </c>
      <c r="G66" s="40"/>
      <c r="H66" s="150">
        <v>31.806</v>
      </c>
      <c r="I66" s="151">
        <v>29.7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2429</v>
      </c>
      <c r="D68" s="30">
        <v>2340</v>
      </c>
      <c r="E68" s="30">
        <v>2400</v>
      </c>
      <c r="F68" s="31"/>
      <c r="G68" s="31"/>
      <c r="H68" s="149">
        <v>103.233</v>
      </c>
      <c r="I68" s="149">
        <v>103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347</v>
      </c>
      <c r="D69" s="30">
        <v>330</v>
      </c>
      <c r="E69" s="30">
        <v>300</v>
      </c>
      <c r="F69" s="31"/>
      <c r="G69" s="31"/>
      <c r="H69" s="149">
        <v>13.273</v>
      </c>
      <c r="I69" s="149">
        <v>13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2776</v>
      </c>
      <c r="D70" s="38">
        <v>2670</v>
      </c>
      <c r="E70" s="38">
        <v>2700</v>
      </c>
      <c r="F70" s="39">
        <v>101.12359550561797</v>
      </c>
      <c r="G70" s="40"/>
      <c r="H70" s="150">
        <v>116.506</v>
      </c>
      <c r="I70" s="151">
        <v>116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89</v>
      </c>
      <c r="D72" s="30">
        <v>89</v>
      </c>
      <c r="E72" s="30">
        <v>88</v>
      </c>
      <c r="F72" s="31"/>
      <c r="G72" s="31"/>
      <c r="H72" s="149">
        <v>4.58</v>
      </c>
      <c r="I72" s="149">
        <v>4.58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1717</v>
      </c>
      <c r="D73" s="30">
        <v>1800</v>
      </c>
      <c r="E73" s="30">
        <v>1808</v>
      </c>
      <c r="F73" s="31"/>
      <c r="G73" s="31"/>
      <c r="H73" s="149">
        <v>66.96</v>
      </c>
      <c r="I73" s="149">
        <v>77.265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972</v>
      </c>
      <c r="D74" s="30">
        <v>975</v>
      </c>
      <c r="E74" s="30">
        <v>950</v>
      </c>
      <c r="F74" s="31"/>
      <c r="G74" s="31"/>
      <c r="H74" s="149">
        <v>61.92</v>
      </c>
      <c r="I74" s="149">
        <v>58.5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2472</v>
      </c>
      <c r="D75" s="30">
        <v>2465</v>
      </c>
      <c r="E75" s="30">
        <v>2433</v>
      </c>
      <c r="F75" s="31"/>
      <c r="G75" s="31"/>
      <c r="H75" s="149">
        <v>161.143</v>
      </c>
      <c r="I75" s="149">
        <v>160.541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177</v>
      </c>
      <c r="D76" s="30">
        <v>61</v>
      </c>
      <c r="E76" s="30">
        <v>61</v>
      </c>
      <c r="F76" s="31"/>
      <c r="G76" s="31"/>
      <c r="H76" s="149">
        <v>1.838</v>
      </c>
      <c r="I76" s="149">
        <v>0.837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836</v>
      </c>
      <c r="D77" s="30">
        <v>766</v>
      </c>
      <c r="E77" s="30">
        <v>816</v>
      </c>
      <c r="F77" s="31"/>
      <c r="G77" s="31"/>
      <c r="H77" s="149">
        <v>36.498</v>
      </c>
      <c r="I77" s="149">
        <v>34.47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432</v>
      </c>
      <c r="D78" s="30">
        <v>430</v>
      </c>
      <c r="E78" s="30">
        <v>365</v>
      </c>
      <c r="F78" s="31"/>
      <c r="G78" s="31"/>
      <c r="H78" s="149">
        <v>11.54</v>
      </c>
      <c r="I78" s="149">
        <v>11.524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4539</v>
      </c>
      <c r="D79" s="30">
        <v>3899.61</v>
      </c>
      <c r="E79" s="30">
        <v>4572</v>
      </c>
      <c r="F79" s="31"/>
      <c r="G79" s="31"/>
      <c r="H79" s="149">
        <v>75.327</v>
      </c>
      <c r="I79" s="149">
        <v>133.521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11234</v>
      </c>
      <c r="D80" s="38">
        <v>10485.61</v>
      </c>
      <c r="E80" s="38">
        <v>11093</v>
      </c>
      <c r="F80" s="39">
        <v>105.79260529430333</v>
      </c>
      <c r="G80" s="40"/>
      <c r="H80" s="150">
        <v>419.806</v>
      </c>
      <c r="I80" s="151">
        <v>481.23799999999994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61</v>
      </c>
      <c r="D82" s="30">
        <v>61</v>
      </c>
      <c r="E82" s="30">
        <v>71</v>
      </c>
      <c r="F82" s="31"/>
      <c r="G82" s="31"/>
      <c r="H82" s="149">
        <v>2.464</v>
      </c>
      <c r="I82" s="149">
        <v>2.467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27</v>
      </c>
      <c r="D83" s="30">
        <v>27</v>
      </c>
      <c r="E83" s="30">
        <v>24</v>
      </c>
      <c r="F83" s="31"/>
      <c r="G83" s="31"/>
      <c r="H83" s="149">
        <v>0.916</v>
      </c>
      <c r="I83" s="149">
        <v>0.91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88</v>
      </c>
      <c r="D84" s="38">
        <v>88</v>
      </c>
      <c r="E84" s="38">
        <v>95</v>
      </c>
      <c r="F84" s="39">
        <v>107.95454545454545</v>
      </c>
      <c r="G84" s="40"/>
      <c r="H84" s="150">
        <v>3.38</v>
      </c>
      <c r="I84" s="151">
        <v>3.3770000000000002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270874</v>
      </c>
      <c r="D87" s="53">
        <v>266347.61</v>
      </c>
      <c r="E87" s="53">
        <v>262173</v>
      </c>
      <c r="F87" s="54">
        <f>IF(D87&gt;0,100*E87/D87,0)</f>
        <v>98.4326459696785</v>
      </c>
      <c r="G87" s="40"/>
      <c r="H87" s="154">
        <v>11143.962</v>
      </c>
      <c r="I87" s="155">
        <v>9490.293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/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9">
        <v>0.003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50">
        <v>0.003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1462</v>
      </c>
      <c r="D24" s="38">
        <v>1461</v>
      </c>
      <c r="E24" s="38"/>
      <c r="F24" s="39"/>
      <c r="G24" s="40"/>
      <c r="H24" s="150">
        <v>4.618</v>
      </c>
      <c r="I24" s="151">
        <v>5.993</v>
      </c>
      <c r="J24" s="151">
        <v>6</v>
      </c>
      <c r="K24" s="41">
        <v>100.11680293675954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75</v>
      </c>
      <c r="D26" s="38">
        <v>60</v>
      </c>
      <c r="E26" s="38"/>
      <c r="F26" s="39"/>
      <c r="G26" s="40"/>
      <c r="H26" s="150">
        <v>0.262</v>
      </c>
      <c r="I26" s="151">
        <v>0.28</v>
      </c>
      <c r="J26" s="151">
        <v>0.38</v>
      </c>
      <c r="K26" s="41">
        <v>135.7142857142857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/>
      <c r="F28" s="31"/>
      <c r="G28" s="31"/>
      <c r="H28" s="149">
        <v>0.016</v>
      </c>
      <c r="I28" s="149">
        <v>0.017</v>
      </c>
      <c r="J28" s="149">
        <v>0.016</v>
      </c>
      <c r="K28" s="32"/>
    </row>
    <row r="29" spans="1:11" s="33" customFormat="1" ht="11.25" customHeight="1">
      <c r="A29" s="35" t="s">
        <v>21</v>
      </c>
      <c r="B29" s="29"/>
      <c r="C29" s="30">
        <v>14</v>
      </c>
      <c r="D29" s="30">
        <v>14</v>
      </c>
      <c r="E29" s="30"/>
      <c r="F29" s="31"/>
      <c r="G29" s="31"/>
      <c r="H29" s="149">
        <v>0.044</v>
      </c>
      <c r="I29" s="149">
        <v>0.032</v>
      </c>
      <c r="J29" s="149">
        <v>0.046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53</v>
      </c>
      <c r="E30" s="30"/>
      <c r="F30" s="31"/>
      <c r="G30" s="31"/>
      <c r="H30" s="149">
        <v>0.208</v>
      </c>
      <c r="I30" s="149">
        <v>0.312</v>
      </c>
      <c r="J30" s="149">
        <v>0.251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71</v>
      </c>
      <c r="E31" s="38"/>
      <c r="F31" s="39"/>
      <c r="G31" s="40"/>
      <c r="H31" s="150">
        <v>0.268</v>
      </c>
      <c r="I31" s="151">
        <v>0.361</v>
      </c>
      <c r="J31" s="151">
        <v>0.313</v>
      </c>
      <c r="K31" s="41">
        <f>IF(I31&gt;0,100*J31/I31,0)</f>
        <v>86.70360110803324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49">
        <v>0.013</v>
      </c>
      <c r="I33" s="149">
        <v>0.013</v>
      </c>
      <c r="J33" s="149">
        <v>0.013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49">
        <v>0.006</v>
      </c>
      <c r="I36" s="149"/>
      <c r="J36" s="149">
        <v>0.006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2</v>
      </c>
      <c r="E37" s="38"/>
      <c r="F37" s="39"/>
      <c r="G37" s="40"/>
      <c r="H37" s="150">
        <v>0.019</v>
      </c>
      <c r="I37" s="151">
        <v>0.013</v>
      </c>
      <c r="J37" s="151">
        <v>0.019</v>
      </c>
      <c r="K37" s="41">
        <v>146.15384615384616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>
        <v>0.005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9</v>
      </c>
      <c r="E41" s="30"/>
      <c r="F41" s="31"/>
      <c r="G41" s="31"/>
      <c r="H41" s="149">
        <v>0.053</v>
      </c>
      <c r="I41" s="149">
        <v>0.05</v>
      </c>
      <c r="J41" s="149">
        <v>0.051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9">
        <v>0.013</v>
      </c>
      <c r="I43" s="149">
        <v>0.013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</v>
      </c>
      <c r="E46" s="30"/>
      <c r="F46" s="31"/>
      <c r="G46" s="31"/>
      <c r="H46" s="149">
        <v>0.04</v>
      </c>
      <c r="I46" s="149">
        <v>0.03</v>
      </c>
      <c r="J46" s="149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49">
        <v>0.193</v>
      </c>
      <c r="I48" s="149">
        <v>0.275</v>
      </c>
      <c r="J48" s="149">
        <v>0.275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32</v>
      </c>
      <c r="E49" s="30"/>
      <c r="F49" s="31"/>
      <c r="G49" s="31"/>
      <c r="H49" s="149">
        <v>0.059</v>
      </c>
      <c r="I49" s="149">
        <v>0.067</v>
      </c>
      <c r="J49" s="149">
        <v>0.06</v>
      </c>
      <c r="K49" s="32"/>
    </row>
    <row r="50" spans="1:11" s="42" customFormat="1" ht="11.25" customHeight="1">
      <c r="A50" s="43" t="s">
        <v>39</v>
      </c>
      <c r="B50" s="37"/>
      <c r="C50" s="38">
        <v>100</v>
      </c>
      <c r="D50" s="38">
        <v>101</v>
      </c>
      <c r="E50" s="38"/>
      <c r="F50" s="39"/>
      <c r="G50" s="40"/>
      <c r="H50" s="150">
        <v>0.35800000000000004</v>
      </c>
      <c r="I50" s="151">
        <v>0.435</v>
      </c>
      <c r="J50" s="151">
        <v>0.416</v>
      </c>
      <c r="K50" s="41">
        <v>95.63218390804597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50">
        <v>0.479</v>
      </c>
      <c r="I52" s="151">
        <v>0.479</v>
      </c>
      <c r="J52" s="151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64</v>
      </c>
      <c r="D55" s="30">
        <v>81</v>
      </c>
      <c r="E55" s="30"/>
      <c r="F55" s="31"/>
      <c r="G55" s="31"/>
      <c r="H55" s="149">
        <v>0.32</v>
      </c>
      <c r="I55" s="149">
        <v>0.405</v>
      </c>
      <c r="J55" s="149">
        <v>0.405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</v>
      </c>
      <c r="E56" s="30"/>
      <c r="F56" s="31"/>
      <c r="G56" s="31"/>
      <c r="H56" s="149"/>
      <c r="I56" s="149">
        <v>0.06</v>
      </c>
      <c r="J56" s="149"/>
      <c r="K56" s="32"/>
    </row>
    <row r="57" spans="1:11" s="33" customFormat="1" ht="11.25" customHeight="1">
      <c r="A57" s="35" t="s">
        <v>44</v>
      </c>
      <c r="B57" s="29"/>
      <c r="C57" s="30">
        <v>846</v>
      </c>
      <c r="D57" s="30">
        <v>979</v>
      </c>
      <c r="E57" s="30"/>
      <c r="F57" s="31"/>
      <c r="G57" s="31"/>
      <c r="H57" s="149">
        <v>5.22</v>
      </c>
      <c r="I57" s="149">
        <v>6.121</v>
      </c>
      <c r="J57" s="149">
        <v>6.121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60</v>
      </c>
      <c r="E58" s="30"/>
      <c r="F58" s="31"/>
      <c r="G58" s="31"/>
      <c r="H58" s="149">
        <v>0.348</v>
      </c>
      <c r="I58" s="149">
        <v>0.375</v>
      </c>
      <c r="J58" s="149">
        <v>0.3</v>
      </c>
      <c r="K58" s="32"/>
    </row>
    <row r="59" spans="1:11" s="42" customFormat="1" ht="11.25" customHeight="1">
      <c r="A59" s="36" t="s">
        <v>46</v>
      </c>
      <c r="B59" s="37"/>
      <c r="C59" s="38">
        <v>970</v>
      </c>
      <c r="D59" s="38">
        <v>1132</v>
      </c>
      <c r="E59" s="38"/>
      <c r="F59" s="39"/>
      <c r="G59" s="40"/>
      <c r="H59" s="150">
        <v>5.888</v>
      </c>
      <c r="I59" s="151">
        <v>6.961</v>
      </c>
      <c r="J59" s="151">
        <v>6.8260000000000005</v>
      </c>
      <c r="K59" s="41">
        <v>98.06062347363884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>
        <v>12</v>
      </c>
      <c r="E61" s="30"/>
      <c r="F61" s="31"/>
      <c r="G61" s="31"/>
      <c r="H61" s="149">
        <v>0.06</v>
      </c>
      <c r="I61" s="149"/>
      <c r="J61" s="149">
        <v>0.06</v>
      </c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49">
        <v>0.006</v>
      </c>
      <c r="I62" s="149">
        <v>0.006</v>
      </c>
      <c r="J62" s="149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14</v>
      </c>
      <c r="E64" s="38"/>
      <c r="F64" s="39"/>
      <c r="G64" s="40"/>
      <c r="H64" s="150">
        <v>0.066</v>
      </c>
      <c r="I64" s="151">
        <v>0.006</v>
      </c>
      <c r="J64" s="151">
        <v>0.066</v>
      </c>
      <c r="K64" s="41">
        <v>1100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6</v>
      </c>
      <c r="E66" s="38"/>
      <c r="F66" s="39"/>
      <c r="G66" s="40"/>
      <c r="H66" s="150">
        <v>0.034</v>
      </c>
      <c r="I66" s="151">
        <v>0.024</v>
      </c>
      <c r="J66" s="151">
        <v>0.032</v>
      </c>
      <c r="K66" s="41">
        <v>133.33333333333334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414</v>
      </c>
      <c r="D68" s="30">
        <v>437</v>
      </c>
      <c r="E68" s="30"/>
      <c r="F68" s="31"/>
      <c r="G68" s="31"/>
      <c r="H68" s="149">
        <v>2.815</v>
      </c>
      <c r="I68" s="149">
        <v>2.4</v>
      </c>
      <c r="J68" s="149">
        <v>2.7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453</v>
      </c>
      <c r="E69" s="30"/>
      <c r="F69" s="31"/>
      <c r="G69" s="31"/>
      <c r="H69" s="149">
        <v>2.1</v>
      </c>
      <c r="I69" s="149">
        <v>2.5</v>
      </c>
      <c r="J69" s="149">
        <v>2.5</v>
      </c>
      <c r="K69" s="32"/>
    </row>
    <row r="70" spans="1:11" s="42" customFormat="1" ht="11.25" customHeight="1">
      <c r="A70" s="36" t="s">
        <v>54</v>
      </c>
      <c r="B70" s="37"/>
      <c r="C70" s="38">
        <v>764</v>
      </c>
      <c r="D70" s="38">
        <v>890</v>
      </c>
      <c r="E70" s="38"/>
      <c r="F70" s="39"/>
      <c r="G70" s="40"/>
      <c r="H70" s="150">
        <v>4.915</v>
      </c>
      <c r="I70" s="151">
        <v>4.9</v>
      </c>
      <c r="J70" s="151">
        <v>5.2</v>
      </c>
      <c r="K70" s="41">
        <v>106.12244897959182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48</v>
      </c>
      <c r="D72" s="30">
        <v>50</v>
      </c>
      <c r="E72" s="30"/>
      <c r="F72" s="31"/>
      <c r="G72" s="31"/>
      <c r="H72" s="149">
        <v>0.32</v>
      </c>
      <c r="I72" s="149">
        <v>0.327</v>
      </c>
      <c r="J72" s="149">
        <v>0.327</v>
      </c>
      <c r="K72" s="32"/>
    </row>
    <row r="73" spans="1:11" s="33" customFormat="1" ht="11.25" customHeight="1">
      <c r="A73" s="35" t="s">
        <v>56</v>
      </c>
      <c r="B73" s="29"/>
      <c r="C73" s="30">
        <v>332</v>
      </c>
      <c r="D73" s="30">
        <v>240</v>
      </c>
      <c r="E73" s="30"/>
      <c r="F73" s="31"/>
      <c r="G73" s="31"/>
      <c r="H73" s="149">
        <v>1.813</v>
      </c>
      <c r="I73" s="149">
        <v>0.971</v>
      </c>
      <c r="J73" s="149">
        <v>0.971</v>
      </c>
      <c r="K73" s="32"/>
    </row>
    <row r="74" spans="1:11" s="33" customFormat="1" ht="11.25" customHeight="1">
      <c r="A74" s="35" t="s">
        <v>57</v>
      </c>
      <c r="B74" s="29"/>
      <c r="C74" s="30">
        <v>282</v>
      </c>
      <c r="D74" s="30">
        <v>285</v>
      </c>
      <c r="E74" s="30"/>
      <c r="F74" s="31"/>
      <c r="G74" s="31"/>
      <c r="H74" s="149">
        <v>1.237</v>
      </c>
      <c r="I74" s="149">
        <v>1.785</v>
      </c>
      <c r="J74" s="149">
        <v>1.364</v>
      </c>
      <c r="K74" s="32"/>
    </row>
    <row r="75" spans="1:11" s="33" customFormat="1" ht="11.25" customHeight="1">
      <c r="A75" s="35" t="s">
        <v>58</v>
      </c>
      <c r="B75" s="29"/>
      <c r="C75" s="30">
        <v>6446</v>
      </c>
      <c r="D75" s="30">
        <v>6446</v>
      </c>
      <c r="E75" s="30"/>
      <c r="F75" s="31"/>
      <c r="G75" s="31"/>
      <c r="H75" s="149">
        <v>33.088</v>
      </c>
      <c r="I75" s="149">
        <v>33.088</v>
      </c>
      <c r="J75" s="149">
        <v>32.505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41</v>
      </c>
      <c r="E76" s="30"/>
      <c r="F76" s="31"/>
      <c r="G76" s="31"/>
      <c r="H76" s="149">
        <v>0.053</v>
      </c>
      <c r="I76" s="149">
        <v>0.072</v>
      </c>
      <c r="J76" s="149">
        <v>0.072</v>
      </c>
      <c r="K76" s="32"/>
    </row>
    <row r="77" spans="1:11" s="33" customFormat="1" ht="11.25" customHeight="1">
      <c r="A77" s="35" t="s">
        <v>60</v>
      </c>
      <c r="B77" s="29"/>
      <c r="C77" s="30">
        <v>552</v>
      </c>
      <c r="D77" s="30">
        <v>575</v>
      </c>
      <c r="E77" s="30"/>
      <c r="F77" s="31"/>
      <c r="G77" s="31"/>
      <c r="H77" s="149">
        <v>1.332</v>
      </c>
      <c r="I77" s="149">
        <v>3.152</v>
      </c>
      <c r="J77" s="149">
        <v>2.081</v>
      </c>
      <c r="K77" s="32"/>
    </row>
    <row r="78" spans="1:11" s="33" customFormat="1" ht="11.25" customHeight="1">
      <c r="A78" s="35" t="s">
        <v>61</v>
      </c>
      <c r="B78" s="29"/>
      <c r="C78" s="30">
        <v>670</v>
      </c>
      <c r="D78" s="30">
        <v>700</v>
      </c>
      <c r="E78" s="30"/>
      <c r="F78" s="31"/>
      <c r="G78" s="31"/>
      <c r="H78" s="149">
        <v>2.355</v>
      </c>
      <c r="I78" s="149">
        <v>4.45</v>
      </c>
      <c r="J78" s="149">
        <v>5.474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720.8</v>
      </c>
      <c r="E79" s="30"/>
      <c r="F79" s="31"/>
      <c r="G79" s="31"/>
      <c r="H79" s="149">
        <v>2.761</v>
      </c>
      <c r="I79" s="149">
        <v>3.507411386927677</v>
      </c>
      <c r="J79" s="149">
        <v>4.24</v>
      </c>
      <c r="K79" s="32"/>
    </row>
    <row r="80" spans="1:11" s="42" customFormat="1" ht="11.25" customHeight="1">
      <c r="A80" s="43" t="s">
        <v>63</v>
      </c>
      <c r="B80" s="37"/>
      <c r="C80" s="38">
        <v>9060</v>
      </c>
      <c r="D80" s="38">
        <v>9057.8</v>
      </c>
      <c r="E80" s="38"/>
      <c r="F80" s="39"/>
      <c r="G80" s="40"/>
      <c r="H80" s="150">
        <v>42.958999999999996</v>
      </c>
      <c r="I80" s="151">
        <v>47.352411386927685</v>
      </c>
      <c r="J80" s="151">
        <v>47.03400000000001</v>
      </c>
      <c r="K80" s="41">
        <v>99.32757091433875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12589</v>
      </c>
      <c r="D87" s="53">
        <v>12859.8</v>
      </c>
      <c r="E87" s="53"/>
      <c r="F87" s="54"/>
      <c r="G87" s="40"/>
      <c r="H87" s="154">
        <v>59.869</v>
      </c>
      <c r="I87" s="155">
        <v>66.80441138692768</v>
      </c>
      <c r="J87" s="155">
        <v>66.77000000000001</v>
      </c>
      <c r="K87" s="54">
        <f>IF(I87&gt;0,100*J87/I87,0)</f>
        <v>99.94848934941082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124</v>
      </c>
      <c r="D9" s="30">
        <v>8</v>
      </c>
      <c r="E9" s="30">
        <v>8</v>
      </c>
      <c r="F9" s="31"/>
      <c r="G9" s="31"/>
      <c r="H9" s="149">
        <v>1.294</v>
      </c>
      <c r="I9" s="149">
        <v>0.565</v>
      </c>
      <c r="J9" s="149">
        <v>0.565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49">
        <v>0.32</v>
      </c>
      <c r="I10" s="149">
        <v>0.32</v>
      </c>
      <c r="J10" s="149">
        <v>0.32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9">
        <v>0.339</v>
      </c>
      <c r="I11" s="149">
        <v>0.351</v>
      </c>
      <c r="J11" s="149">
        <v>0.352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10</v>
      </c>
      <c r="E12" s="30">
        <v>10</v>
      </c>
      <c r="F12" s="31"/>
      <c r="G12" s="31"/>
      <c r="H12" s="149">
        <v>1.398</v>
      </c>
      <c r="I12" s="149">
        <v>0.924</v>
      </c>
      <c r="J12" s="149">
        <v>0.925</v>
      </c>
      <c r="K12" s="32"/>
    </row>
    <row r="13" spans="1:11" s="42" customFormat="1" ht="11.25" customHeight="1">
      <c r="A13" s="36" t="s">
        <v>11</v>
      </c>
      <c r="B13" s="37"/>
      <c r="C13" s="38">
        <v>148</v>
      </c>
      <c r="D13" s="38">
        <v>26</v>
      </c>
      <c r="E13" s="38">
        <v>26</v>
      </c>
      <c r="F13" s="39">
        <v>100</v>
      </c>
      <c r="G13" s="40"/>
      <c r="H13" s="150">
        <v>3.351</v>
      </c>
      <c r="I13" s="151">
        <v>2.16</v>
      </c>
      <c r="J13" s="151">
        <v>2.162</v>
      </c>
      <c r="K13" s="41">
        <v>100.09259259259258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10</v>
      </c>
      <c r="F17" s="39">
        <v>1000</v>
      </c>
      <c r="G17" s="40"/>
      <c r="H17" s="150"/>
      <c r="I17" s="151">
        <v>0.035</v>
      </c>
      <c r="J17" s="151">
        <v>0.35</v>
      </c>
      <c r="K17" s="41">
        <v>999.9999999999999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9">
        <v>0.05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>
        <v>5</v>
      </c>
      <c r="E20" s="30"/>
      <c r="F20" s="31"/>
      <c r="G20" s="31"/>
      <c r="H20" s="149">
        <v>0.283</v>
      </c>
      <c r="I20" s="149">
        <v>0.283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>
        <v>5</v>
      </c>
      <c r="E22" s="38"/>
      <c r="F22" s="39"/>
      <c r="G22" s="40"/>
      <c r="H22" s="150">
        <v>0.33299999999999996</v>
      </c>
      <c r="I22" s="151">
        <v>0.283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9"/>
      <c r="I28" s="149"/>
      <c r="J28" s="149">
        <v>0.16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49"/>
      <c r="I29" s="149">
        <v>0.11</v>
      </c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50"/>
      <c r="I31" s="151">
        <v>0.11</v>
      </c>
      <c r="J31" s="151">
        <v>0.16</v>
      </c>
      <c r="K31" s="41">
        <v>145.45454545454547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9">
        <v>1.6</v>
      </c>
      <c r="I33" s="149">
        <v>1.6</v>
      </c>
      <c r="J33" s="149">
        <v>1.6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49">
        <v>0.938</v>
      </c>
      <c r="I34" s="149">
        <v>0.8</v>
      </c>
      <c r="J34" s="149">
        <v>0.66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8</v>
      </c>
      <c r="E36" s="30">
        <v>23</v>
      </c>
      <c r="F36" s="31"/>
      <c r="G36" s="31"/>
      <c r="H36" s="149">
        <v>0.829</v>
      </c>
      <c r="I36" s="149">
        <v>0.28</v>
      </c>
      <c r="J36" s="149">
        <v>0.334</v>
      </c>
      <c r="K36" s="32"/>
    </row>
    <row r="37" spans="1:11" s="42" customFormat="1" ht="11.25" customHeight="1">
      <c r="A37" s="36" t="s">
        <v>28</v>
      </c>
      <c r="B37" s="37"/>
      <c r="C37" s="38">
        <v>81</v>
      </c>
      <c r="D37" s="38">
        <v>63</v>
      </c>
      <c r="E37" s="38">
        <v>78</v>
      </c>
      <c r="F37" s="39">
        <v>123.80952380952381</v>
      </c>
      <c r="G37" s="40"/>
      <c r="H37" s="150">
        <v>3.367</v>
      </c>
      <c r="I37" s="151">
        <v>2.6800000000000006</v>
      </c>
      <c r="J37" s="151">
        <v>2.5940000000000003</v>
      </c>
      <c r="K37" s="41">
        <v>96.79104477611939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74</v>
      </c>
      <c r="E39" s="38">
        <v>85</v>
      </c>
      <c r="F39" s="39">
        <v>114.86486486486487</v>
      </c>
      <c r="G39" s="40"/>
      <c r="H39" s="150">
        <v>2.757</v>
      </c>
      <c r="I39" s="151">
        <v>2.75</v>
      </c>
      <c r="J39" s="151">
        <v>2.4</v>
      </c>
      <c r="K39" s="41">
        <v>87.27272727272727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0">
        <v>0.093</v>
      </c>
      <c r="I52" s="151">
        <v>0.093</v>
      </c>
      <c r="J52" s="151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142</v>
      </c>
      <c r="F61" s="31"/>
      <c r="G61" s="31"/>
      <c r="H61" s="149">
        <v>12.07</v>
      </c>
      <c r="I61" s="149">
        <v>12.6</v>
      </c>
      <c r="J61" s="149">
        <v>12.78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90</v>
      </c>
      <c r="E62" s="30">
        <v>85</v>
      </c>
      <c r="F62" s="31"/>
      <c r="G62" s="31"/>
      <c r="H62" s="149">
        <v>1.882</v>
      </c>
      <c r="I62" s="149">
        <v>2.832</v>
      </c>
      <c r="J62" s="149">
        <v>2.628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9">
        <v>1.197</v>
      </c>
      <c r="I63" s="149">
        <v>0.798</v>
      </c>
      <c r="J63" s="149">
        <v>0.798</v>
      </c>
      <c r="K63" s="32"/>
    </row>
    <row r="64" spans="1:11" s="42" customFormat="1" ht="11.25" customHeight="1">
      <c r="A64" s="36" t="s">
        <v>50</v>
      </c>
      <c r="B64" s="37"/>
      <c r="C64" s="38">
        <v>221</v>
      </c>
      <c r="D64" s="38">
        <v>249</v>
      </c>
      <c r="E64" s="38">
        <v>246</v>
      </c>
      <c r="F64" s="39">
        <v>98.79518072289157</v>
      </c>
      <c r="G64" s="40"/>
      <c r="H64" s="150">
        <v>15.149000000000001</v>
      </c>
      <c r="I64" s="151">
        <v>16.229999999999997</v>
      </c>
      <c r="J64" s="151">
        <v>16.206</v>
      </c>
      <c r="K64" s="41">
        <v>99.85212569316083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921</v>
      </c>
      <c r="E66" s="38">
        <v>825</v>
      </c>
      <c r="F66" s="39">
        <v>89.57654723127035</v>
      </c>
      <c r="G66" s="40"/>
      <c r="H66" s="150">
        <v>111.441</v>
      </c>
      <c r="I66" s="151">
        <v>123.832</v>
      </c>
      <c r="J66" s="151">
        <v>98.125</v>
      </c>
      <c r="K66" s="41">
        <v>79.24042250791395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7440</v>
      </c>
      <c r="D72" s="30">
        <v>7450</v>
      </c>
      <c r="E72" s="30">
        <v>7200</v>
      </c>
      <c r="F72" s="31"/>
      <c r="G72" s="31"/>
      <c r="H72" s="149">
        <v>753.24</v>
      </c>
      <c r="I72" s="149">
        <v>643.758</v>
      </c>
      <c r="J72" s="149">
        <v>618.065</v>
      </c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385</v>
      </c>
      <c r="E73" s="30">
        <v>373</v>
      </c>
      <c r="F73" s="31"/>
      <c r="G73" s="31"/>
      <c r="H73" s="149">
        <v>11.925</v>
      </c>
      <c r="I73" s="149">
        <v>11.925</v>
      </c>
      <c r="J73" s="149">
        <v>11.555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1382</v>
      </c>
      <c r="E75" s="30">
        <v>1381</v>
      </c>
      <c r="F75" s="31"/>
      <c r="G75" s="31"/>
      <c r="H75" s="149">
        <v>140.979</v>
      </c>
      <c r="I75" s="149">
        <v>140.979</v>
      </c>
      <c r="J75" s="149">
        <v>140.922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49">
        <v>0.595</v>
      </c>
      <c r="I76" s="149">
        <v>0.3</v>
      </c>
      <c r="J76" s="149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371</v>
      </c>
      <c r="D78" s="30">
        <v>370</v>
      </c>
      <c r="E78" s="30">
        <v>350</v>
      </c>
      <c r="F78" s="31"/>
      <c r="G78" s="31"/>
      <c r="H78" s="149">
        <v>24.488</v>
      </c>
      <c r="I78" s="149">
        <v>25.9</v>
      </c>
      <c r="J78" s="149">
        <v>23.45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42</v>
      </c>
      <c r="E79" s="30">
        <v>10</v>
      </c>
      <c r="F79" s="31"/>
      <c r="G79" s="31"/>
      <c r="H79" s="149">
        <v>67.391</v>
      </c>
      <c r="I79" s="149">
        <v>3.559</v>
      </c>
      <c r="J79" s="149">
        <v>0.999</v>
      </c>
      <c r="K79" s="32"/>
    </row>
    <row r="80" spans="1:11" s="42" customFormat="1" ht="11.25" customHeight="1">
      <c r="A80" s="43" t="s">
        <v>63</v>
      </c>
      <c r="B80" s="37"/>
      <c r="C80" s="38">
        <v>9640</v>
      </c>
      <c r="D80" s="38">
        <v>9639</v>
      </c>
      <c r="E80" s="38">
        <v>9324</v>
      </c>
      <c r="F80" s="39">
        <v>96.73202614379085</v>
      </c>
      <c r="G80" s="40"/>
      <c r="H80" s="150">
        <v>998.618</v>
      </c>
      <c r="I80" s="151">
        <v>826.4209999999999</v>
      </c>
      <c r="J80" s="151">
        <v>795.291</v>
      </c>
      <c r="K80" s="41">
        <v>96.2331547722045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315</v>
      </c>
      <c r="F82" s="31"/>
      <c r="G82" s="31"/>
      <c r="H82" s="149">
        <v>33.395</v>
      </c>
      <c r="I82" s="149">
        <v>33.395</v>
      </c>
      <c r="J82" s="149">
        <v>29.666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93</v>
      </c>
      <c r="E83" s="30">
        <v>92</v>
      </c>
      <c r="F83" s="31"/>
      <c r="G83" s="31"/>
      <c r="H83" s="149">
        <v>5.942</v>
      </c>
      <c r="I83" s="149">
        <v>7.331</v>
      </c>
      <c r="J83" s="149">
        <v>5.5</v>
      </c>
      <c r="K83" s="32"/>
    </row>
    <row r="84" spans="1:11" s="42" customFormat="1" ht="11.25" customHeight="1">
      <c r="A84" s="36" t="s">
        <v>66</v>
      </c>
      <c r="B84" s="37"/>
      <c r="C84" s="38">
        <v>387</v>
      </c>
      <c r="D84" s="38">
        <v>402</v>
      </c>
      <c r="E84" s="38">
        <v>407</v>
      </c>
      <c r="F84" s="39">
        <v>101.24378109452736</v>
      </c>
      <c r="G84" s="40"/>
      <c r="H84" s="150">
        <v>39.337</v>
      </c>
      <c r="I84" s="151">
        <v>40.726000000000006</v>
      </c>
      <c r="J84" s="151">
        <v>35.166</v>
      </c>
      <c r="K84" s="41">
        <v>86.34778765407845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11479</v>
      </c>
      <c r="D87" s="53">
        <v>11383</v>
      </c>
      <c r="E87" s="53">
        <v>11005</v>
      </c>
      <c r="F87" s="54">
        <f>IF(D87&gt;0,100*E87/D87,0)</f>
        <v>96.67925854344197</v>
      </c>
      <c r="G87" s="40"/>
      <c r="H87" s="154">
        <v>1174.4460000000001</v>
      </c>
      <c r="I87" s="155">
        <v>1015.3199999999999</v>
      </c>
      <c r="J87" s="155">
        <v>952.547</v>
      </c>
      <c r="K87" s="54">
        <f>IF(I87&gt;0,100*J87/I87,0)</f>
        <v>93.81741716897136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1900</v>
      </c>
      <c r="F24" s="39">
        <v>95.42943244600703</v>
      </c>
      <c r="G24" s="40"/>
      <c r="H24" s="150">
        <v>174.075</v>
      </c>
      <c r="I24" s="151">
        <v>141.692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70</v>
      </c>
      <c r="F26" s="39">
        <v>87.5</v>
      </c>
      <c r="G26" s="40"/>
      <c r="H26" s="150">
        <v>3.2</v>
      </c>
      <c r="I26" s="151">
        <v>10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49">
        <v>1.75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49">
        <v>0.04</v>
      </c>
      <c r="I29" s="149">
        <v>0.1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625</v>
      </c>
      <c r="F30" s="31"/>
      <c r="G30" s="31"/>
      <c r="H30" s="149">
        <v>42.64</v>
      </c>
      <c r="I30" s="149">
        <v>47.597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627</v>
      </c>
      <c r="F31" s="39">
        <v>100.32</v>
      </c>
      <c r="G31" s="40"/>
      <c r="H31" s="150">
        <v>44.43</v>
      </c>
      <c r="I31" s="151">
        <v>47.697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50</v>
      </c>
      <c r="F35" s="31"/>
      <c r="G35" s="31"/>
      <c r="H35" s="149">
        <v>1.25</v>
      </c>
      <c r="I35" s="149">
        <v>1.4</v>
      </c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50</v>
      </c>
      <c r="F37" s="39">
        <v>90.9090909090909</v>
      </c>
      <c r="G37" s="40"/>
      <c r="H37" s="150">
        <v>1.25</v>
      </c>
      <c r="I37" s="151">
        <v>1.4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90</v>
      </c>
      <c r="F54" s="31"/>
      <c r="G54" s="31"/>
      <c r="H54" s="149">
        <v>11.583</v>
      </c>
      <c r="I54" s="149">
        <v>8.56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200</v>
      </c>
      <c r="F55" s="31"/>
      <c r="G55" s="31"/>
      <c r="H55" s="149">
        <v>19.21</v>
      </c>
      <c r="I55" s="149">
        <v>17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445</v>
      </c>
      <c r="F58" s="31"/>
      <c r="G58" s="31"/>
      <c r="H58" s="149">
        <v>37.68</v>
      </c>
      <c r="I58" s="149">
        <v>37.91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735</v>
      </c>
      <c r="F59" s="39">
        <v>97.73936170212765</v>
      </c>
      <c r="G59" s="40"/>
      <c r="H59" s="150">
        <v>68.473</v>
      </c>
      <c r="I59" s="151">
        <v>63.47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50">
        <v>1.65</v>
      </c>
      <c r="I66" s="151">
        <v>1.49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20750</v>
      </c>
      <c r="F68" s="31"/>
      <c r="G68" s="31"/>
      <c r="H68" s="149">
        <v>1569.3</v>
      </c>
      <c r="I68" s="149">
        <v>1845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2600</v>
      </c>
      <c r="F69" s="31"/>
      <c r="G69" s="31"/>
      <c r="H69" s="149">
        <v>203</v>
      </c>
      <c r="I69" s="149">
        <v>230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23350</v>
      </c>
      <c r="F70" s="39">
        <v>96.88796680497926</v>
      </c>
      <c r="G70" s="40"/>
      <c r="H70" s="150">
        <v>1772.3</v>
      </c>
      <c r="I70" s="151">
        <v>2075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49">
        <v>0.25</v>
      </c>
      <c r="I72" s="149">
        <v>0.5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49">
        <v>12.2</v>
      </c>
      <c r="I73" s="149">
        <v>20.995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49">
        <v>2.03</v>
      </c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49">
        <v>3.72</v>
      </c>
      <c r="I76" s="149">
        <v>2.17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/>
      <c r="F77" s="31"/>
      <c r="G77" s="31"/>
      <c r="H77" s="149">
        <v>2.67</v>
      </c>
      <c r="I77" s="149">
        <v>2.38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7129</v>
      </c>
      <c r="F79" s="31"/>
      <c r="G79" s="31"/>
      <c r="H79" s="149">
        <v>719.193</v>
      </c>
      <c r="I79" s="149">
        <v>751.078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8148</v>
      </c>
      <c r="F80" s="39">
        <v>95.00121404042856</v>
      </c>
      <c r="G80" s="40"/>
      <c r="H80" s="150">
        <v>740.063</v>
      </c>
      <c r="I80" s="151">
        <v>777.1229999999999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34916</v>
      </c>
      <c r="F87" s="54">
        <f>IF(D87&gt;0,100*E87/D87,0)</f>
        <v>96.4484227377792</v>
      </c>
      <c r="G87" s="40"/>
      <c r="H87" s="154">
        <v>2805.441</v>
      </c>
      <c r="I87" s="155">
        <v>3117.872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50">
        <v>0.068</v>
      </c>
      <c r="I17" s="151">
        <v>0.01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1200</v>
      </c>
      <c r="F24" s="39">
        <v>115.49566891241578</v>
      </c>
      <c r="G24" s="40"/>
      <c r="H24" s="150">
        <v>34.8</v>
      </c>
      <c r="I24" s="151">
        <v>32.543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50">
        <v>2.6</v>
      </c>
      <c r="I26" s="151">
        <v>2.6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17</v>
      </c>
      <c r="F28" s="31"/>
      <c r="G28" s="31"/>
      <c r="H28" s="149">
        <v>0.36</v>
      </c>
      <c r="I28" s="149">
        <v>0.68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150</v>
      </c>
      <c r="F30" s="31"/>
      <c r="G30" s="31"/>
      <c r="H30" s="149">
        <v>2.08</v>
      </c>
      <c r="I30" s="149">
        <v>2.636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167</v>
      </c>
      <c r="F31" s="39">
        <v>95.97701149425288</v>
      </c>
      <c r="G31" s="40"/>
      <c r="H31" s="150">
        <v>2.44</v>
      </c>
      <c r="I31" s="151">
        <v>3.3160000000000003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125</v>
      </c>
      <c r="F54" s="31"/>
      <c r="G54" s="31"/>
      <c r="H54" s="149">
        <v>5.76</v>
      </c>
      <c r="I54" s="149">
        <v>6.075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400</v>
      </c>
      <c r="F55" s="31"/>
      <c r="G55" s="31"/>
      <c r="H55" s="149">
        <v>15.4</v>
      </c>
      <c r="I55" s="149">
        <v>16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6</v>
      </c>
      <c r="F58" s="31"/>
      <c r="G58" s="31"/>
      <c r="H58" s="149">
        <v>0.288</v>
      </c>
      <c r="I58" s="149">
        <v>0.154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531</v>
      </c>
      <c r="F59" s="39">
        <v>98.15157116451017</v>
      </c>
      <c r="G59" s="40"/>
      <c r="H59" s="150">
        <v>21.448</v>
      </c>
      <c r="I59" s="151">
        <v>22.229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427</v>
      </c>
      <c r="F66" s="39">
        <v>100</v>
      </c>
      <c r="G66" s="40"/>
      <c r="H66" s="150">
        <v>14.936</v>
      </c>
      <c r="I66" s="151">
        <v>34.16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450</v>
      </c>
      <c r="F68" s="31"/>
      <c r="G68" s="31"/>
      <c r="H68" s="149">
        <v>15</v>
      </c>
      <c r="I68" s="149">
        <v>18.5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220</v>
      </c>
      <c r="F69" s="31"/>
      <c r="G69" s="31"/>
      <c r="H69" s="149">
        <v>6</v>
      </c>
      <c r="I69" s="149">
        <v>8.5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670</v>
      </c>
      <c r="F70" s="39">
        <v>97.10144927536231</v>
      </c>
      <c r="G70" s="40"/>
      <c r="H70" s="150">
        <v>21</v>
      </c>
      <c r="I70" s="151">
        <v>27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49"/>
      <c r="I76" s="149">
        <v>0.195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/>
      <c r="F77" s="31"/>
      <c r="G77" s="31"/>
      <c r="H77" s="149">
        <v>0.736</v>
      </c>
      <c r="I77" s="149">
        <v>0.735</v>
      </c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49">
        <v>0.29</v>
      </c>
      <c r="I79" s="149">
        <v>0.29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>
        <v>8</v>
      </c>
      <c r="F80" s="39">
        <v>22.857142857142858</v>
      </c>
      <c r="G80" s="40"/>
      <c r="H80" s="150">
        <v>1.026</v>
      </c>
      <c r="I80" s="151">
        <v>1.22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3109</v>
      </c>
      <c r="F87" s="54">
        <f>IF(D87&gt;0,100*E87/D87,0)</f>
        <v>103.22045152722444</v>
      </c>
      <c r="G87" s="40"/>
      <c r="H87" s="154">
        <v>98.318</v>
      </c>
      <c r="I87" s="155">
        <v>123.078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286</v>
      </c>
      <c r="D7" s="21" t="s">
        <v>286</v>
      </c>
      <c r="E7" s="21">
        <v>1</v>
      </c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</v>
      </c>
      <c r="I15" s="151">
        <v>0.01</v>
      </c>
      <c r="J15" s="151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49">
        <v>0.011</v>
      </c>
      <c r="I19" s="149">
        <v>0.011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>
        <v>1</v>
      </c>
      <c r="F22" s="39">
        <v>100</v>
      </c>
      <c r="G22" s="40"/>
      <c r="H22" s="150">
        <v>0.011</v>
      </c>
      <c r="I22" s="151">
        <v>0.011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1192</v>
      </c>
      <c r="D24" s="38">
        <v>1269</v>
      </c>
      <c r="E24" s="38">
        <v>1269</v>
      </c>
      <c r="F24" s="39">
        <v>100</v>
      </c>
      <c r="G24" s="40"/>
      <c r="H24" s="150">
        <v>14.892</v>
      </c>
      <c r="I24" s="151">
        <v>16.492</v>
      </c>
      <c r="J24" s="151">
        <v>16.492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180</v>
      </c>
      <c r="D26" s="38">
        <v>175</v>
      </c>
      <c r="E26" s="38">
        <v>175</v>
      </c>
      <c r="F26" s="39">
        <v>100</v>
      </c>
      <c r="G26" s="40"/>
      <c r="H26" s="150">
        <v>2.2</v>
      </c>
      <c r="I26" s="151">
        <v>2.2</v>
      </c>
      <c r="J26" s="151">
        <v>2.4</v>
      </c>
      <c r="K26" s="41">
        <v>109.09090909090908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3</v>
      </c>
      <c r="E28" s="30">
        <v>2</v>
      </c>
      <c r="F28" s="31"/>
      <c r="G28" s="31"/>
      <c r="H28" s="149"/>
      <c r="I28" s="149">
        <v>0.069</v>
      </c>
      <c r="J28" s="149">
        <v>0.02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3</v>
      </c>
      <c r="F29" s="31"/>
      <c r="G29" s="31"/>
      <c r="H29" s="149"/>
      <c r="I29" s="149">
        <v>0.06</v>
      </c>
      <c r="J29" s="149">
        <v>0.064</v>
      </c>
      <c r="K29" s="32"/>
    </row>
    <row r="30" spans="1:11" s="33" customFormat="1" ht="11.25" customHeight="1">
      <c r="A30" s="35" t="s">
        <v>22</v>
      </c>
      <c r="B30" s="29"/>
      <c r="C30" s="30">
        <v>29</v>
      </c>
      <c r="D30" s="30">
        <v>33</v>
      </c>
      <c r="E30" s="30">
        <v>33</v>
      </c>
      <c r="F30" s="31"/>
      <c r="G30" s="31"/>
      <c r="H30" s="149">
        <v>0.56</v>
      </c>
      <c r="I30" s="149">
        <v>0.66</v>
      </c>
      <c r="J30" s="149">
        <v>0.33</v>
      </c>
      <c r="K30" s="32"/>
    </row>
    <row r="31" spans="1:11" s="42" customFormat="1" ht="11.25" customHeight="1">
      <c r="A31" s="43" t="s">
        <v>23</v>
      </c>
      <c r="B31" s="37"/>
      <c r="C31" s="38">
        <v>29</v>
      </c>
      <c r="D31" s="38">
        <v>36</v>
      </c>
      <c r="E31" s="38">
        <v>38</v>
      </c>
      <c r="F31" s="39">
        <v>105.55555555555556</v>
      </c>
      <c r="G31" s="40"/>
      <c r="H31" s="150">
        <v>0.56</v>
      </c>
      <c r="I31" s="151">
        <v>0.789</v>
      </c>
      <c r="J31" s="151">
        <v>0.41400000000000003</v>
      </c>
      <c r="K31" s="41">
        <v>52.47148288973384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240</v>
      </c>
      <c r="D33" s="30">
        <v>390</v>
      </c>
      <c r="E33" s="30">
        <v>350</v>
      </c>
      <c r="F33" s="31"/>
      <c r="G33" s="31"/>
      <c r="H33" s="149">
        <v>2.8</v>
      </c>
      <c r="I33" s="149">
        <v>5</v>
      </c>
      <c r="J33" s="149">
        <v>4.55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22</v>
      </c>
      <c r="E34" s="30">
        <v>24</v>
      </c>
      <c r="F34" s="31"/>
      <c r="G34" s="31"/>
      <c r="H34" s="149">
        <v>0.165</v>
      </c>
      <c r="I34" s="149">
        <v>0.24</v>
      </c>
      <c r="J34" s="149">
        <v>0.24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7</v>
      </c>
      <c r="E35" s="30">
        <v>7</v>
      </c>
      <c r="F35" s="31"/>
      <c r="G35" s="31"/>
      <c r="H35" s="149">
        <v>0.135</v>
      </c>
      <c r="I35" s="149">
        <v>0.09</v>
      </c>
      <c r="J35" s="149">
        <v>0.09</v>
      </c>
      <c r="K35" s="32"/>
    </row>
    <row r="36" spans="1:11" s="33" customFormat="1" ht="11.25" customHeight="1">
      <c r="A36" s="35" t="s">
        <v>27</v>
      </c>
      <c r="B36" s="29"/>
      <c r="C36" s="30">
        <v>488</v>
      </c>
      <c r="D36" s="30">
        <v>405</v>
      </c>
      <c r="E36" s="30">
        <v>475</v>
      </c>
      <c r="F36" s="31"/>
      <c r="G36" s="31"/>
      <c r="H36" s="149">
        <v>7.32</v>
      </c>
      <c r="I36" s="149">
        <v>6.075</v>
      </c>
      <c r="J36" s="149">
        <v>6.206</v>
      </c>
      <c r="K36" s="32"/>
    </row>
    <row r="37" spans="1:11" s="42" customFormat="1" ht="11.25" customHeight="1">
      <c r="A37" s="36" t="s">
        <v>28</v>
      </c>
      <c r="B37" s="37"/>
      <c r="C37" s="38">
        <v>755</v>
      </c>
      <c r="D37" s="38">
        <v>824</v>
      </c>
      <c r="E37" s="38">
        <v>856</v>
      </c>
      <c r="F37" s="39">
        <v>103.88349514563107</v>
      </c>
      <c r="G37" s="40"/>
      <c r="H37" s="150">
        <v>10.42</v>
      </c>
      <c r="I37" s="151">
        <v>11.405000000000001</v>
      </c>
      <c r="J37" s="151">
        <v>11.086</v>
      </c>
      <c r="K37" s="41">
        <v>97.20298114861903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75</v>
      </c>
      <c r="D39" s="38">
        <v>90</v>
      </c>
      <c r="E39" s="38">
        <v>60</v>
      </c>
      <c r="F39" s="39">
        <v>66.66666666666667</v>
      </c>
      <c r="G39" s="40"/>
      <c r="H39" s="150">
        <v>0.99</v>
      </c>
      <c r="I39" s="151">
        <v>1.33</v>
      </c>
      <c r="J39" s="151">
        <v>0.87</v>
      </c>
      <c r="K39" s="41">
        <v>65.41353383458646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>
        <v>2</v>
      </c>
      <c r="F43" s="31"/>
      <c r="G43" s="31"/>
      <c r="H43" s="149"/>
      <c r="I43" s="149">
        <v>0.03</v>
      </c>
      <c r="J43" s="149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</v>
      </c>
      <c r="F44" s="31"/>
      <c r="G44" s="31"/>
      <c r="H44" s="149"/>
      <c r="I44" s="149"/>
      <c r="J44" s="149">
        <v>0.01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>
        <v>3</v>
      </c>
      <c r="E46" s="30">
        <v>3</v>
      </c>
      <c r="F46" s="31"/>
      <c r="G46" s="31"/>
      <c r="H46" s="149">
        <v>0.05</v>
      </c>
      <c r="I46" s="149">
        <v>0.03</v>
      </c>
      <c r="J46" s="149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7</v>
      </c>
      <c r="E47" s="30">
        <v>7</v>
      </c>
      <c r="F47" s="31"/>
      <c r="G47" s="31"/>
      <c r="H47" s="149"/>
      <c r="I47" s="149">
        <v>0.032</v>
      </c>
      <c r="J47" s="149">
        <v>0.032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>
        <v>2</v>
      </c>
      <c r="F48" s="31"/>
      <c r="G48" s="31"/>
      <c r="H48" s="149">
        <v>0.025</v>
      </c>
      <c r="I48" s="149">
        <v>0.025</v>
      </c>
      <c r="J48" s="149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14</v>
      </c>
      <c r="E50" s="38">
        <v>15</v>
      </c>
      <c r="F50" s="39">
        <v>107.14285714285714</v>
      </c>
      <c r="G50" s="40"/>
      <c r="H50" s="150">
        <v>0.07500000000000001</v>
      </c>
      <c r="I50" s="151">
        <v>0.11699999999999999</v>
      </c>
      <c r="J50" s="151">
        <v>0.128</v>
      </c>
      <c r="K50" s="41">
        <v>109.40170940170941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50">
        <v>0.336</v>
      </c>
      <c r="I52" s="151">
        <v>0.364</v>
      </c>
      <c r="J52" s="151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330</v>
      </c>
      <c r="E54" s="30">
        <v>300</v>
      </c>
      <c r="F54" s="31"/>
      <c r="G54" s="31"/>
      <c r="H54" s="149">
        <v>3.75</v>
      </c>
      <c r="I54" s="149">
        <v>4.29</v>
      </c>
      <c r="J54" s="149">
        <v>3.9</v>
      </c>
      <c r="K54" s="32"/>
    </row>
    <row r="55" spans="1:11" s="33" customFormat="1" ht="11.25" customHeight="1">
      <c r="A55" s="35" t="s">
        <v>42</v>
      </c>
      <c r="B55" s="29"/>
      <c r="C55" s="30">
        <v>14</v>
      </c>
      <c r="D55" s="30">
        <v>4</v>
      </c>
      <c r="E55" s="30">
        <v>4</v>
      </c>
      <c r="F55" s="31"/>
      <c r="G55" s="31"/>
      <c r="H55" s="149">
        <v>0.14</v>
      </c>
      <c r="I55" s="149">
        <v>0.04</v>
      </c>
      <c r="J55" s="149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32</v>
      </c>
      <c r="E57" s="30">
        <v>32</v>
      </c>
      <c r="F57" s="31"/>
      <c r="G57" s="31"/>
      <c r="H57" s="149">
        <v>0.051</v>
      </c>
      <c r="I57" s="149">
        <v>0.16</v>
      </c>
      <c r="J57" s="149">
        <v>0.448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5</v>
      </c>
      <c r="E58" s="30">
        <v>5</v>
      </c>
      <c r="F58" s="31"/>
      <c r="G58" s="31"/>
      <c r="H58" s="149">
        <v>0.134</v>
      </c>
      <c r="I58" s="149">
        <v>0.05</v>
      </c>
      <c r="J58" s="149">
        <v>0.054</v>
      </c>
      <c r="K58" s="32"/>
    </row>
    <row r="59" spans="1:11" s="42" customFormat="1" ht="11.25" customHeight="1">
      <c r="A59" s="36" t="s">
        <v>46</v>
      </c>
      <c r="B59" s="37"/>
      <c r="C59" s="38">
        <v>329</v>
      </c>
      <c r="D59" s="38">
        <v>371</v>
      </c>
      <c r="E59" s="38">
        <v>341</v>
      </c>
      <c r="F59" s="39">
        <v>91.91374663072776</v>
      </c>
      <c r="G59" s="40"/>
      <c r="H59" s="150">
        <v>4.075</v>
      </c>
      <c r="I59" s="151">
        <v>4.54</v>
      </c>
      <c r="J59" s="151">
        <v>4.442</v>
      </c>
      <c r="K59" s="41">
        <v>97.84140969162996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2100</v>
      </c>
      <c r="D61" s="30">
        <v>2200</v>
      </c>
      <c r="E61" s="30">
        <v>2200</v>
      </c>
      <c r="F61" s="31"/>
      <c r="G61" s="31"/>
      <c r="H61" s="149">
        <v>31.5</v>
      </c>
      <c r="I61" s="149">
        <v>26.4</v>
      </c>
      <c r="J61" s="149">
        <v>28.028</v>
      </c>
      <c r="K61" s="32"/>
    </row>
    <row r="62" spans="1:11" s="33" customFormat="1" ht="11.25" customHeight="1">
      <c r="A62" s="35" t="s">
        <v>48</v>
      </c>
      <c r="B62" s="29"/>
      <c r="C62" s="30">
        <v>955</v>
      </c>
      <c r="D62" s="30">
        <v>1065</v>
      </c>
      <c r="E62" s="30">
        <v>1055</v>
      </c>
      <c r="F62" s="31"/>
      <c r="G62" s="31"/>
      <c r="H62" s="149">
        <v>14.803</v>
      </c>
      <c r="I62" s="149">
        <v>16.082</v>
      </c>
      <c r="J62" s="149">
        <v>14.337</v>
      </c>
      <c r="K62" s="32"/>
    </row>
    <row r="63" spans="1:11" s="33" customFormat="1" ht="11.25" customHeight="1">
      <c r="A63" s="35" t="s">
        <v>49</v>
      </c>
      <c r="B63" s="29"/>
      <c r="C63" s="30">
        <v>942</v>
      </c>
      <c r="D63" s="30">
        <v>1082</v>
      </c>
      <c r="E63" s="30">
        <v>1110</v>
      </c>
      <c r="F63" s="31"/>
      <c r="G63" s="31"/>
      <c r="H63" s="149">
        <v>9.45</v>
      </c>
      <c r="I63" s="149">
        <v>13.518</v>
      </c>
      <c r="J63" s="149">
        <v>17.316</v>
      </c>
      <c r="K63" s="32"/>
    </row>
    <row r="64" spans="1:11" s="42" customFormat="1" ht="11.25" customHeight="1">
      <c r="A64" s="36" t="s">
        <v>50</v>
      </c>
      <c r="B64" s="37"/>
      <c r="C64" s="38">
        <v>3997</v>
      </c>
      <c r="D64" s="38">
        <v>4347</v>
      </c>
      <c r="E64" s="38">
        <v>4365</v>
      </c>
      <c r="F64" s="39">
        <v>100.41407867494824</v>
      </c>
      <c r="G64" s="40"/>
      <c r="H64" s="150">
        <v>55.753</v>
      </c>
      <c r="I64" s="151">
        <v>56</v>
      </c>
      <c r="J64" s="151">
        <v>59.681</v>
      </c>
      <c r="K64" s="41">
        <v>106.57321428571427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7511</v>
      </c>
      <c r="D66" s="38">
        <v>7259</v>
      </c>
      <c r="E66" s="38">
        <v>7490</v>
      </c>
      <c r="F66" s="39">
        <v>103.18225650916104</v>
      </c>
      <c r="G66" s="40"/>
      <c r="H66" s="150">
        <v>101.348</v>
      </c>
      <c r="I66" s="151">
        <v>105.256</v>
      </c>
      <c r="J66" s="151">
        <v>96.62</v>
      </c>
      <c r="K66" s="41">
        <v>91.7952420764612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208</v>
      </c>
      <c r="D72" s="30">
        <v>211</v>
      </c>
      <c r="E72" s="30">
        <v>211</v>
      </c>
      <c r="F72" s="31"/>
      <c r="G72" s="31"/>
      <c r="H72" s="149">
        <v>2.555</v>
      </c>
      <c r="I72" s="149">
        <v>2.396</v>
      </c>
      <c r="J72" s="149">
        <v>2.459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49">
        <v>3.1</v>
      </c>
      <c r="I73" s="149">
        <v>3.1</v>
      </c>
      <c r="J73" s="149">
        <v>3.1</v>
      </c>
      <c r="K73" s="32"/>
    </row>
    <row r="74" spans="1:11" s="33" customFormat="1" ht="11.25" customHeight="1">
      <c r="A74" s="35" t="s">
        <v>57</v>
      </c>
      <c r="B74" s="29"/>
      <c r="C74" s="30">
        <v>90</v>
      </c>
      <c r="D74" s="30">
        <v>75</v>
      </c>
      <c r="E74" s="30">
        <v>75</v>
      </c>
      <c r="F74" s="31"/>
      <c r="G74" s="31"/>
      <c r="H74" s="149">
        <v>1.215</v>
      </c>
      <c r="I74" s="149">
        <v>1.012</v>
      </c>
      <c r="J74" s="149">
        <v>1.012</v>
      </c>
      <c r="K74" s="32"/>
    </row>
    <row r="75" spans="1:11" s="33" customFormat="1" ht="11.25" customHeight="1">
      <c r="A75" s="35" t="s">
        <v>58</v>
      </c>
      <c r="B75" s="29"/>
      <c r="C75" s="30">
        <v>771</v>
      </c>
      <c r="D75" s="30">
        <v>846</v>
      </c>
      <c r="E75" s="30">
        <v>846</v>
      </c>
      <c r="F75" s="31"/>
      <c r="G75" s="31"/>
      <c r="H75" s="149">
        <v>9.173</v>
      </c>
      <c r="I75" s="149">
        <v>10.135</v>
      </c>
      <c r="J75" s="149">
        <v>9.073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15</v>
      </c>
      <c r="E76" s="30">
        <v>5</v>
      </c>
      <c r="F76" s="31"/>
      <c r="G76" s="31"/>
      <c r="H76" s="149">
        <v>0.221</v>
      </c>
      <c r="I76" s="149">
        <v>0.195</v>
      </c>
      <c r="J76" s="149">
        <v>0.195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15</v>
      </c>
      <c r="E77" s="30">
        <v>40</v>
      </c>
      <c r="F77" s="31"/>
      <c r="G77" s="31"/>
      <c r="H77" s="149">
        <v>0.06</v>
      </c>
      <c r="I77" s="149">
        <v>0.225</v>
      </c>
      <c r="J77" s="149">
        <v>0.52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270</v>
      </c>
      <c r="E78" s="30">
        <v>280</v>
      </c>
      <c r="F78" s="31"/>
      <c r="G78" s="31"/>
      <c r="H78" s="149">
        <v>4.698</v>
      </c>
      <c r="I78" s="149">
        <v>4.55</v>
      </c>
      <c r="J78" s="149">
        <v>4.9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180.237</v>
      </c>
      <c r="E79" s="30">
        <v>181</v>
      </c>
      <c r="F79" s="31"/>
      <c r="G79" s="31"/>
      <c r="H79" s="149">
        <v>2.55</v>
      </c>
      <c r="I79" s="149">
        <v>1.51880256788905</v>
      </c>
      <c r="J79" s="149">
        <v>1.574</v>
      </c>
      <c r="K79" s="32"/>
    </row>
    <row r="80" spans="1:11" s="42" customFormat="1" ht="11.25" customHeight="1">
      <c r="A80" s="43" t="s">
        <v>63</v>
      </c>
      <c r="B80" s="37"/>
      <c r="C80" s="38">
        <v>1711</v>
      </c>
      <c r="D80" s="38">
        <v>1782.237</v>
      </c>
      <c r="E80" s="38">
        <v>1808</v>
      </c>
      <c r="F80" s="39">
        <v>101.445542876733</v>
      </c>
      <c r="G80" s="40"/>
      <c r="H80" s="150">
        <v>23.572</v>
      </c>
      <c r="I80" s="151">
        <v>23.131802567889054</v>
      </c>
      <c r="J80" s="151">
        <v>22.833000000000002</v>
      </c>
      <c r="K80" s="41">
        <v>98.70826077210324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49">
        <v>0.025</v>
      </c>
      <c r="I82" s="149">
        <v>0.025</v>
      </c>
      <c r="J82" s="149">
        <v>0.03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10</v>
      </c>
      <c r="E83" s="30">
        <v>10</v>
      </c>
      <c r="F83" s="31"/>
      <c r="G83" s="31"/>
      <c r="H83" s="149">
        <v>0.023</v>
      </c>
      <c r="I83" s="149">
        <v>0.023</v>
      </c>
      <c r="J83" s="149">
        <v>0.023</v>
      </c>
      <c r="K83" s="32"/>
    </row>
    <row r="84" spans="1:11" s="42" customFormat="1" ht="11.25" customHeight="1">
      <c r="A84" s="36" t="s">
        <v>66</v>
      </c>
      <c r="B84" s="37"/>
      <c r="C84" s="38">
        <v>10</v>
      </c>
      <c r="D84" s="38">
        <v>11</v>
      </c>
      <c r="E84" s="38">
        <v>11</v>
      </c>
      <c r="F84" s="39">
        <v>100</v>
      </c>
      <c r="G84" s="40"/>
      <c r="H84" s="150">
        <v>0.048</v>
      </c>
      <c r="I84" s="151">
        <v>0.048</v>
      </c>
      <c r="J84" s="151">
        <v>0.053</v>
      </c>
      <c r="K84" s="41">
        <v>110.41666666666666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15826</v>
      </c>
      <c r="D87" s="53">
        <v>16208.237000000001</v>
      </c>
      <c r="E87" s="53">
        <v>16458</v>
      </c>
      <c r="F87" s="54">
        <f>IF(D87&gt;0,100*E87/D87,0)</f>
        <v>101.54096340027604</v>
      </c>
      <c r="G87" s="40"/>
      <c r="H87" s="154">
        <v>214.29000000000002</v>
      </c>
      <c r="I87" s="155">
        <v>221.69380256788907</v>
      </c>
      <c r="J87" s="155">
        <v>215.393</v>
      </c>
      <c r="K87" s="54">
        <f>IF(I87&gt;0,100*J87/I87,0)</f>
        <v>97.15788060157452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50">
        <v>1.6</v>
      </c>
      <c r="I26" s="151">
        <v>1.6</v>
      </c>
      <c r="J26" s="151">
        <v>1.45</v>
      </c>
      <c r="K26" s="41">
        <v>90.625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13</v>
      </c>
      <c r="F30" s="31"/>
      <c r="G30" s="31"/>
      <c r="H30" s="149"/>
      <c r="I30" s="149">
        <v>0.351</v>
      </c>
      <c r="J30" s="149">
        <v>0.45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13</v>
      </c>
      <c r="F31" s="39">
        <v>130</v>
      </c>
      <c r="G31" s="40"/>
      <c r="H31" s="150"/>
      <c r="I31" s="151">
        <v>0.351</v>
      </c>
      <c r="J31" s="151">
        <v>0.45</v>
      </c>
      <c r="K31" s="41">
        <v>128.2051282051282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49">
        <v>3.77</v>
      </c>
      <c r="I33" s="149">
        <v>3.77</v>
      </c>
      <c r="J33" s="149">
        <v>3.8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20</v>
      </c>
      <c r="F34" s="31"/>
      <c r="G34" s="31"/>
      <c r="H34" s="149">
        <v>0.56</v>
      </c>
      <c r="I34" s="149">
        <v>0.56</v>
      </c>
      <c r="J34" s="149">
        <v>0.55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49">
        <v>0.883</v>
      </c>
      <c r="I35" s="149">
        <v>0.63</v>
      </c>
      <c r="J35" s="149">
        <v>0.75</v>
      </c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/>
      <c r="F36" s="31"/>
      <c r="G36" s="31"/>
      <c r="H36" s="149">
        <v>5.764</v>
      </c>
      <c r="I36" s="149">
        <v>4.2</v>
      </c>
      <c r="J36" s="149">
        <v>4.089</v>
      </c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158</v>
      </c>
      <c r="F37" s="39">
        <v>47.878787878787875</v>
      </c>
      <c r="G37" s="40"/>
      <c r="H37" s="150">
        <v>10.977</v>
      </c>
      <c r="I37" s="151">
        <v>9.16</v>
      </c>
      <c r="J37" s="151">
        <v>9.189</v>
      </c>
      <c r="K37" s="41">
        <f>IF(I37&gt;0,100*J37/I37,0)</f>
        <v>100.31659388646288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50">
        <v>0.393</v>
      </c>
      <c r="I39" s="151">
        <v>0.39</v>
      </c>
      <c r="J39" s="151">
        <v>0.29</v>
      </c>
      <c r="K39" s="41">
        <v>74.35897435897435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49">
        <v>0.24</v>
      </c>
      <c r="I43" s="149">
        <v>0.24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49">
        <v>0.052</v>
      </c>
      <c r="I45" s="149">
        <v>0.052</v>
      </c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50">
        <v>0.292</v>
      </c>
      <c r="I50" s="151">
        <v>0.292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49">
        <v>5</v>
      </c>
      <c r="I54" s="149">
        <v>6.5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49">
        <v>13.75</v>
      </c>
      <c r="I55" s="149">
        <v>14.25</v>
      </c>
      <c r="J55" s="149">
        <v>14.25</v>
      </c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/>
      <c r="F56" s="31"/>
      <c r="G56" s="31"/>
      <c r="H56" s="149">
        <v>68</v>
      </c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49">
        <v>1.71</v>
      </c>
      <c r="I58" s="149">
        <v>1.444</v>
      </c>
      <c r="J58" s="149">
        <v>1.71</v>
      </c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473</v>
      </c>
      <c r="F59" s="39">
        <v>105.58035714285714</v>
      </c>
      <c r="G59" s="40"/>
      <c r="H59" s="150">
        <v>88.46</v>
      </c>
      <c r="I59" s="151">
        <v>22.194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180</v>
      </c>
      <c r="F61" s="31"/>
      <c r="G61" s="31"/>
      <c r="H61" s="149">
        <v>5.6</v>
      </c>
      <c r="I61" s="149">
        <v>6.3</v>
      </c>
      <c r="J61" s="149">
        <v>6.3</v>
      </c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159</v>
      </c>
      <c r="F62" s="31"/>
      <c r="G62" s="31"/>
      <c r="H62" s="149">
        <v>3.398</v>
      </c>
      <c r="I62" s="149">
        <v>3.391</v>
      </c>
      <c r="J62" s="149">
        <v>3.549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1117</v>
      </c>
      <c r="F63" s="31"/>
      <c r="G63" s="31"/>
      <c r="H63" s="149">
        <v>52.854</v>
      </c>
      <c r="I63" s="149">
        <v>60.32</v>
      </c>
      <c r="J63" s="149">
        <v>75.024</v>
      </c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1456</v>
      </c>
      <c r="F64" s="39">
        <v>99.58960328317373</v>
      </c>
      <c r="G64" s="40"/>
      <c r="H64" s="150">
        <v>61.852</v>
      </c>
      <c r="I64" s="151">
        <v>70.011</v>
      </c>
      <c r="J64" s="151">
        <v>84.873</v>
      </c>
      <c r="K64" s="41">
        <v>121.22809272828557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480</v>
      </c>
      <c r="F66" s="39">
        <v>43.63636363636363</v>
      </c>
      <c r="G66" s="40"/>
      <c r="H66" s="150">
        <v>41.514</v>
      </c>
      <c r="I66" s="151">
        <v>23.2</v>
      </c>
      <c r="J66" s="151">
        <v>23</v>
      </c>
      <c r="K66" s="41">
        <v>99.13793103448276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49">
        <v>0.316</v>
      </c>
      <c r="I72" s="149">
        <v>0.315</v>
      </c>
      <c r="J72" s="149">
        <v>0.314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49">
        <v>1.661</v>
      </c>
      <c r="I73" s="149">
        <v>1.55</v>
      </c>
      <c r="J73" s="149">
        <v>1.707</v>
      </c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600</v>
      </c>
      <c r="F74" s="31"/>
      <c r="G74" s="31"/>
      <c r="H74" s="149">
        <v>29.64</v>
      </c>
      <c r="I74" s="149">
        <v>31.25</v>
      </c>
      <c r="J74" s="149">
        <v>30</v>
      </c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54</v>
      </c>
      <c r="F75" s="31"/>
      <c r="G75" s="31"/>
      <c r="H75" s="149">
        <v>5.318</v>
      </c>
      <c r="I75" s="149">
        <v>5.318</v>
      </c>
      <c r="J75" s="149">
        <v>2.25</v>
      </c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49">
        <v>1.44</v>
      </c>
      <c r="I76" s="149">
        <v>1.65</v>
      </c>
      <c r="J76" s="149">
        <v>1.65</v>
      </c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155</v>
      </c>
      <c r="F77" s="31"/>
      <c r="G77" s="31"/>
      <c r="H77" s="149">
        <v>2.66</v>
      </c>
      <c r="I77" s="149">
        <v>2.94</v>
      </c>
      <c r="J77" s="149">
        <v>2.341</v>
      </c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49">
        <v>7.734</v>
      </c>
      <c r="I78" s="149">
        <v>8.17</v>
      </c>
      <c r="J78" s="149">
        <v>8.325</v>
      </c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49">
        <v>13.183</v>
      </c>
      <c r="I79" s="149">
        <v>19.088</v>
      </c>
      <c r="J79" s="149">
        <v>17.34</v>
      </c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1432</v>
      </c>
      <c r="F80" s="39">
        <v>98.01505817932923</v>
      </c>
      <c r="G80" s="40"/>
      <c r="H80" s="150">
        <v>61.952</v>
      </c>
      <c r="I80" s="151">
        <v>70.281</v>
      </c>
      <c r="J80" s="151">
        <v>63.92700000000001</v>
      </c>
      <c r="K80" s="41">
        <f>IF(I80&gt;0,100*J80/I80,0)</f>
        <v>90.95914969906518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4076</v>
      </c>
      <c r="F87" s="54">
        <f>IF(D87&gt;0,100*E87/D87,0)</f>
        <v>83.59310910582445</v>
      </c>
      <c r="G87" s="40"/>
      <c r="H87" s="154">
        <v>267.03999999999996</v>
      </c>
      <c r="I87" s="155">
        <v>197.47899999999998</v>
      </c>
      <c r="J87" s="155">
        <v>199.139</v>
      </c>
      <c r="K87" s="54">
        <f>IF(I87&gt;0,100*J87/I87,0)</f>
        <v>100.84059570891084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49"/>
  <sheetViews>
    <sheetView showZeros="0" view="pageBreakPreview" zoomScale="86" zoomScaleSheetLayoutView="86" zoomScalePageLayoutView="0" workbookViewId="0" topLeftCell="A1">
      <selection activeCell="A1" sqref="A1:K1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122</v>
      </c>
      <c r="B2" s="67"/>
      <c r="C2" s="67"/>
      <c r="D2" s="67"/>
      <c r="E2" s="67"/>
      <c r="F2" s="67"/>
      <c r="G2" s="67"/>
      <c r="H2" s="67"/>
      <c r="J2" s="68" t="s">
        <v>123</v>
      </c>
      <c r="M2" s="68" t="s">
        <v>129</v>
      </c>
      <c r="O2" s="66" t="s">
        <v>122</v>
      </c>
      <c r="P2" s="67"/>
      <c r="Q2" s="67"/>
      <c r="R2" s="67"/>
      <c r="S2" s="67"/>
      <c r="T2" s="67"/>
      <c r="U2" s="67"/>
      <c r="V2" s="67"/>
      <c r="X2" s="68" t="s">
        <v>123</v>
      </c>
      <c r="AA2" s="68" t="s">
        <v>129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9" t="s">
        <v>124</v>
      </c>
      <c r="E4" s="190"/>
      <c r="F4" s="190"/>
      <c r="G4" s="190"/>
      <c r="H4" s="191"/>
      <c r="J4" s="189" t="s">
        <v>125</v>
      </c>
      <c r="K4" s="190"/>
      <c r="L4" s="190"/>
      <c r="M4" s="190"/>
      <c r="N4" s="191"/>
      <c r="O4" s="69"/>
      <c r="P4" s="70"/>
      <c r="Q4" s="71"/>
      <c r="R4" s="189" t="s">
        <v>124</v>
      </c>
      <c r="S4" s="190"/>
      <c r="T4" s="190"/>
      <c r="U4" s="190"/>
      <c r="V4" s="191"/>
      <c r="X4" s="189" t="s">
        <v>125</v>
      </c>
      <c r="Y4" s="190"/>
      <c r="Z4" s="190"/>
      <c r="AA4" s="190"/>
      <c r="AB4" s="191"/>
    </row>
    <row r="5" spans="1:28" s="68" customFormat="1" ht="9.75">
      <c r="A5" s="72" t="s">
        <v>126</v>
      </c>
      <c r="B5" s="73"/>
      <c r="C5" s="71"/>
      <c r="D5" s="69"/>
      <c r="E5" s="74" t="s">
        <v>292</v>
      </c>
      <c r="F5" s="74" t="s">
        <v>127</v>
      </c>
      <c r="G5" s="74" t="s">
        <v>128</v>
      </c>
      <c r="H5" s="75">
        <f>G6</f>
        <v>2018</v>
      </c>
      <c r="J5" s="69"/>
      <c r="K5" s="74" t="s">
        <v>292</v>
      </c>
      <c r="L5" s="74" t="s">
        <v>127</v>
      </c>
      <c r="M5" s="74" t="s">
        <v>128</v>
      </c>
      <c r="N5" s="75">
        <f>M6</f>
        <v>2018</v>
      </c>
      <c r="O5" s="72" t="s">
        <v>126</v>
      </c>
      <c r="P5" s="73"/>
      <c r="Q5" s="71"/>
      <c r="R5" s="69"/>
      <c r="S5" s="74" t="s">
        <v>292</v>
      </c>
      <c r="T5" s="74" t="s">
        <v>127</v>
      </c>
      <c r="U5" s="74" t="s">
        <v>128</v>
      </c>
      <c r="V5" s="75">
        <f>U6</f>
        <v>2018</v>
      </c>
      <c r="X5" s="69"/>
      <c r="Y5" s="74" t="s">
        <v>292</v>
      </c>
      <c r="Z5" s="74" t="s">
        <v>127</v>
      </c>
      <c r="AA5" s="74" t="s">
        <v>128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293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293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293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293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/>
      <c r="F8"/>
      <c r="G8"/>
      <c r="H8"/>
      <c r="I8"/>
      <c r="J8"/>
      <c r="K8"/>
      <c r="L8"/>
      <c r="M8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130</v>
      </c>
      <c r="B9" s="83"/>
      <c r="C9" s="83"/>
      <c r="D9" s="103"/>
      <c r="E9" s="85"/>
      <c r="F9" s="85"/>
      <c r="G9" s="85"/>
      <c r="H9" s="85">
        <f aca="true" t="shared" si="0" ref="H9:H22">IF(AND(F9&gt;0,G9&gt;0),G9*100/F9,"")</f>
      </c>
      <c r="I9" s="86"/>
      <c r="J9" s="104"/>
      <c r="K9" s="87"/>
      <c r="L9" s="87"/>
      <c r="M9" s="87"/>
      <c r="N9" s="87">
        <f aca="true" t="shared" si="1" ref="N9:N22">IF(AND(L9&gt;0,M9&gt;0),M9*100/L9,"")</f>
      </c>
      <c r="O9" s="83" t="s">
        <v>164</v>
      </c>
      <c r="P9" s="83"/>
      <c r="Q9" s="83"/>
      <c r="R9" s="103"/>
      <c r="S9" s="85"/>
      <c r="T9" s="85"/>
      <c r="U9" s="85"/>
      <c r="V9" s="85">
        <f aca="true" t="shared" si="2" ref="V9:V18">IF(AND(T9&gt;0,U9&gt;0),U9*100/T9,"")</f>
      </c>
      <c r="W9" s="86"/>
      <c r="X9" s="104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131</v>
      </c>
      <c r="B10" s="85"/>
      <c r="C10" s="85"/>
      <c r="D10" s="103">
        <v>3</v>
      </c>
      <c r="E10" s="91">
        <v>1808.688</v>
      </c>
      <c r="F10" s="91">
        <v>1647.2667349775786</v>
      </c>
      <c r="G10" s="91">
        <v>1648.209</v>
      </c>
      <c r="H10" s="91">
        <f t="shared" si="0"/>
        <v>100.05720172710427</v>
      </c>
      <c r="I10" s="87"/>
      <c r="J10" s="104">
        <v>3</v>
      </c>
      <c r="K10" s="88">
        <v>6815.222</v>
      </c>
      <c r="L10" s="88">
        <v>3828.8247999999994</v>
      </c>
      <c r="M10" s="88"/>
      <c r="N10" s="87">
        <f t="shared" si="1"/>
      </c>
      <c r="O10" s="83" t="s">
        <v>303</v>
      </c>
      <c r="P10" s="85"/>
      <c r="Q10" s="85"/>
      <c r="R10" s="103">
        <v>3</v>
      </c>
      <c r="S10" s="91">
        <v>6.101</v>
      </c>
      <c r="T10" s="91">
        <v>6.242190000000001</v>
      </c>
      <c r="U10" s="91">
        <v>6.56</v>
      </c>
      <c r="V10" s="91">
        <f t="shared" si="2"/>
        <v>105.09132211611629</v>
      </c>
      <c r="W10" s="87"/>
      <c r="X10" s="104">
        <v>3</v>
      </c>
      <c r="Y10" s="88">
        <v>57.400000000000006</v>
      </c>
      <c r="Z10" s="88">
        <v>61.89123588652482</v>
      </c>
      <c r="AA10" s="88">
        <v>57.053</v>
      </c>
      <c r="AB10" s="88">
        <f t="shared" si="3"/>
        <v>92.18268012066274</v>
      </c>
    </row>
    <row r="11" spans="1:28" s="89" customFormat="1" ht="11.25" customHeight="1">
      <c r="A11" s="83" t="s">
        <v>132</v>
      </c>
      <c r="B11" s="85"/>
      <c r="C11" s="85"/>
      <c r="D11" s="103">
        <v>3</v>
      </c>
      <c r="E11" s="91">
        <v>448.16</v>
      </c>
      <c r="F11" s="91">
        <v>424.3392650224215</v>
      </c>
      <c r="G11" s="91">
        <v>389.984</v>
      </c>
      <c r="H11" s="91">
        <f t="shared" si="0"/>
        <v>91.90382133960519</v>
      </c>
      <c r="I11" s="87"/>
      <c r="J11" s="104">
        <v>3</v>
      </c>
      <c r="K11" s="88">
        <v>1057.913</v>
      </c>
      <c r="L11" s="88">
        <v>1159.9394</v>
      </c>
      <c r="M11" s="88"/>
      <c r="N11" s="87">
        <f t="shared" si="1"/>
      </c>
      <c r="O11" s="83" t="s">
        <v>304</v>
      </c>
      <c r="P11" s="85"/>
      <c r="Q11" s="85"/>
      <c r="R11" s="103">
        <v>8</v>
      </c>
      <c r="S11" s="161">
        <v>31.8</v>
      </c>
      <c r="T11" s="161">
        <v>37.2</v>
      </c>
      <c r="U11" s="161">
        <v>0</v>
      </c>
      <c r="V11" s="91">
        <f t="shared" si="2"/>
      </c>
      <c r="W11" s="87"/>
      <c r="X11" s="104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133</v>
      </c>
      <c r="B12" s="85"/>
      <c r="C12" s="85"/>
      <c r="D12" s="103">
        <v>3</v>
      </c>
      <c r="E12" s="91">
        <v>2256.848</v>
      </c>
      <c r="F12" s="91">
        <v>2071.606</v>
      </c>
      <c r="G12" s="91">
        <v>2038.193</v>
      </c>
      <c r="H12" s="91">
        <f t="shared" si="0"/>
        <v>98.38709677419354</v>
      </c>
      <c r="I12" s="87"/>
      <c r="J12" s="104">
        <v>3</v>
      </c>
      <c r="K12" s="88">
        <v>7873.134999999999</v>
      </c>
      <c r="L12" s="88">
        <v>4988.7642000000005</v>
      </c>
      <c r="M12" s="88"/>
      <c r="N12" s="87">
        <f t="shared" si="1"/>
      </c>
      <c r="O12" s="83" t="s">
        <v>184</v>
      </c>
      <c r="P12" s="85"/>
      <c r="Q12" s="85"/>
      <c r="R12" s="103">
        <v>10</v>
      </c>
      <c r="S12" s="91">
        <v>2.226</v>
      </c>
      <c r="T12" s="91">
        <v>2.128</v>
      </c>
      <c r="U12" s="91">
        <v>2.263</v>
      </c>
      <c r="V12" s="91">
        <f t="shared" si="2"/>
        <v>106.343984962406</v>
      </c>
      <c r="W12" s="87"/>
      <c r="X12" s="104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134</v>
      </c>
      <c r="B13" s="85"/>
      <c r="C13" s="85"/>
      <c r="D13" s="103">
        <v>3</v>
      </c>
      <c r="E13" s="91">
        <v>321.81</v>
      </c>
      <c r="F13" s="91">
        <v>281.0767</v>
      </c>
      <c r="G13" s="91">
        <v>276.872</v>
      </c>
      <c r="H13" s="91">
        <f t="shared" si="0"/>
        <v>98.50407379907334</v>
      </c>
      <c r="I13" s="87"/>
      <c r="J13" s="104">
        <v>3</v>
      </c>
      <c r="K13" s="88">
        <v>878.1319999999998</v>
      </c>
      <c r="L13" s="88">
        <v>568.9785</v>
      </c>
      <c r="M13" s="88"/>
      <c r="N13" s="87">
        <f t="shared" si="1"/>
      </c>
      <c r="O13" s="83" t="s">
        <v>185</v>
      </c>
      <c r="P13" s="85"/>
      <c r="Q13" s="85"/>
      <c r="R13" s="103">
        <v>3</v>
      </c>
      <c r="S13" s="91">
        <v>5.108</v>
      </c>
      <c r="T13" s="91">
        <v>4.93145</v>
      </c>
      <c r="U13" s="91"/>
      <c r="V13" s="91">
        <f t="shared" si="2"/>
      </c>
      <c r="W13" s="87"/>
      <c r="X13" s="104">
        <v>1</v>
      </c>
      <c r="Y13" s="88">
        <v>86.99000000000001</v>
      </c>
      <c r="Z13" s="88">
        <v>88.21399999999998</v>
      </c>
      <c r="AA13" s="88">
        <v>0</v>
      </c>
      <c r="AB13" s="88">
        <f t="shared" si="3"/>
      </c>
    </row>
    <row r="14" spans="1:28" s="68" customFormat="1" ht="12" customHeight="1">
      <c r="A14" s="83" t="s">
        <v>135</v>
      </c>
      <c r="B14" s="85"/>
      <c r="C14" s="85"/>
      <c r="D14" s="103">
        <v>3</v>
      </c>
      <c r="E14" s="91">
        <v>2241.385</v>
      </c>
      <c r="F14" s="91">
        <v>2316.4923</v>
      </c>
      <c r="G14" s="91">
        <v>2303.191</v>
      </c>
      <c r="H14" s="91">
        <f t="shared" si="0"/>
        <v>99.42579994761907</v>
      </c>
      <c r="I14" s="87"/>
      <c r="J14" s="104">
        <v>3</v>
      </c>
      <c r="K14" s="88">
        <v>8298.027</v>
      </c>
      <c r="L14" s="88">
        <v>5370.631249999999</v>
      </c>
      <c r="M14" s="88"/>
      <c r="N14" s="87">
        <f t="shared" si="1"/>
      </c>
      <c r="O14" s="83" t="s">
        <v>305</v>
      </c>
      <c r="P14" s="85"/>
      <c r="Q14" s="85"/>
      <c r="R14" s="103">
        <v>2</v>
      </c>
      <c r="S14" s="161">
        <v>48.254000000000005</v>
      </c>
      <c r="T14" s="161">
        <v>43.394</v>
      </c>
      <c r="U14" s="161">
        <v>44.956</v>
      </c>
      <c r="V14" s="91">
        <f t="shared" si="2"/>
        <v>103.59957597824585</v>
      </c>
      <c r="W14" s="87"/>
      <c r="X14" s="104">
        <v>12</v>
      </c>
      <c r="Y14" s="88">
        <v>132.19100000000003</v>
      </c>
      <c r="Z14" s="88">
        <v>131.71</v>
      </c>
      <c r="AA14" s="88">
        <v>130.5</v>
      </c>
      <c r="AB14" s="88">
        <f t="shared" si="3"/>
        <v>99.08131501024978</v>
      </c>
    </row>
    <row r="15" spans="1:28" s="68" customFormat="1" ht="11.25">
      <c r="A15" s="83" t="s">
        <v>136</v>
      </c>
      <c r="B15" s="85"/>
      <c r="C15" s="85"/>
      <c r="D15" s="103">
        <v>3</v>
      </c>
      <c r="E15" s="91">
        <v>2563.195</v>
      </c>
      <c r="F15" s="91">
        <v>2597.569</v>
      </c>
      <c r="G15" s="91">
        <v>2580.063</v>
      </c>
      <c r="H15" s="91">
        <f t="shared" si="0"/>
        <v>99.32606217582672</v>
      </c>
      <c r="I15" s="87"/>
      <c r="J15" s="104">
        <v>3</v>
      </c>
      <c r="K15" s="88">
        <v>9176.159000000001</v>
      </c>
      <c r="L15" s="88">
        <v>5939.60975</v>
      </c>
      <c r="M15" s="88"/>
      <c r="N15" s="87">
        <f t="shared" si="1"/>
      </c>
      <c r="O15" s="83" t="s">
        <v>306</v>
      </c>
      <c r="P15" s="85"/>
      <c r="Q15" s="85"/>
      <c r="R15" s="103">
        <v>3</v>
      </c>
      <c r="S15" s="161">
        <v>9.440000000000001</v>
      </c>
      <c r="T15" s="161">
        <v>9.25</v>
      </c>
      <c r="U15" s="161">
        <v>11.834</v>
      </c>
      <c r="V15" s="91">
        <f t="shared" si="2"/>
        <v>127.93513513513513</v>
      </c>
      <c r="W15" s="87"/>
      <c r="X15" s="104">
        <v>2</v>
      </c>
      <c r="Y15" s="88">
        <v>15.845999999999998</v>
      </c>
      <c r="Z15" s="88">
        <v>16.176</v>
      </c>
      <c r="AA15" s="88">
        <v>14.889</v>
      </c>
      <c r="AB15" s="88">
        <f t="shared" si="3"/>
        <v>92.04376854599407</v>
      </c>
    </row>
    <row r="16" spans="1:28" s="68" customFormat="1" ht="11.25">
      <c r="A16" s="83" t="s">
        <v>137</v>
      </c>
      <c r="B16" s="85"/>
      <c r="C16" s="85"/>
      <c r="D16" s="103">
        <v>3</v>
      </c>
      <c r="E16" s="91">
        <v>509.849</v>
      </c>
      <c r="F16" s="91">
        <v>558.224</v>
      </c>
      <c r="G16" s="91">
        <v>548.089</v>
      </c>
      <c r="H16" s="91">
        <f t="shared" si="0"/>
        <v>98.18442059101723</v>
      </c>
      <c r="I16" s="87"/>
      <c r="J16" s="104">
        <v>3</v>
      </c>
      <c r="K16" s="88">
        <v>1110.117</v>
      </c>
      <c r="L16" s="88">
        <v>872.1093999999999</v>
      </c>
      <c r="M16" s="88"/>
      <c r="N16" s="87">
        <f t="shared" si="1"/>
      </c>
      <c r="O16" s="83" t="s">
        <v>186</v>
      </c>
      <c r="P16" s="85"/>
      <c r="Q16" s="85"/>
      <c r="R16" s="103">
        <v>2</v>
      </c>
      <c r="S16" s="91">
        <v>27.522</v>
      </c>
      <c r="T16" s="91">
        <v>32.215</v>
      </c>
      <c r="U16" s="91">
        <v>0</v>
      </c>
      <c r="V16" s="91">
        <f t="shared" si="2"/>
      </c>
      <c r="W16" s="87"/>
      <c r="X16" s="104">
        <v>3</v>
      </c>
      <c r="Y16" s="88">
        <v>478.659</v>
      </c>
      <c r="Z16" s="88">
        <v>530.568</v>
      </c>
      <c r="AA16" s="88">
        <v>0</v>
      </c>
      <c r="AB16" s="88">
        <f t="shared" si="3"/>
      </c>
    </row>
    <row r="17" spans="1:28" s="68" customFormat="1" ht="12" customHeight="1">
      <c r="A17" s="83" t="s">
        <v>138</v>
      </c>
      <c r="B17" s="85"/>
      <c r="C17" s="85"/>
      <c r="D17" s="103">
        <v>3</v>
      </c>
      <c r="E17" s="91">
        <v>155.256</v>
      </c>
      <c r="F17" s="91">
        <v>107.635</v>
      </c>
      <c r="G17" s="91">
        <v>125.116</v>
      </c>
      <c r="H17" s="91">
        <f t="shared" si="0"/>
        <v>116.24099967482697</v>
      </c>
      <c r="I17" s="87"/>
      <c r="J17" s="104">
        <v>3</v>
      </c>
      <c r="K17" s="88">
        <v>377.355</v>
      </c>
      <c r="L17" s="88">
        <v>131.784</v>
      </c>
      <c r="M17" s="88"/>
      <c r="N17" s="87">
        <f t="shared" si="1"/>
      </c>
      <c r="O17" s="83" t="s">
        <v>187</v>
      </c>
      <c r="P17" s="85"/>
      <c r="Q17" s="85"/>
      <c r="R17" s="103">
        <v>3</v>
      </c>
      <c r="S17" s="91">
        <v>1.735</v>
      </c>
      <c r="T17" s="91">
        <v>1.734</v>
      </c>
      <c r="U17" s="91">
        <v>1.689</v>
      </c>
      <c r="V17" s="91">
        <f t="shared" si="2"/>
        <v>97.40484429065744</v>
      </c>
      <c r="W17" s="87"/>
      <c r="X17" s="104">
        <v>3</v>
      </c>
      <c r="Y17" s="88">
        <v>93.75999999999999</v>
      </c>
      <c r="Z17" s="88">
        <v>89.07799999999999</v>
      </c>
      <c r="AA17" s="88">
        <v>87.454</v>
      </c>
      <c r="AB17" s="88">
        <f t="shared" si="3"/>
        <v>98.17687869058578</v>
      </c>
    </row>
    <row r="18" spans="1:28" s="89" customFormat="1" ht="11.25" customHeight="1">
      <c r="A18" s="83" t="s">
        <v>139</v>
      </c>
      <c r="B18" s="85"/>
      <c r="C18" s="85"/>
      <c r="D18" s="103">
        <v>3</v>
      </c>
      <c r="E18" s="91">
        <v>227.792</v>
      </c>
      <c r="F18" s="91">
        <v>190.021</v>
      </c>
      <c r="G18" s="91">
        <v>191.696</v>
      </c>
      <c r="H18" s="91">
        <f t="shared" si="0"/>
        <v>100.88148152046352</v>
      </c>
      <c r="I18" s="87"/>
      <c r="J18" s="104">
        <v>3</v>
      </c>
      <c r="K18" s="88">
        <v>550.8380000000001</v>
      </c>
      <c r="L18" s="88">
        <v>349.32000000000005</v>
      </c>
      <c r="M18" s="88"/>
      <c r="N18" s="87">
        <f t="shared" si="1"/>
      </c>
      <c r="O18" s="83" t="s">
        <v>188</v>
      </c>
      <c r="P18" s="85"/>
      <c r="Q18" s="85"/>
      <c r="R18" s="103">
        <v>3</v>
      </c>
      <c r="S18" s="91">
        <v>7.451</v>
      </c>
      <c r="T18" s="91">
        <v>8.133</v>
      </c>
      <c r="U18" s="91">
        <v>7.528</v>
      </c>
      <c r="V18" s="91">
        <f t="shared" si="2"/>
        <v>92.56117053977623</v>
      </c>
      <c r="W18" s="87"/>
      <c r="X18" s="104">
        <v>3</v>
      </c>
      <c r="Y18" s="88">
        <v>631.175</v>
      </c>
      <c r="Z18" s="88">
        <v>610.779</v>
      </c>
      <c r="AA18" s="88">
        <v>734.626</v>
      </c>
      <c r="AB18" s="88">
        <f t="shared" si="3"/>
        <v>120.27689229655897</v>
      </c>
    </row>
    <row r="19" spans="1:28" s="89" customFormat="1" ht="11.25" customHeight="1">
      <c r="A19" s="83" t="s">
        <v>288</v>
      </c>
      <c r="B19" s="85"/>
      <c r="C19" s="85"/>
      <c r="D19" s="103">
        <v>3</v>
      </c>
      <c r="E19" s="91">
        <f>E12+E15+E16+E17+E18</f>
        <v>5712.9400000000005</v>
      </c>
      <c r="F19" s="91">
        <f>F12+F15+F16+F17+F18</f>
        <v>5525.055</v>
      </c>
      <c r="G19" s="91">
        <f>G12+G15+G16+G17+G18</f>
        <v>5483.157</v>
      </c>
      <c r="H19" s="91">
        <f t="shared" si="0"/>
        <v>99.24167270733052</v>
      </c>
      <c r="I19" s="87"/>
      <c r="J19" s="104">
        <v>3</v>
      </c>
      <c r="K19" s="91">
        <f>K12+K15+K16+K17+K18</f>
        <v>19087.604</v>
      </c>
      <c r="L19" s="91">
        <f>L12+L15+L16+L17+L18</f>
        <v>12281.58735</v>
      </c>
      <c r="M19" s="91">
        <f>M12+M15+M16+M17+M18</f>
        <v>0</v>
      </c>
      <c r="N19" s="87">
        <f t="shared" si="1"/>
      </c>
      <c r="O19" s="83" t="s">
        <v>307</v>
      </c>
      <c r="P19" s="85"/>
      <c r="Q19" s="85"/>
      <c r="R19" s="103">
        <v>3</v>
      </c>
      <c r="S19" s="161">
        <v>4.1000000000000005</v>
      </c>
      <c r="T19" s="161">
        <v>5.800000000000001</v>
      </c>
      <c r="U19" s="161">
        <v>4.1000000000000005</v>
      </c>
      <c r="V19" s="91">
        <f aca="true" t="shared" si="4" ref="V19:V26">IF(AND(T19&gt;0,U19&gt;0),U19*100/T19,"")</f>
        <v>70.6896551724138</v>
      </c>
      <c r="W19" s="87"/>
      <c r="X19" s="104">
        <v>11</v>
      </c>
      <c r="Y19" s="88">
        <v>0.455</v>
      </c>
      <c r="Z19" s="88">
        <v>0.625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140</v>
      </c>
      <c r="B20" s="85"/>
      <c r="C20" s="85"/>
      <c r="D20" s="103">
        <v>3</v>
      </c>
      <c r="E20" s="91">
        <v>359.275</v>
      </c>
      <c r="F20" s="91">
        <v>332.7073</v>
      </c>
      <c r="G20" s="91"/>
      <c r="H20" s="91">
        <f t="shared" si="0"/>
      </c>
      <c r="I20" s="87"/>
      <c r="J20" s="104">
        <v>1</v>
      </c>
      <c r="K20" s="88">
        <v>4069.5080000000003</v>
      </c>
      <c r="L20" s="88">
        <v>3784.3770000000004</v>
      </c>
      <c r="M20" s="88">
        <v>0</v>
      </c>
      <c r="N20" s="87">
        <f t="shared" si="1"/>
      </c>
      <c r="O20" s="83" t="s">
        <v>189</v>
      </c>
      <c r="P20" s="85"/>
      <c r="Q20" s="85"/>
      <c r="R20" s="103">
        <v>1</v>
      </c>
      <c r="S20" s="91">
        <v>3.753</v>
      </c>
      <c r="T20" s="91">
        <v>3.63692</v>
      </c>
      <c r="U20" s="91">
        <v>3.529</v>
      </c>
      <c r="V20" s="91">
        <f t="shared" si="4"/>
        <v>97.0326540039374</v>
      </c>
      <c r="W20" s="87"/>
      <c r="X20" s="104">
        <v>3</v>
      </c>
      <c r="Y20" s="88">
        <v>242.64299999999997</v>
      </c>
      <c r="Z20" s="88">
        <v>227.48100000000002</v>
      </c>
      <c r="AA20" s="88">
        <v>243.447</v>
      </c>
      <c r="AB20" s="88">
        <f t="shared" si="5"/>
        <v>107.01860814749362</v>
      </c>
    </row>
    <row r="21" spans="1:28" s="89" customFormat="1" ht="11.25" customHeight="1">
      <c r="A21" s="83" t="s">
        <v>141</v>
      </c>
      <c r="B21" s="85"/>
      <c r="C21" s="85"/>
      <c r="D21" s="103">
        <v>12</v>
      </c>
      <c r="E21" s="91">
        <v>8.124</v>
      </c>
      <c r="F21" s="91">
        <v>7.44</v>
      </c>
      <c r="G21" s="91">
        <v>0</v>
      </c>
      <c r="H21" s="91">
        <f t="shared" si="0"/>
      </c>
      <c r="I21" s="87"/>
      <c r="J21" s="104">
        <v>12</v>
      </c>
      <c r="K21" s="88">
        <v>36.361000000000004</v>
      </c>
      <c r="L21" s="88">
        <v>42.89</v>
      </c>
      <c r="M21" s="88">
        <v>0</v>
      </c>
      <c r="N21" s="87">
        <f t="shared" si="1"/>
      </c>
      <c r="O21" s="83" t="s">
        <v>190</v>
      </c>
      <c r="P21" s="85"/>
      <c r="Q21" s="85"/>
      <c r="R21" s="103">
        <v>5</v>
      </c>
      <c r="S21" s="91">
        <v>3.166</v>
      </c>
      <c r="T21" s="91">
        <v>3.3870536</v>
      </c>
      <c r="U21" s="91">
        <v>0</v>
      </c>
      <c r="V21" s="91">
        <f t="shared" si="4"/>
      </c>
      <c r="W21" s="87"/>
      <c r="X21" s="104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294</v>
      </c>
      <c r="B22" s="85"/>
      <c r="C22" s="85"/>
      <c r="D22" s="103">
        <v>3</v>
      </c>
      <c r="E22" s="91">
        <v>109.272</v>
      </c>
      <c r="F22" s="91">
        <v>107.934</v>
      </c>
      <c r="G22" s="91">
        <v>105.965</v>
      </c>
      <c r="H22" s="91">
        <f t="shared" si="0"/>
        <v>98.17573702447793</v>
      </c>
      <c r="I22" s="87"/>
      <c r="J22" s="104">
        <v>11</v>
      </c>
      <c r="K22" s="88">
        <v>835.4</v>
      </c>
      <c r="L22" s="88">
        <v>805.3590000000002</v>
      </c>
      <c r="M22" s="88">
        <v>0</v>
      </c>
      <c r="N22" s="87">
        <f t="shared" si="1"/>
      </c>
      <c r="O22" s="83" t="s">
        <v>191</v>
      </c>
      <c r="P22" s="85"/>
      <c r="Q22" s="85"/>
      <c r="R22" s="103">
        <v>3</v>
      </c>
      <c r="S22" s="91">
        <v>11.081</v>
      </c>
      <c r="T22" s="91">
        <v>11.489253000000001</v>
      </c>
      <c r="U22" s="91">
        <v>11.032</v>
      </c>
      <c r="V22" s="91">
        <f t="shared" si="4"/>
        <v>96.02016771673493</v>
      </c>
      <c r="W22" s="87"/>
      <c r="X22" s="104">
        <v>2</v>
      </c>
      <c r="Y22" s="88">
        <v>581.503</v>
      </c>
      <c r="Z22" s="88">
        <v>591.8580000000001</v>
      </c>
      <c r="AA22" s="88">
        <v>585.5260000000001</v>
      </c>
      <c r="AB22" s="88">
        <f t="shared" si="5"/>
        <v>98.93014878568846</v>
      </c>
    </row>
    <row r="23" spans="1:28" s="89" customFormat="1" ht="11.25" customHeight="1">
      <c r="A23" s="83"/>
      <c r="B23" s="85"/>
      <c r="C23" s="85"/>
      <c r="D23" s="103"/>
      <c r="E23" s="91"/>
      <c r="F23" s="91"/>
      <c r="G23" s="91"/>
      <c r="H23" s="91"/>
      <c r="I23" s="87"/>
      <c r="J23" s="104"/>
      <c r="K23" s="88"/>
      <c r="L23" s="88"/>
      <c r="M23" s="88"/>
      <c r="N23" s="87"/>
      <c r="O23" s="83" t="s">
        <v>192</v>
      </c>
      <c r="P23" s="85"/>
      <c r="Q23" s="85"/>
      <c r="R23" s="103">
        <v>3</v>
      </c>
      <c r="S23" s="91">
        <v>6.705</v>
      </c>
      <c r="T23" s="91">
        <v>6.761845999999999</v>
      </c>
      <c r="U23" s="91">
        <v>6.478</v>
      </c>
      <c r="V23" s="91">
        <f t="shared" si="4"/>
        <v>95.80224098567167</v>
      </c>
      <c r="W23" s="87"/>
      <c r="X23" s="104">
        <v>1</v>
      </c>
      <c r="Y23" s="88">
        <v>404.96200000000005</v>
      </c>
      <c r="Z23" s="88">
        <v>388.025</v>
      </c>
      <c r="AA23" s="88"/>
      <c r="AB23" s="88">
        <f t="shared" si="5"/>
      </c>
    </row>
    <row r="24" spans="1:28" s="89" customFormat="1" ht="11.25" customHeight="1">
      <c r="A24" s="83" t="s">
        <v>142</v>
      </c>
      <c r="B24" s="85"/>
      <c r="C24" s="85"/>
      <c r="D24" s="103"/>
      <c r="E24" s="91"/>
      <c r="F24" s="91"/>
      <c r="G24" s="91"/>
      <c r="H24" s="91"/>
      <c r="I24" s="87"/>
      <c r="J24" s="104"/>
      <c r="K24" s="88"/>
      <c r="L24" s="88"/>
      <c r="M24" s="88"/>
      <c r="N24" s="87"/>
      <c r="O24" s="83" t="s">
        <v>308</v>
      </c>
      <c r="P24" s="85"/>
      <c r="Q24" s="85"/>
      <c r="R24" s="103">
        <v>3</v>
      </c>
      <c r="S24" s="91">
        <v>6.866</v>
      </c>
      <c r="T24" s="91">
        <v>6.194</v>
      </c>
      <c r="U24" s="91">
        <v>6.066</v>
      </c>
      <c r="V24" s="91">
        <f t="shared" si="4"/>
        <v>97.93348401679044</v>
      </c>
      <c r="W24" s="87"/>
      <c r="X24" s="104">
        <v>12</v>
      </c>
      <c r="Y24" s="88">
        <v>86.013</v>
      </c>
      <c r="Z24" s="88">
        <v>74.47000000000003</v>
      </c>
      <c r="AA24" s="88">
        <v>81.05499999999998</v>
      </c>
      <c r="AB24" s="88">
        <f t="shared" si="5"/>
        <v>108.84248690747945</v>
      </c>
    </row>
    <row r="25" spans="1:28" s="89" customFormat="1" ht="11.25" customHeight="1">
      <c r="A25" s="83" t="s">
        <v>143</v>
      </c>
      <c r="B25" s="85"/>
      <c r="C25" s="85"/>
      <c r="D25" s="103">
        <v>11</v>
      </c>
      <c r="E25" s="91">
        <v>9.355</v>
      </c>
      <c r="F25" s="91">
        <v>9.941</v>
      </c>
      <c r="G25" s="91">
        <v>0</v>
      </c>
      <c r="H25" s="91">
        <f aca="true" t="shared" si="6" ref="H25:H32">IF(AND(F25&gt;0,G25&gt;0),G25*100/F25,"")</f>
      </c>
      <c r="I25" s="87"/>
      <c r="J25" s="104">
        <v>11</v>
      </c>
      <c r="K25" s="88">
        <v>17.761000000000003</v>
      </c>
      <c r="L25" s="88">
        <v>19.817</v>
      </c>
      <c r="M25" s="88">
        <v>0</v>
      </c>
      <c r="N25" s="87">
        <f aca="true" t="shared" si="7" ref="N25:N32">IF(AND(L25&gt;0,M25&gt;0),M25*100/L25,"")</f>
      </c>
      <c r="O25" s="83" t="s">
        <v>309</v>
      </c>
      <c r="P25" s="85"/>
      <c r="Q25" s="85"/>
      <c r="R25" s="103">
        <v>3</v>
      </c>
      <c r="S25" s="161">
        <v>28.199999999999996</v>
      </c>
      <c r="T25" s="161">
        <v>25.8</v>
      </c>
      <c r="U25" s="161">
        <v>25.2</v>
      </c>
      <c r="V25" s="91">
        <f t="shared" si="4"/>
        <v>97.67441860465117</v>
      </c>
      <c r="W25" s="87"/>
      <c r="X25" s="104">
        <v>12</v>
      </c>
      <c r="Y25" s="88">
        <v>4.818</v>
      </c>
      <c r="Z25" s="88">
        <v>4.8100000000000005</v>
      </c>
      <c r="AA25" s="88">
        <v>4.029</v>
      </c>
      <c r="AB25" s="88">
        <f t="shared" si="5"/>
        <v>83.76299376299374</v>
      </c>
    </row>
    <row r="26" spans="1:28" s="89" customFormat="1" ht="11.25" customHeight="1">
      <c r="A26" s="83" t="s">
        <v>144</v>
      </c>
      <c r="B26" s="85"/>
      <c r="C26" s="85"/>
      <c r="D26" s="103">
        <v>2</v>
      </c>
      <c r="E26" s="91">
        <v>47.109</v>
      </c>
      <c r="F26" s="91">
        <v>43.57</v>
      </c>
      <c r="G26" s="91">
        <v>35.711</v>
      </c>
      <c r="H26" s="91">
        <f t="shared" si="6"/>
        <v>81.96235942162038</v>
      </c>
      <c r="I26" s="87"/>
      <c r="J26" s="104">
        <v>8</v>
      </c>
      <c r="K26" s="88">
        <v>53.625</v>
      </c>
      <c r="L26" s="88">
        <v>50.86299999999999</v>
      </c>
      <c r="M26" s="88">
        <v>0</v>
      </c>
      <c r="N26" s="87">
        <f t="shared" si="7"/>
      </c>
      <c r="O26" s="83" t="s">
        <v>193</v>
      </c>
      <c r="P26" s="85"/>
      <c r="Q26" s="85"/>
      <c r="R26" s="103">
        <v>11</v>
      </c>
      <c r="S26" s="91">
        <v>2.683</v>
      </c>
      <c r="T26" s="91">
        <v>2.693</v>
      </c>
      <c r="U26" s="91">
        <v>2.971</v>
      </c>
      <c r="V26" s="91">
        <f t="shared" si="4"/>
        <v>110.32305978462682</v>
      </c>
      <c r="W26" s="87"/>
      <c r="X26" s="104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28" s="89" customFormat="1" ht="11.25" customHeight="1">
      <c r="A27" s="83" t="s">
        <v>145</v>
      </c>
      <c r="B27" s="85"/>
      <c r="C27" s="85"/>
      <c r="D27" s="103">
        <v>2</v>
      </c>
      <c r="E27" s="91">
        <v>26.427</v>
      </c>
      <c r="F27" s="91">
        <v>36.316</v>
      </c>
      <c r="G27" s="91">
        <v>34.558</v>
      </c>
      <c r="H27" s="91">
        <f t="shared" si="6"/>
        <v>95.15915849763189</v>
      </c>
      <c r="I27" s="87"/>
      <c r="J27" s="104">
        <v>8</v>
      </c>
      <c r="K27" s="88">
        <v>29.826999999999998</v>
      </c>
      <c r="L27" s="88">
        <v>18.524</v>
      </c>
      <c r="M27" s="88">
        <v>0</v>
      </c>
      <c r="N27" s="87">
        <f t="shared" si="7"/>
      </c>
      <c r="O27" s="83"/>
      <c r="P27" s="85"/>
      <c r="Q27" s="85"/>
      <c r="R27" s="103"/>
      <c r="S27" s="91"/>
      <c r="T27" s="91"/>
      <c r="U27" s="91"/>
      <c r="V27" s="91"/>
      <c r="W27" s="87"/>
      <c r="X27" s="104"/>
      <c r="Y27" s="88"/>
      <c r="Z27" s="88"/>
      <c r="AA27" s="88"/>
      <c r="AB27" s="88"/>
    </row>
    <row r="28" spans="1:28" s="89" customFormat="1" ht="11.25" customHeight="1">
      <c r="A28" s="83" t="s">
        <v>146</v>
      </c>
      <c r="B28" s="85"/>
      <c r="C28" s="85"/>
      <c r="D28" s="103">
        <v>2</v>
      </c>
      <c r="E28" s="91">
        <v>33.708</v>
      </c>
      <c r="F28" s="91">
        <v>39.809</v>
      </c>
      <c r="G28" s="91">
        <v>49.175</v>
      </c>
      <c r="H28" s="91">
        <f t="shared" si="6"/>
        <v>123.52734306312644</v>
      </c>
      <c r="I28" s="87"/>
      <c r="J28" s="104">
        <v>8</v>
      </c>
      <c r="K28" s="88">
        <v>37.42</v>
      </c>
      <c r="L28" s="88">
        <v>38.961999999999996</v>
      </c>
      <c r="M28" s="88">
        <v>0</v>
      </c>
      <c r="N28" s="87">
        <f t="shared" si="7"/>
      </c>
      <c r="O28" s="83" t="s">
        <v>194</v>
      </c>
      <c r="P28" s="85"/>
      <c r="Q28" s="85"/>
      <c r="R28" s="103"/>
      <c r="S28" s="91"/>
      <c r="T28" s="91"/>
      <c r="U28" s="91"/>
      <c r="V28" s="91"/>
      <c r="W28" s="87"/>
      <c r="X28" s="104"/>
      <c r="Y28" s="88"/>
      <c r="Z28" s="88"/>
      <c r="AA28" s="88"/>
      <c r="AB28" s="88"/>
    </row>
    <row r="29" spans="1:28" s="89" customFormat="1" ht="12" customHeight="1">
      <c r="A29" s="83" t="s">
        <v>147</v>
      </c>
      <c r="B29" s="85"/>
      <c r="C29" s="85"/>
      <c r="D29" s="103">
        <v>3</v>
      </c>
      <c r="E29" s="91">
        <v>155.409</v>
      </c>
      <c r="F29" s="91">
        <v>173.328</v>
      </c>
      <c r="G29" s="91"/>
      <c r="H29" s="91">
        <f t="shared" si="6"/>
      </c>
      <c r="I29" s="87"/>
      <c r="J29" s="104">
        <v>8</v>
      </c>
      <c r="K29" s="88">
        <v>273.954</v>
      </c>
      <c r="L29" s="88">
        <v>194.32599999999996</v>
      </c>
      <c r="M29" s="88">
        <v>0</v>
      </c>
      <c r="N29" s="87">
        <f t="shared" si="7"/>
      </c>
      <c r="O29" s="83" t="s">
        <v>195</v>
      </c>
      <c r="P29" s="85"/>
      <c r="Q29" s="85"/>
      <c r="R29" s="103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4">
        <v>2</v>
      </c>
      <c r="Y29" s="88">
        <v>3654.7569999999996</v>
      </c>
      <c r="Z29" s="88">
        <v>3335.5009999999997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148</v>
      </c>
      <c r="B30" s="85"/>
      <c r="C30" s="85"/>
      <c r="D30" s="103">
        <v>2</v>
      </c>
      <c r="E30" s="91">
        <v>94.001</v>
      </c>
      <c r="F30" s="91">
        <v>125.441</v>
      </c>
      <c r="G30" s="91">
        <v>113.39</v>
      </c>
      <c r="H30" s="91">
        <f t="shared" si="6"/>
        <v>90.39309316730575</v>
      </c>
      <c r="I30" s="87"/>
      <c r="J30" s="104">
        <v>8</v>
      </c>
      <c r="K30" s="88">
        <v>114.932</v>
      </c>
      <c r="L30" s="88">
        <v>80.293</v>
      </c>
      <c r="M30" s="88">
        <v>0</v>
      </c>
      <c r="N30" s="87">
        <f t="shared" si="7"/>
      </c>
      <c r="O30" s="83" t="s">
        <v>196</v>
      </c>
      <c r="P30" s="85"/>
      <c r="Q30" s="85"/>
      <c r="R30" s="103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4">
        <v>2</v>
      </c>
      <c r="Y30" s="88">
        <v>995.895</v>
      </c>
      <c r="Z30" s="88">
        <v>935.718</v>
      </c>
      <c r="AA30" s="88">
        <v>0</v>
      </c>
      <c r="AB30" s="88">
        <f t="shared" si="9"/>
      </c>
    </row>
    <row r="31" spans="1:28" s="89" customFormat="1" ht="11.25" customHeight="1">
      <c r="A31" s="83" t="s">
        <v>149</v>
      </c>
      <c r="B31" s="85"/>
      <c r="C31" s="85"/>
      <c r="D31" s="103">
        <v>3</v>
      </c>
      <c r="E31" s="91">
        <v>3.577</v>
      </c>
      <c r="F31" s="91">
        <v>3.514</v>
      </c>
      <c r="G31" s="91"/>
      <c r="H31" s="91">
        <f t="shared" si="6"/>
      </c>
      <c r="I31" s="87"/>
      <c r="J31" s="104">
        <v>8</v>
      </c>
      <c r="K31" s="88">
        <v>3.3729999999999998</v>
      </c>
      <c r="L31" s="88">
        <v>2.706</v>
      </c>
      <c r="M31" s="88">
        <v>0</v>
      </c>
      <c r="N31" s="87">
        <f t="shared" si="7"/>
      </c>
      <c r="O31" s="83" t="s">
        <v>197</v>
      </c>
      <c r="P31" s="85"/>
      <c r="Q31" s="85"/>
      <c r="R31" s="103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4">
        <v>2</v>
      </c>
      <c r="Y31" s="88">
        <v>73.293</v>
      </c>
      <c r="Z31" s="88">
        <v>79.28</v>
      </c>
      <c r="AA31" s="88">
        <v>0</v>
      </c>
      <c r="AB31" s="88">
        <f t="shared" si="9"/>
      </c>
    </row>
    <row r="32" spans="1:28" s="89" customFormat="1" ht="11.25" customHeight="1">
      <c r="A32" s="83" t="s">
        <v>150</v>
      </c>
      <c r="B32" s="85"/>
      <c r="C32" s="85"/>
      <c r="D32" s="103">
        <v>2</v>
      </c>
      <c r="E32" s="91">
        <v>71.777</v>
      </c>
      <c r="F32" s="91">
        <v>66.519</v>
      </c>
      <c r="G32" s="91">
        <v>65.492</v>
      </c>
      <c r="H32" s="91">
        <f t="shared" si="6"/>
        <v>98.45608021768217</v>
      </c>
      <c r="I32" s="87"/>
      <c r="J32" s="104">
        <v>8</v>
      </c>
      <c r="K32" s="88">
        <v>92.587</v>
      </c>
      <c r="L32" s="88">
        <v>51.536500000000004</v>
      </c>
      <c r="M32" s="88">
        <v>0</v>
      </c>
      <c r="N32" s="87">
        <f t="shared" si="7"/>
      </c>
      <c r="O32" s="83" t="s">
        <v>198</v>
      </c>
      <c r="P32" s="85"/>
      <c r="Q32" s="85"/>
      <c r="R32" s="103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4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3"/>
      <c r="E33" s="91"/>
      <c r="F33" s="91"/>
      <c r="G33" s="91"/>
      <c r="H33" s="91"/>
      <c r="I33" s="87"/>
      <c r="J33" s="104"/>
      <c r="K33" s="88"/>
      <c r="L33" s="88"/>
      <c r="M33" s="88"/>
      <c r="N33" s="87"/>
      <c r="O33" s="83" t="s">
        <v>199</v>
      </c>
      <c r="P33" s="85"/>
      <c r="Q33" s="85"/>
      <c r="R33" s="103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4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151</v>
      </c>
      <c r="B34" s="85"/>
      <c r="C34" s="85"/>
      <c r="D34" s="103"/>
      <c r="E34" s="91"/>
      <c r="F34" s="91"/>
      <c r="G34" s="91"/>
      <c r="H34" s="91"/>
      <c r="I34" s="87"/>
      <c r="J34" s="104"/>
      <c r="K34" s="88"/>
      <c r="L34" s="88"/>
      <c r="M34" s="88"/>
      <c r="N34" s="87"/>
      <c r="O34" s="83" t="s">
        <v>200</v>
      </c>
      <c r="P34" s="85"/>
      <c r="Q34" s="85"/>
      <c r="R34" s="103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4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152</v>
      </c>
      <c r="B35" s="85"/>
      <c r="C35" s="85"/>
      <c r="D35" s="103">
        <v>3</v>
      </c>
      <c r="E35" s="91">
        <v>3.909</v>
      </c>
      <c r="F35" s="91">
        <v>3.969</v>
      </c>
      <c r="G35" s="91">
        <v>3.774</v>
      </c>
      <c r="H35" s="91">
        <f>IF(AND(F35&gt;0,G35&gt;0),G35*100/F35,"")</f>
        <v>95.08692365835223</v>
      </c>
      <c r="I35" s="87"/>
      <c r="J35" s="104">
        <v>3</v>
      </c>
      <c r="K35" s="88">
        <v>109.713</v>
      </c>
      <c r="L35" s="88">
        <v>96.383</v>
      </c>
      <c r="M35" s="88">
        <v>100.56</v>
      </c>
      <c r="N35" s="87">
        <f>IF(AND(L35&gt;0,M35&gt;0),M35*100/L35,"")</f>
        <v>104.3337518027038</v>
      </c>
      <c r="O35" s="83" t="s">
        <v>290</v>
      </c>
      <c r="Y35" s="88">
        <f>Y32+Y33+Y34</f>
        <v>2342.911</v>
      </c>
      <c r="Z35" s="88">
        <f>Z32+Z33+Z34</f>
        <v>1996.2959999999998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153</v>
      </c>
      <c r="B36" s="85"/>
      <c r="C36" s="85"/>
      <c r="D36" s="103">
        <v>3</v>
      </c>
      <c r="E36" s="91">
        <v>15.56</v>
      </c>
      <c r="F36" s="91">
        <v>15.457</v>
      </c>
      <c r="G36" s="91">
        <v>14.825</v>
      </c>
      <c r="H36" s="91">
        <f>IF(AND(F36&gt;0,G36&gt;0),G36*100/F36,"")</f>
        <v>95.91123762696512</v>
      </c>
      <c r="I36" s="87"/>
      <c r="J36" s="104">
        <v>3</v>
      </c>
      <c r="K36" s="88">
        <v>447.0570000000001</v>
      </c>
      <c r="L36" s="88">
        <v>484.92499999999995</v>
      </c>
      <c r="M36" s="88">
        <v>477.012</v>
      </c>
      <c r="N36" s="87">
        <f>IF(AND(L36&gt;0,M36&gt;0),M36*100/L36,"")</f>
        <v>98.36820126823736</v>
      </c>
    </row>
    <row r="37" spans="1:28" s="89" customFormat="1" ht="11.25" customHeight="1">
      <c r="A37" s="83" t="s">
        <v>154</v>
      </c>
      <c r="B37" s="85"/>
      <c r="C37" s="85"/>
      <c r="D37" s="103">
        <v>3</v>
      </c>
      <c r="E37" s="91">
        <v>31.323</v>
      </c>
      <c r="F37" s="91">
        <v>34.243</v>
      </c>
      <c r="G37" s="91">
        <v>30.944</v>
      </c>
      <c r="H37" s="91">
        <f>IF(AND(F37&gt;0,G37&gt;0),G37*100/F37,"")</f>
        <v>90.36591420144262</v>
      </c>
      <c r="I37" s="87"/>
      <c r="J37" s="104">
        <v>9</v>
      </c>
      <c r="K37" s="88">
        <v>902.038</v>
      </c>
      <c r="L37" s="88">
        <v>1018.3539999999997</v>
      </c>
      <c r="M37" s="88">
        <v>0</v>
      </c>
      <c r="N37" s="87">
        <f>IF(AND(L37&gt;0,M37&gt;0),M37*100/L37,"")</f>
      </c>
      <c r="O37" s="83" t="s">
        <v>201</v>
      </c>
      <c r="P37" s="85"/>
      <c r="Q37" s="85"/>
      <c r="R37" s="103"/>
      <c r="S37" s="91"/>
      <c r="T37" s="91"/>
      <c r="U37" s="91"/>
      <c r="V37" s="91"/>
      <c r="W37" s="87"/>
      <c r="X37" s="104"/>
      <c r="Y37" s="88"/>
      <c r="Z37" s="88"/>
      <c r="AA37" s="88"/>
      <c r="AB37" s="88"/>
    </row>
    <row r="38" spans="1:28" s="89" customFormat="1" ht="11.25" customHeight="1">
      <c r="A38" s="83" t="s">
        <v>155</v>
      </c>
      <c r="B38" s="85"/>
      <c r="C38" s="85"/>
      <c r="D38" s="103">
        <v>12</v>
      </c>
      <c r="E38" s="91">
        <v>21.344</v>
      </c>
      <c r="F38" s="91">
        <v>20.393</v>
      </c>
      <c r="G38" s="91">
        <v>0</v>
      </c>
      <c r="H38" s="91">
        <f>IF(AND(F38&gt;0,G38&gt;0),G38*100/F38,"")</f>
      </c>
      <c r="I38" s="87"/>
      <c r="J38" s="104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202</v>
      </c>
      <c r="P38" s="85"/>
      <c r="Q38" s="85"/>
      <c r="R38" s="103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4">
        <v>11</v>
      </c>
      <c r="Y38" s="88">
        <v>79.432</v>
      </c>
      <c r="Z38" s="88">
        <v>98.15200000000002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156</v>
      </c>
      <c r="B39" s="85"/>
      <c r="C39" s="85"/>
      <c r="D39" s="103">
        <v>12</v>
      </c>
      <c r="E39" s="91">
        <v>72.136</v>
      </c>
      <c r="F39" s="91">
        <v>74.062</v>
      </c>
      <c r="G39" s="91">
        <v>0</v>
      </c>
      <c r="H39" s="91">
        <f>IF(AND(F39&gt;0,G39&gt;0),G39*100/F39,"")</f>
      </c>
      <c r="I39" s="87"/>
      <c r="J39" s="104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203</v>
      </c>
      <c r="P39" s="85"/>
      <c r="Q39" s="85"/>
      <c r="R39" s="103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4">
        <v>11</v>
      </c>
      <c r="Y39" s="88">
        <v>541.7320000000001</v>
      </c>
      <c r="Z39" s="88">
        <v>515.443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103"/>
      <c r="E40" s="91"/>
      <c r="F40" s="91"/>
      <c r="G40" s="91"/>
      <c r="H40" s="91"/>
      <c r="I40" s="87"/>
      <c r="J40" s="104"/>
      <c r="K40" s="88"/>
      <c r="L40" s="88"/>
      <c r="M40" s="88"/>
      <c r="N40" s="87"/>
      <c r="O40" s="89" t="s">
        <v>291</v>
      </c>
      <c r="X40" s="89">
        <v>11</v>
      </c>
      <c r="Y40" s="88">
        <f>SUM(Y38:Y39)</f>
        <v>621.1640000000001</v>
      </c>
      <c r="Z40" s="88">
        <f>SUM(Z38:Z39)</f>
        <v>613.595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157</v>
      </c>
      <c r="B41" s="85"/>
      <c r="C41" s="85"/>
      <c r="D41" s="103"/>
      <c r="E41" s="91"/>
      <c r="F41" s="91"/>
      <c r="G41" s="91"/>
      <c r="H41" s="91"/>
      <c r="I41" s="87"/>
      <c r="J41" s="104"/>
      <c r="K41" s="88"/>
      <c r="L41" s="88"/>
      <c r="M41" s="88"/>
      <c r="N41" s="87"/>
      <c r="O41" s="83" t="s">
        <v>204</v>
      </c>
      <c r="P41" s="85"/>
      <c r="Q41" s="85"/>
      <c r="R41" s="103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4">
        <v>11</v>
      </c>
      <c r="Y41" s="88">
        <v>349.247</v>
      </c>
      <c r="Z41" s="88">
        <v>358.0870000000001</v>
      </c>
      <c r="AA41" s="88">
        <v>0</v>
      </c>
      <c r="AB41" s="88">
        <f t="shared" si="10"/>
      </c>
    </row>
    <row r="42" spans="1:28" s="89" customFormat="1" ht="11.25" customHeight="1">
      <c r="A42" s="83" t="s">
        <v>158</v>
      </c>
      <c r="B42" s="85"/>
      <c r="C42" s="85"/>
      <c r="D42" s="103">
        <v>3</v>
      </c>
      <c r="E42" s="91">
        <v>7.202</v>
      </c>
      <c r="F42" s="91">
        <v>7.253</v>
      </c>
      <c r="G42" s="91">
        <v>7.579</v>
      </c>
      <c r="H42" s="91">
        <f aca="true" t="shared" si="12" ref="H42:H49">IF(AND(F42&gt;0,G42&gt;0),G42*100/F42,"")</f>
        <v>104.49469185164759</v>
      </c>
      <c r="I42" s="87"/>
      <c r="J42" s="104">
        <v>3</v>
      </c>
      <c r="K42" s="88">
        <v>660.5319999999999</v>
      </c>
      <c r="L42" s="88">
        <v>661.378</v>
      </c>
      <c r="M42" s="88">
        <v>677.31</v>
      </c>
      <c r="N42" s="87">
        <f aca="true" t="shared" si="13" ref="N42:N49">IF(AND(L42&gt;0,M42&gt;0),M42*100/L42,"")</f>
        <v>102.40890988209465</v>
      </c>
      <c r="O42" s="83" t="s">
        <v>205</v>
      </c>
      <c r="P42" s="85"/>
      <c r="Q42" s="85"/>
      <c r="R42" s="103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4">
        <v>3</v>
      </c>
      <c r="Y42" s="88">
        <v>139.60500000000002</v>
      </c>
      <c r="Z42" s="88">
        <v>163.698</v>
      </c>
      <c r="AA42" s="88">
        <v>169.85200000000003</v>
      </c>
      <c r="AB42" s="88">
        <f t="shared" si="10"/>
        <v>103.75936175151806</v>
      </c>
    </row>
    <row r="43" spans="1:28" s="89" customFormat="1" ht="11.25" customHeight="1">
      <c r="A43" s="83" t="s">
        <v>159</v>
      </c>
      <c r="B43" s="85"/>
      <c r="C43" s="85"/>
      <c r="D43" s="103">
        <v>12</v>
      </c>
      <c r="E43" s="91">
        <v>25.672</v>
      </c>
      <c r="F43" s="91">
        <v>29.117</v>
      </c>
      <c r="G43" s="91">
        <v>0</v>
      </c>
      <c r="H43" s="91">
        <f t="shared" si="12"/>
      </c>
      <c r="I43" s="87"/>
      <c r="J43" s="104">
        <v>3</v>
      </c>
      <c r="K43" s="88">
        <v>2353.826</v>
      </c>
      <c r="L43" s="88">
        <v>2452.6150000000002</v>
      </c>
      <c r="M43" s="88">
        <v>0</v>
      </c>
      <c r="N43" s="87">
        <f t="shared" si="13"/>
      </c>
      <c r="O43" s="83" t="s">
        <v>206</v>
      </c>
      <c r="P43" s="85"/>
      <c r="Q43" s="85"/>
      <c r="R43" s="103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4">
        <v>3</v>
      </c>
      <c r="Y43" s="88">
        <v>100.503</v>
      </c>
      <c r="Z43" s="88">
        <v>100.23</v>
      </c>
      <c r="AA43" s="88">
        <v>104.691</v>
      </c>
      <c r="AB43" s="88">
        <f t="shared" si="10"/>
        <v>104.45076324453757</v>
      </c>
    </row>
    <row r="44" spans="1:28" s="89" customFormat="1" ht="11.25" customHeight="1">
      <c r="A44" s="83" t="s">
        <v>289</v>
      </c>
      <c r="B44" s="85"/>
      <c r="C44" s="85"/>
      <c r="D44" s="103">
        <v>12</v>
      </c>
      <c r="E44" s="91">
        <f>SUM(E42:E43)</f>
        <v>32.874</v>
      </c>
      <c r="F44" s="91">
        <f>SUM(F42:F43)</f>
        <v>36.370000000000005</v>
      </c>
      <c r="G44" s="91"/>
      <c r="H44" s="91">
        <f t="shared" si="12"/>
      </c>
      <c r="I44" s="87"/>
      <c r="J44" s="104">
        <v>3</v>
      </c>
      <c r="K44" s="91">
        <f>SUM(K42:K43)</f>
        <v>3014.358</v>
      </c>
      <c r="L44" s="91">
        <f>SUM(L42:L43)</f>
        <v>3113.9930000000004</v>
      </c>
      <c r="M44" s="91">
        <f>SUM(M42:M43)</f>
        <v>677.31</v>
      </c>
      <c r="N44" s="87">
        <f t="shared" si="13"/>
        <v>21.75053058886131</v>
      </c>
      <c r="O44" s="83" t="s">
        <v>310</v>
      </c>
      <c r="P44" s="85"/>
      <c r="Q44" s="85"/>
      <c r="R44" s="103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4">
        <v>3</v>
      </c>
      <c r="Y44" s="88">
        <v>902.8839999999998</v>
      </c>
      <c r="Z44" s="88">
        <v>1024.885</v>
      </c>
      <c r="AA44" s="88">
        <v>1097.4</v>
      </c>
      <c r="AB44" s="88">
        <f t="shared" si="10"/>
        <v>107.07542797484598</v>
      </c>
    </row>
    <row r="45" spans="1:28" s="89" customFormat="1" ht="11.25" customHeight="1">
      <c r="A45" s="83" t="s">
        <v>295</v>
      </c>
      <c r="B45" s="85"/>
      <c r="C45" s="85"/>
      <c r="D45" s="103">
        <v>1</v>
      </c>
      <c r="E45" s="91">
        <v>60.814</v>
      </c>
      <c r="F45" s="91">
        <v>62.985</v>
      </c>
      <c r="G45" s="91">
        <v>0</v>
      </c>
      <c r="H45" s="91">
        <f t="shared" si="12"/>
      </c>
      <c r="I45" s="87"/>
      <c r="J45" s="104">
        <v>1</v>
      </c>
      <c r="K45" s="88">
        <v>165.596</v>
      </c>
      <c r="L45" s="88">
        <v>195.601</v>
      </c>
      <c r="M45" s="88">
        <v>0</v>
      </c>
      <c r="N45" s="87">
        <f t="shared" si="13"/>
      </c>
      <c r="O45" s="83" t="s">
        <v>207</v>
      </c>
      <c r="P45" s="85"/>
      <c r="Q45" s="85"/>
      <c r="R45" s="103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4">
        <v>3</v>
      </c>
      <c r="Y45" s="88">
        <v>193.59799999999998</v>
      </c>
      <c r="Z45" s="88">
        <v>178.916</v>
      </c>
      <c r="AA45" s="88">
        <v>158.548</v>
      </c>
      <c r="AB45" s="88">
        <f t="shared" si="10"/>
        <v>88.61588678485994</v>
      </c>
    </row>
    <row r="46" spans="1:28" s="89" customFormat="1" ht="11.25" customHeight="1">
      <c r="A46" s="83" t="s">
        <v>160</v>
      </c>
      <c r="B46" s="85"/>
      <c r="C46" s="85"/>
      <c r="D46" s="103">
        <v>3</v>
      </c>
      <c r="E46" s="91">
        <v>717.674</v>
      </c>
      <c r="F46" s="91">
        <v>716.32823</v>
      </c>
      <c r="G46" s="91">
        <v>711.9150999999999</v>
      </c>
      <c r="H46" s="91">
        <f t="shared" si="12"/>
        <v>99.38392348435018</v>
      </c>
      <c r="I46" s="87"/>
      <c r="J46" s="104">
        <v>11</v>
      </c>
      <c r="K46" s="88">
        <v>772.191</v>
      </c>
      <c r="L46" s="88">
        <v>887.903</v>
      </c>
      <c r="M46" s="88">
        <v>0</v>
      </c>
      <c r="N46" s="87">
        <f t="shared" si="13"/>
      </c>
      <c r="O46" s="83" t="s">
        <v>208</v>
      </c>
      <c r="P46" s="85"/>
      <c r="Q46" s="85"/>
      <c r="R46" s="103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4">
        <v>2</v>
      </c>
      <c r="Y46" s="88">
        <v>408.716</v>
      </c>
      <c r="Z46" s="88">
        <v>416.16499999999996</v>
      </c>
      <c r="AA46" s="88">
        <v>432.305</v>
      </c>
      <c r="AB46" s="88">
        <f t="shared" si="10"/>
        <v>103.87826943640144</v>
      </c>
    </row>
    <row r="47" spans="1:28" s="89" customFormat="1" ht="11.25" customHeight="1">
      <c r="A47" s="83" t="s">
        <v>161</v>
      </c>
      <c r="B47" s="85"/>
      <c r="C47" s="85"/>
      <c r="D47" s="103">
        <v>11</v>
      </c>
      <c r="E47" s="91">
        <v>0.995</v>
      </c>
      <c r="F47" s="91">
        <v>1.65876</v>
      </c>
      <c r="G47" s="91">
        <v>0</v>
      </c>
      <c r="H47" s="91">
        <f t="shared" si="12"/>
      </c>
      <c r="I47" s="87"/>
      <c r="J47" s="104">
        <v>11</v>
      </c>
      <c r="K47" s="88">
        <v>2.888</v>
      </c>
      <c r="L47" s="88">
        <v>4.865</v>
      </c>
      <c r="M47" s="88">
        <v>0</v>
      </c>
      <c r="N47" s="87">
        <f t="shared" si="13"/>
      </c>
      <c r="O47" s="83" t="s">
        <v>209</v>
      </c>
      <c r="P47" s="85"/>
      <c r="Q47" s="85"/>
      <c r="R47" s="103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4">
        <v>10</v>
      </c>
      <c r="Y47" s="88">
        <v>45.717999999999996</v>
      </c>
      <c r="Z47" s="88">
        <v>38.654999999999994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162</v>
      </c>
      <c r="B48" s="85"/>
      <c r="C48" s="85"/>
      <c r="D48" s="103">
        <v>2</v>
      </c>
      <c r="E48" s="91">
        <v>91.459</v>
      </c>
      <c r="F48" s="91">
        <v>91.21053</v>
      </c>
      <c r="G48" s="91">
        <v>82.84434</v>
      </c>
      <c r="H48" s="91">
        <f t="shared" si="12"/>
        <v>90.82760510217406</v>
      </c>
      <c r="I48" s="87"/>
      <c r="J48" s="104">
        <v>7</v>
      </c>
      <c r="K48" s="88">
        <v>225.165</v>
      </c>
      <c r="L48" s="88">
        <v>141.9711</v>
      </c>
      <c r="M48" s="88">
        <v>0</v>
      </c>
      <c r="N48" s="87">
        <f t="shared" si="13"/>
      </c>
      <c r="O48" s="83" t="s">
        <v>210</v>
      </c>
      <c r="P48" s="85"/>
      <c r="Q48" s="85"/>
      <c r="R48" s="103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4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296</v>
      </c>
      <c r="B49" s="85"/>
      <c r="C49" s="85"/>
      <c r="D49" s="103">
        <v>10</v>
      </c>
      <c r="E49" s="91">
        <v>8.95</v>
      </c>
      <c r="F49" s="91">
        <v>8.759649999999999</v>
      </c>
      <c r="G49" s="91">
        <v>0</v>
      </c>
      <c r="H49" s="91">
        <f t="shared" si="12"/>
      </c>
      <c r="I49" s="87"/>
      <c r="J49" s="104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211</v>
      </c>
      <c r="P49" s="85"/>
      <c r="Q49" s="85"/>
      <c r="R49" s="103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4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3"/>
      <c r="E50" s="91"/>
      <c r="F50" s="91"/>
      <c r="G50" s="91"/>
      <c r="H50" s="91"/>
      <c r="I50" s="87"/>
      <c r="J50" s="104"/>
      <c r="K50" s="88"/>
      <c r="L50" s="88"/>
      <c r="M50" s="88"/>
      <c r="N50" s="87"/>
      <c r="O50" s="83" t="s">
        <v>212</v>
      </c>
      <c r="P50" s="85"/>
      <c r="Q50" s="85"/>
      <c r="R50" s="103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4">
        <v>10</v>
      </c>
      <c r="Y50" s="88">
        <v>518.7940000000001</v>
      </c>
      <c r="Z50" s="88">
        <v>638.708</v>
      </c>
      <c r="AA50" s="88">
        <v>0</v>
      </c>
      <c r="AB50" s="88">
        <f t="shared" si="10"/>
      </c>
    </row>
    <row r="51" spans="1:28" s="89" customFormat="1" ht="11.25" customHeight="1">
      <c r="A51" s="83" t="s">
        <v>163</v>
      </c>
      <c r="B51" s="85"/>
      <c r="C51" s="85"/>
      <c r="D51" s="103"/>
      <c r="E51" s="91"/>
      <c r="F51" s="91"/>
      <c r="G51" s="91"/>
      <c r="H51" s="91"/>
      <c r="I51" s="87"/>
      <c r="J51" s="104"/>
      <c r="K51" s="88"/>
      <c r="L51" s="88"/>
      <c r="M51" s="88"/>
      <c r="N51" s="87"/>
      <c r="O51" s="83" t="s">
        <v>311</v>
      </c>
      <c r="P51" s="85"/>
      <c r="Q51" s="85"/>
      <c r="R51" s="103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4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297</v>
      </c>
      <c r="B52" s="85"/>
      <c r="C52" s="85"/>
      <c r="D52" s="103">
        <v>11</v>
      </c>
      <c r="E52" s="91">
        <v>106.238</v>
      </c>
      <c r="F52" s="91">
        <v>105.64166</v>
      </c>
      <c r="G52" s="91">
        <v>0</v>
      </c>
      <c r="H52" s="91">
        <f>IF(AND(F52&gt;0,G52&gt;0),G52*100/F52,"")</f>
      </c>
      <c r="I52" s="87"/>
      <c r="J52" s="104">
        <v>11</v>
      </c>
      <c r="K52" s="88">
        <v>4131.902</v>
      </c>
      <c r="L52" s="88">
        <v>4109.657</v>
      </c>
      <c r="M52" s="88">
        <v>0</v>
      </c>
      <c r="N52" s="87">
        <f>IF(AND(L52&gt;0,M52&gt;0),M52*100/L52,"")</f>
      </c>
      <c r="O52" s="83" t="s">
        <v>213</v>
      </c>
      <c r="P52" s="85"/>
      <c r="Q52" s="85"/>
      <c r="R52" s="103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4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298</v>
      </c>
      <c r="B53" s="85"/>
      <c r="C53" s="85"/>
      <c r="D53" s="103">
        <v>3</v>
      </c>
      <c r="E53" s="91">
        <v>270.874</v>
      </c>
      <c r="F53" s="91">
        <v>266.34761</v>
      </c>
      <c r="G53" s="91">
        <v>262.173</v>
      </c>
      <c r="H53" s="91">
        <f>IF(AND(F53&gt;0,G53&gt;0),G53*100/F53,"")</f>
        <v>98.4326459696785</v>
      </c>
      <c r="I53" s="87"/>
      <c r="J53" s="104">
        <v>11</v>
      </c>
      <c r="K53" s="88">
        <v>11143.962</v>
      </c>
      <c r="L53" s="88">
        <v>9490.293</v>
      </c>
      <c r="M53" s="88">
        <v>0</v>
      </c>
      <c r="N53" s="87">
        <f>IF(AND(L53&gt;0,M53&gt;0),M53*100/L53,"")</f>
      </c>
      <c r="O53" s="83" t="s">
        <v>214</v>
      </c>
      <c r="P53" s="85"/>
      <c r="Q53" s="85"/>
      <c r="R53" s="103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4">
        <v>2</v>
      </c>
      <c r="Y53" s="88">
        <v>21.982999999999997</v>
      </c>
      <c r="Z53" s="88">
        <v>30.339999999999996</v>
      </c>
      <c r="AA53" s="88">
        <v>53.733000000000004</v>
      </c>
      <c r="AB53" s="88">
        <f t="shared" si="10"/>
        <v>177.10283454185895</v>
      </c>
    </row>
    <row r="54" spans="1:28" s="89" customFormat="1" ht="11.25" customHeight="1">
      <c r="A54" s="83" t="s">
        <v>299</v>
      </c>
      <c r="B54" s="85"/>
      <c r="C54" s="85"/>
      <c r="D54" s="103">
        <v>2</v>
      </c>
      <c r="E54" s="91">
        <v>116.796</v>
      </c>
      <c r="F54" s="91">
        <v>116.73250999999999</v>
      </c>
      <c r="G54" s="91">
        <v>124.144</v>
      </c>
      <c r="H54" s="91">
        <f>IF(AND(F54&gt;0,G54&gt;0),G54*100/F54,"")</f>
        <v>106.3491224509779</v>
      </c>
      <c r="I54" s="87"/>
      <c r="J54" s="104">
        <v>11</v>
      </c>
      <c r="K54" s="88">
        <v>1740.8539999999996</v>
      </c>
      <c r="L54" s="88">
        <v>826.8140000000001</v>
      </c>
      <c r="M54" s="88">
        <v>0</v>
      </c>
      <c r="N54" s="87">
        <f>IF(AND(L54&gt;0,M54&gt;0),M54*100/L54,"")</f>
      </c>
      <c r="O54" s="83" t="s">
        <v>312</v>
      </c>
      <c r="P54" s="85"/>
      <c r="Q54" s="85"/>
      <c r="R54" s="103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4">
        <v>3</v>
      </c>
      <c r="Y54" s="88">
        <v>198.767</v>
      </c>
      <c r="Z54" s="88">
        <v>230.591</v>
      </c>
      <c r="AA54" s="88">
        <v>240.08300000000003</v>
      </c>
      <c r="AB54" s="88">
        <f t="shared" si="10"/>
        <v>104.11637921688185</v>
      </c>
    </row>
    <row r="55" spans="1:28" s="89" customFormat="1" ht="11.25" customHeight="1">
      <c r="A55" s="83"/>
      <c r="B55" s="85"/>
      <c r="C55" s="85"/>
      <c r="D55" s="103"/>
      <c r="E55" s="91"/>
      <c r="F55" s="91"/>
      <c r="G55" s="91"/>
      <c r="H55" s="91"/>
      <c r="I55" s="87"/>
      <c r="J55" s="104"/>
      <c r="K55" s="88"/>
      <c r="L55" s="88"/>
      <c r="M55" s="88"/>
      <c r="N55" s="87"/>
      <c r="O55" s="83" t="s">
        <v>313</v>
      </c>
      <c r="P55" s="85"/>
      <c r="Q55" s="85"/>
      <c r="R55" s="103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4">
        <v>11</v>
      </c>
      <c r="Y55" s="88">
        <v>9.51</v>
      </c>
      <c r="Z55" s="88">
        <v>12.435999999999998</v>
      </c>
      <c r="AA55" s="88">
        <v>0</v>
      </c>
      <c r="AB55" s="88">
        <f t="shared" si="10"/>
      </c>
    </row>
    <row r="56" spans="1:28" s="89" customFormat="1" ht="11.25" customHeight="1">
      <c r="A56" s="83" t="s">
        <v>164</v>
      </c>
      <c r="B56" s="85"/>
      <c r="C56" s="85"/>
      <c r="D56" s="103"/>
      <c r="E56" s="91"/>
      <c r="F56" s="91"/>
      <c r="G56" s="91"/>
      <c r="H56" s="91"/>
      <c r="I56" s="87"/>
      <c r="J56" s="104"/>
      <c r="K56" s="88"/>
      <c r="L56" s="88"/>
      <c r="M56" s="88"/>
      <c r="N56" s="87"/>
      <c r="O56" s="83"/>
      <c r="P56" s="85"/>
      <c r="Q56" s="85"/>
      <c r="R56" s="103"/>
      <c r="S56" s="91"/>
      <c r="T56" s="91"/>
      <c r="U56" s="91"/>
      <c r="V56" s="91"/>
      <c r="W56" s="87"/>
      <c r="X56" s="104"/>
      <c r="Y56" s="88"/>
      <c r="Z56" s="88"/>
      <c r="AA56" s="88"/>
      <c r="AB56" s="88"/>
    </row>
    <row r="57" spans="1:28" s="89" customFormat="1" ht="11.25" customHeight="1">
      <c r="A57" s="83" t="s">
        <v>165</v>
      </c>
      <c r="B57" s="85"/>
      <c r="C57" s="85"/>
      <c r="D57" s="103">
        <v>11</v>
      </c>
      <c r="E57" s="91">
        <v>4.743</v>
      </c>
      <c r="F57" s="91">
        <v>4.73935</v>
      </c>
      <c r="G57" s="91">
        <v>0</v>
      </c>
      <c r="H57" s="91">
        <f aca="true" t="shared" si="14" ref="H57:H78">IF(AND(F57&gt;0,G57&gt;0),G57*100/F57,"")</f>
      </c>
      <c r="I57" s="87"/>
      <c r="J57" s="104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215</v>
      </c>
      <c r="P57" s="85"/>
      <c r="Q57" s="85"/>
      <c r="R57" s="103"/>
      <c r="S57" s="91"/>
      <c r="T57" s="91"/>
      <c r="U57" s="91"/>
      <c r="V57" s="91"/>
      <c r="W57" s="87"/>
      <c r="X57" s="104"/>
      <c r="Y57" s="88"/>
      <c r="Z57" s="88"/>
      <c r="AA57" s="88"/>
      <c r="AB57" s="88"/>
    </row>
    <row r="58" spans="1:28" s="89" customFormat="1" ht="11.25" customHeight="1">
      <c r="A58" s="83" t="s">
        <v>166</v>
      </c>
      <c r="B58" s="85"/>
      <c r="C58" s="85"/>
      <c r="D58" s="103">
        <v>7</v>
      </c>
      <c r="E58" s="91">
        <v>12.589</v>
      </c>
      <c r="F58" s="91">
        <v>12.8598</v>
      </c>
      <c r="G58" s="91">
        <v>0</v>
      </c>
      <c r="H58" s="91">
        <f t="shared" si="14"/>
      </c>
      <c r="I58" s="87"/>
      <c r="J58" s="104">
        <v>3</v>
      </c>
      <c r="K58" s="88">
        <v>59.869</v>
      </c>
      <c r="L58" s="88">
        <v>66.80441138692768</v>
      </c>
      <c r="M58" s="88">
        <v>66.77000000000001</v>
      </c>
      <c r="N58" s="87">
        <f t="shared" si="15"/>
        <v>99.94848934941082</v>
      </c>
      <c r="O58" s="83" t="s">
        <v>216</v>
      </c>
      <c r="P58" s="85"/>
      <c r="Q58" s="85"/>
      <c r="R58" s="103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4">
        <v>11</v>
      </c>
      <c r="Y58" s="88">
        <v>271.60152000000005</v>
      </c>
      <c r="Z58" s="88">
        <v>266.223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167</v>
      </c>
      <c r="B59" s="85"/>
      <c r="C59" s="85"/>
      <c r="D59" s="103">
        <v>2</v>
      </c>
      <c r="E59" s="91">
        <v>35.646</v>
      </c>
      <c r="F59" s="91">
        <v>33.13538</v>
      </c>
      <c r="G59" s="91">
        <v>33.09</v>
      </c>
      <c r="H59" s="91">
        <f t="shared" si="14"/>
        <v>99.86304668906772</v>
      </c>
      <c r="I59" s="87"/>
      <c r="J59" s="104">
        <v>1</v>
      </c>
      <c r="K59" s="88">
        <v>929.9440000000001</v>
      </c>
      <c r="L59" s="88">
        <v>889.7280000000001</v>
      </c>
      <c r="M59" s="88">
        <v>0</v>
      </c>
      <c r="N59" s="87">
        <f t="shared" si="15"/>
      </c>
      <c r="O59" s="83" t="s">
        <v>314</v>
      </c>
      <c r="P59" s="85"/>
      <c r="Q59" s="85"/>
      <c r="R59" s="103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4">
        <v>3</v>
      </c>
      <c r="Y59" s="88">
        <v>6047.348943999999</v>
      </c>
      <c r="Z59" s="88">
        <v>4771.540000000001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168</v>
      </c>
      <c r="B60" s="85"/>
      <c r="C60" s="85"/>
      <c r="D60" s="103">
        <v>11</v>
      </c>
      <c r="E60" s="91">
        <v>19.156</v>
      </c>
      <c r="F60" s="91">
        <v>20.01395</v>
      </c>
      <c r="G60" s="91">
        <v>0</v>
      </c>
      <c r="H60" s="91">
        <f t="shared" si="14"/>
      </c>
      <c r="I60" s="87"/>
      <c r="J60" s="104">
        <v>11</v>
      </c>
      <c r="K60" s="88">
        <v>1092.075</v>
      </c>
      <c r="L60" s="88">
        <v>1114.9379999999996</v>
      </c>
      <c r="M60" s="88">
        <v>0</v>
      </c>
      <c r="N60" s="87">
        <f t="shared" si="15"/>
      </c>
      <c r="O60" s="83" t="s">
        <v>315</v>
      </c>
      <c r="P60" s="85"/>
      <c r="Q60" s="85"/>
      <c r="R60" s="103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4">
        <v>3</v>
      </c>
      <c r="Y60" s="88">
        <v>44220.96</v>
      </c>
      <c r="Z60" s="88">
        <v>35467.44700000001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169</v>
      </c>
      <c r="B61" s="85"/>
      <c r="C61" s="85"/>
      <c r="D61" s="103">
        <v>11</v>
      </c>
      <c r="E61" s="91">
        <v>20.686</v>
      </c>
      <c r="F61" s="91">
        <v>19.506520000000002</v>
      </c>
      <c r="G61" s="91">
        <v>0</v>
      </c>
      <c r="H61" s="91">
        <f t="shared" si="14"/>
      </c>
      <c r="I61" s="87"/>
      <c r="J61" s="104">
        <v>11</v>
      </c>
      <c r="K61" s="88">
        <v>649.767</v>
      </c>
      <c r="L61" s="88">
        <v>611.3749999999999</v>
      </c>
      <c r="M61" s="88">
        <v>0</v>
      </c>
      <c r="N61" s="87">
        <f t="shared" si="15"/>
      </c>
      <c r="O61" s="83" t="s">
        <v>316</v>
      </c>
      <c r="P61" s="85"/>
      <c r="Q61" s="85"/>
      <c r="R61" s="103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4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170</v>
      </c>
      <c r="B62" s="85"/>
      <c r="C62" s="85"/>
      <c r="D62" s="103">
        <v>2</v>
      </c>
      <c r="E62" s="91">
        <v>11.479</v>
      </c>
      <c r="F62" s="91">
        <v>11.383</v>
      </c>
      <c r="G62" s="91">
        <v>11.005</v>
      </c>
      <c r="H62" s="91">
        <f t="shared" si="14"/>
        <v>96.67925854344199</v>
      </c>
      <c r="I62" s="87"/>
      <c r="J62" s="104">
        <v>3</v>
      </c>
      <c r="K62" s="88">
        <v>1174.4460000000001</v>
      </c>
      <c r="L62" s="88">
        <v>1015.3199999999999</v>
      </c>
      <c r="M62" s="88">
        <v>952.547</v>
      </c>
      <c r="N62" s="87">
        <f t="shared" si="15"/>
        <v>93.81741716897136</v>
      </c>
      <c r="O62" s="83"/>
      <c r="P62" s="85"/>
      <c r="Q62" s="85"/>
      <c r="R62" s="103"/>
      <c r="S62" s="91"/>
      <c r="T62" s="91"/>
      <c r="U62" s="91"/>
      <c r="V62" s="91"/>
      <c r="W62" s="87"/>
      <c r="X62" s="104"/>
      <c r="Y62" s="88"/>
      <c r="Z62" s="88"/>
      <c r="AA62" s="88"/>
      <c r="AB62" s="88"/>
    </row>
    <row r="63" spans="1:28" s="89" customFormat="1" ht="11.25" customHeight="1">
      <c r="A63" s="83" t="s">
        <v>171</v>
      </c>
      <c r="B63" s="85"/>
      <c r="C63" s="85"/>
      <c r="D63" s="103">
        <v>9</v>
      </c>
      <c r="E63" s="91">
        <v>46.659</v>
      </c>
      <c r="F63" s="91">
        <v>45.492</v>
      </c>
      <c r="G63" s="91">
        <v>0</v>
      </c>
      <c r="H63" s="91">
        <f t="shared" si="14"/>
      </c>
      <c r="I63" s="87"/>
      <c r="J63" s="104">
        <v>9</v>
      </c>
      <c r="K63" s="88">
        <v>3611.158</v>
      </c>
      <c r="L63" s="88">
        <v>3801.2520000000004</v>
      </c>
      <c r="M63" s="88">
        <v>0</v>
      </c>
      <c r="N63" s="87">
        <f t="shared" si="15"/>
      </c>
      <c r="O63" s="83" t="s">
        <v>217</v>
      </c>
      <c r="P63" s="85"/>
      <c r="Q63" s="85"/>
      <c r="R63" s="103"/>
      <c r="S63" s="91"/>
      <c r="T63" s="91"/>
      <c r="U63" s="91"/>
      <c r="V63" s="91"/>
      <c r="W63" s="87"/>
      <c r="X63" s="104"/>
      <c r="Y63" s="88"/>
      <c r="Z63" s="88"/>
      <c r="AA63" s="88"/>
      <c r="AB63" s="88"/>
    </row>
    <row r="64" spans="1:28" s="89" customFormat="1" ht="11.25" customHeight="1">
      <c r="A64" s="83" t="s">
        <v>172</v>
      </c>
      <c r="B64" s="85"/>
      <c r="C64" s="85"/>
      <c r="D64" s="103">
        <v>12</v>
      </c>
      <c r="E64" s="91">
        <v>4.577</v>
      </c>
      <c r="F64" s="91">
        <v>4.914</v>
      </c>
      <c r="G64" s="91">
        <v>0</v>
      </c>
      <c r="H64" s="91">
        <f t="shared" si="14"/>
      </c>
      <c r="I64" s="87"/>
      <c r="J64" s="104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218</v>
      </c>
      <c r="P64" s="85"/>
      <c r="Q64" s="85"/>
      <c r="R64" s="103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4">
        <v>11</v>
      </c>
      <c r="Y64" s="88">
        <v>596.3229</v>
      </c>
      <c r="Z64" s="88">
        <v>567.788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173</v>
      </c>
      <c r="B65" s="85"/>
      <c r="C65" s="85"/>
      <c r="D65" s="103">
        <v>12</v>
      </c>
      <c r="E65" s="91">
        <v>62.715</v>
      </c>
      <c r="F65" s="91">
        <v>61.789</v>
      </c>
      <c r="G65" s="91">
        <v>0</v>
      </c>
      <c r="H65" s="91">
        <f t="shared" si="14"/>
      </c>
      <c r="I65" s="87"/>
      <c r="J65" s="104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219</v>
      </c>
      <c r="P65" s="85"/>
      <c r="Q65" s="85"/>
      <c r="R65" s="103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4">
        <v>3</v>
      </c>
      <c r="Y65" s="88">
        <v>6474.545750865052</v>
      </c>
      <c r="Z65" s="88">
        <v>5915.236000000001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300</v>
      </c>
      <c r="B66" s="85"/>
      <c r="C66" s="85"/>
      <c r="D66" s="103">
        <v>3</v>
      </c>
      <c r="E66" s="91">
        <v>35.952</v>
      </c>
      <c r="F66" s="91">
        <v>36.2017325</v>
      </c>
      <c r="G66" s="91">
        <v>34.916</v>
      </c>
      <c r="H66" s="91">
        <f t="shared" si="14"/>
        <v>96.44842273777918</v>
      </c>
      <c r="I66" s="87"/>
      <c r="J66" s="104">
        <v>11</v>
      </c>
      <c r="K66" s="88">
        <v>2805.441</v>
      </c>
      <c r="L66" s="88">
        <v>3117.872</v>
      </c>
      <c r="M66" s="88">
        <v>0</v>
      </c>
      <c r="N66" s="87">
        <f t="shared" si="15"/>
      </c>
      <c r="O66" s="83" t="s">
        <v>220</v>
      </c>
      <c r="P66" s="85"/>
      <c r="Q66" s="85"/>
      <c r="R66" s="103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4">
        <v>3</v>
      </c>
      <c r="Y66" s="88">
        <v>1282.80149</v>
      </c>
      <c r="Z66" s="88">
        <v>1223.446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301</v>
      </c>
      <c r="B67" s="85"/>
      <c r="C67" s="85"/>
      <c r="D67" s="103">
        <v>11</v>
      </c>
      <c r="E67" s="91">
        <v>19.468</v>
      </c>
      <c r="F67" s="91">
        <v>23.56056</v>
      </c>
      <c r="G67" s="91">
        <v>0</v>
      </c>
      <c r="H67" s="91">
        <f t="shared" si="14"/>
      </c>
      <c r="I67" s="87"/>
      <c r="J67" s="104">
        <v>11</v>
      </c>
      <c r="K67" s="88">
        <v>1172.639</v>
      </c>
      <c r="L67" s="88">
        <v>1273.94</v>
      </c>
      <c r="M67" s="88">
        <v>0</v>
      </c>
      <c r="N67" s="87">
        <f t="shared" si="15"/>
      </c>
    </row>
    <row r="68" spans="1:28" s="89" customFormat="1" ht="11.25" customHeight="1">
      <c r="A68" s="83" t="s">
        <v>174</v>
      </c>
      <c r="B68" s="85"/>
      <c r="C68" s="85"/>
      <c r="D68" s="103">
        <v>3</v>
      </c>
      <c r="E68" s="91">
        <v>2.567</v>
      </c>
      <c r="F68" s="91">
        <v>3.012</v>
      </c>
      <c r="G68" s="91">
        <v>3.109</v>
      </c>
      <c r="H68" s="91">
        <f t="shared" si="14"/>
        <v>103.22045152722443</v>
      </c>
      <c r="I68" s="87"/>
      <c r="J68" s="104">
        <v>11</v>
      </c>
      <c r="K68" s="88">
        <v>98.318</v>
      </c>
      <c r="L68" s="88">
        <v>123.078</v>
      </c>
      <c r="M68" s="88">
        <v>0</v>
      </c>
      <c r="N68" s="87">
        <f t="shared" si="15"/>
      </c>
      <c r="O68" s="66" t="s">
        <v>122</v>
      </c>
      <c r="P68" s="67"/>
      <c r="Q68" s="67"/>
      <c r="R68" s="67"/>
      <c r="S68" s="67"/>
      <c r="T68" s="67"/>
      <c r="U68" s="67"/>
      <c r="V68" s="67"/>
      <c r="W68" s="68"/>
      <c r="X68" s="68" t="s">
        <v>123</v>
      </c>
      <c r="Y68" s="68"/>
      <c r="Z68" s="68"/>
      <c r="AA68" s="68" t="s">
        <v>129</v>
      </c>
      <c r="AB68" s="68"/>
    </row>
    <row r="69" spans="1:28" s="89" customFormat="1" ht="11.25" customHeight="1" thickBot="1">
      <c r="A69" s="83" t="s">
        <v>175</v>
      </c>
      <c r="B69" s="85"/>
      <c r="C69" s="85"/>
      <c r="D69" s="103">
        <v>11</v>
      </c>
      <c r="E69" s="91">
        <v>6.867</v>
      </c>
      <c r="F69" s="91">
        <v>6.816</v>
      </c>
      <c r="G69" s="91">
        <v>7.34316</v>
      </c>
      <c r="H69" s="91">
        <f t="shared" si="14"/>
        <v>107.73415492957747</v>
      </c>
      <c r="I69" s="87"/>
      <c r="J69" s="104">
        <v>2</v>
      </c>
      <c r="K69" s="88">
        <v>377.59600000000006</v>
      </c>
      <c r="L69" s="88">
        <v>360.4299999999999</v>
      </c>
      <c r="M69" s="88">
        <v>359.389</v>
      </c>
      <c r="N69" s="87">
        <f t="shared" si="15"/>
        <v>99.7111783147907</v>
      </c>
      <c r="O69" s="67"/>
      <c r="P69" s="67"/>
      <c r="Q69" s="67"/>
      <c r="R69" s="67"/>
      <c r="S69" s="67"/>
      <c r="T69" s="67"/>
      <c r="U69" s="67"/>
      <c r="V69" s="67"/>
      <c r="W69" s="68"/>
      <c r="X69" s="68"/>
      <c r="Y69" s="68"/>
      <c r="Z69" s="68"/>
      <c r="AA69" s="68"/>
      <c r="AB69" s="68"/>
    </row>
    <row r="70" spans="1:28" s="89" customFormat="1" ht="11.25" customHeight="1" thickBot="1">
      <c r="A70" s="83" t="s">
        <v>176</v>
      </c>
      <c r="B70" s="85"/>
      <c r="C70" s="85"/>
      <c r="D70" s="103">
        <v>1</v>
      </c>
      <c r="E70" s="91">
        <v>16.208237</v>
      </c>
      <c r="F70" s="91">
        <v>16.458</v>
      </c>
      <c r="G70" s="91">
        <v>0</v>
      </c>
      <c r="H70" s="91">
        <f t="shared" si="14"/>
      </c>
      <c r="I70" s="87"/>
      <c r="J70" s="104">
        <v>3</v>
      </c>
      <c r="K70" s="88">
        <v>221.69380256788907</v>
      </c>
      <c r="L70" s="88">
        <v>215.393</v>
      </c>
      <c r="M70" s="88">
        <v>0</v>
      </c>
      <c r="N70" s="87">
        <f t="shared" si="15"/>
      </c>
      <c r="O70" s="69"/>
      <c r="P70" s="70"/>
      <c r="Q70" s="71"/>
      <c r="R70" s="189" t="s">
        <v>124</v>
      </c>
      <c r="S70" s="190"/>
      <c r="T70" s="190"/>
      <c r="U70" s="190"/>
      <c r="V70" s="191"/>
      <c r="W70" s="68"/>
      <c r="X70" s="189" t="s">
        <v>125</v>
      </c>
      <c r="Y70" s="190"/>
      <c r="Z70" s="190"/>
      <c r="AA70" s="190"/>
      <c r="AB70" s="191"/>
    </row>
    <row r="71" spans="1:28" s="89" customFormat="1" ht="11.25" customHeight="1">
      <c r="A71" s="83" t="s">
        <v>177</v>
      </c>
      <c r="B71" s="85"/>
      <c r="C71" s="85"/>
      <c r="D71" s="103">
        <v>1</v>
      </c>
      <c r="E71" s="91">
        <v>7.014</v>
      </c>
      <c r="F71" s="91">
        <v>6.347</v>
      </c>
      <c r="G71" s="91">
        <v>0</v>
      </c>
      <c r="H71" s="91">
        <f t="shared" si="14"/>
      </c>
      <c r="I71" s="87"/>
      <c r="J71" s="104">
        <v>1</v>
      </c>
      <c r="K71" s="88">
        <v>161.424</v>
      </c>
      <c r="L71" s="88">
        <v>139.936</v>
      </c>
      <c r="M71" s="88">
        <v>0</v>
      </c>
      <c r="N71" s="87">
        <f t="shared" si="15"/>
      </c>
      <c r="O71" s="72" t="s">
        <v>126</v>
      </c>
      <c r="P71" s="73"/>
      <c r="Q71" s="71"/>
      <c r="R71" s="69"/>
      <c r="S71" s="74" t="s">
        <v>292</v>
      </c>
      <c r="T71" s="74" t="s">
        <v>292</v>
      </c>
      <c r="U71" s="74" t="s">
        <v>128</v>
      </c>
      <c r="V71" s="75">
        <f>U72</f>
        <v>2017</v>
      </c>
      <c r="W71" s="68"/>
      <c r="X71" s="69"/>
      <c r="Y71" s="74" t="s">
        <v>292</v>
      </c>
      <c r="Z71" s="74" t="s">
        <v>292</v>
      </c>
      <c r="AA71" s="74" t="s">
        <v>128</v>
      </c>
      <c r="AB71" s="75">
        <f>AA72</f>
        <v>2017</v>
      </c>
    </row>
    <row r="72" spans="1:28" s="89" customFormat="1" ht="11.25" customHeight="1" thickBot="1">
      <c r="A72" s="83" t="s">
        <v>178</v>
      </c>
      <c r="B72" s="85"/>
      <c r="C72" s="85"/>
      <c r="D72" s="103">
        <v>1</v>
      </c>
      <c r="E72" s="91">
        <v>24.325</v>
      </c>
      <c r="F72" s="91">
        <v>26.274</v>
      </c>
      <c r="G72" s="91">
        <v>26.30127</v>
      </c>
      <c r="H72" s="91">
        <f t="shared" si="14"/>
        <v>100.10379081982187</v>
      </c>
      <c r="I72" s="87"/>
      <c r="J72" s="104">
        <v>8</v>
      </c>
      <c r="K72" s="88">
        <v>210.10299999999998</v>
      </c>
      <c r="L72" s="88">
        <v>261.623</v>
      </c>
      <c r="M72" s="88">
        <v>0</v>
      </c>
      <c r="N72" s="87">
        <f t="shared" si="15"/>
      </c>
      <c r="O72" s="94"/>
      <c r="P72" s="95"/>
      <c r="Q72" s="71"/>
      <c r="R72" s="96" t="s">
        <v>293</v>
      </c>
      <c r="S72" s="97">
        <f>U72-2</f>
        <v>2015</v>
      </c>
      <c r="T72" s="97">
        <f>U72-1</f>
        <v>2016</v>
      </c>
      <c r="U72" s="97">
        <v>2017</v>
      </c>
      <c r="V72" s="81" t="str">
        <f>CONCATENATE(T72,"=100")</f>
        <v>2016=100</v>
      </c>
      <c r="W72" s="68"/>
      <c r="X72" s="96" t="s">
        <v>293</v>
      </c>
      <c r="Y72" s="97">
        <f>AA72-2</f>
        <v>2015</v>
      </c>
      <c r="Z72" s="97">
        <f>AA72-1</f>
        <v>2016</v>
      </c>
      <c r="AA72" s="97">
        <v>2017</v>
      </c>
      <c r="AB72" s="81" t="str">
        <f>CONCATENATE(Z72,"=100")</f>
        <v>2016=100</v>
      </c>
    </row>
    <row r="73" spans="1:28" s="89" customFormat="1" ht="11.25" customHeight="1">
      <c r="A73" s="83" t="s">
        <v>179</v>
      </c>
      <c r="B73" s="85"/>
      <c r="C73" s="85"/>
      <c r="D73" s="103">
        <v>3</v>
      </c>
      <c r="E73" s="91">
        <v>5.414</v>
      </c>
      <c r="F73" s="91">
        <v>4.876</v>
      </c>
      <c r="G73" s="91">
        <v>4.076</v>
      </c>
      <c r="H73" s="91">
        <f t="shared" si="14"/>
        <v>83.59310910582444</v>
      </c>
      <c r="I73" s="87"/>
      <c r="J73" s="104">
        <v>3</v>
      </c>
      <c r="K73" s="88">
        <v>267.03999999999996</v>
      </c>
      <c r="L73" s="88">
        <v>197.47899999999998</v>
      </c>
      <c r="M73" s="88">
        <v>199.139</v>
      </c>
      <c r="N73" s="87">
        <f t="shared" si="15"/>
        <v>100.84059570891084</v>
      </c>
      <c r="O73" s="83"/>
      <c r="P73" s="83"/>
      <c r="Q73" s="83"/>
      <c r="R73" s="84"/>
      <c r="S73" s="85"/>
      <c r="T73" s="85"/>
      <c r="U73" s="85"/>
      <c r="V73" s="85">
        <f>IF(AND(T73&gt;0,U73&gt;0),U73*100/T73,"")</f>
      </c>
      <c r="W73" s="86"/>
      <c r="X73" s="86"/>
      <c r="Y73" s="87"/>
      <c r="Z73" s="87"/>
      <c r="AA73" s="87"/>
      <c r="AB73" s="88">
        <f>IF(AND(Z73&gt;0,AA73&gt;0),AA73*100/Z73,"")</f>
      </c>
    </row>
    <row r="74" spans="1:28" s="89" customFormat="1" ht="11.25" customHeight="1">
      <c r="A74" s="83" t="s">
        <v>180</v>
      </c>
      <c r="B74" s="85"/>
      <c r="C74" s="85"/>
      <c r="D74" s="103">
        <v>3</v>
      </c>
      <c r="E74" s="91">
        <v>10.9</v>
      </c>
      <c r="F74" s="91">
        <v>13.138</v>
      </c>
      <c r="G74" s="91"/>
      <c r="H74" s="91">
        <f t="shared" si="14"/>
      </c>
      <c r="I74" s="87"/>
      <c r="J74" s="104">
        <v>10</v>
      </c>
      <c r="K74" s="88">
        <v>681.266</v>
      </c>
      <c r="L74" s="88">
        <v>766.218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/>
      <c r="W74" s="86"/>
      <c r="X74" s="86"/>
      <c r="Y74" s="87"/>
      <c r="Z74" s="87"/>
      <c r="AA74" s="87"/>
      <c r="AB74" s="88"/>
    </row>
    <row r="75" spans="1:28" s="89" customFormat="1" ht="11.25" customHeight="1">
      <c r="A75" s="83" t="s">
        <v>181</v>
      </c>
      <c r="B75" s="85"/>
      <c r="C75" s="85"/>
      <c r="D75" s="103">
        <v>11</v>
      </c>
      <c r="E75" s="91">
        <v>8.655</v>
      </c>
      <c r="F75" s="91">
        <v>7.196</v>
      </c>
      <c r="G75" s="91">
        <v>0</v>
      </c>
      <c r="H75" s="91">
        <f t="shared" si="14"/>
      </c>
      <c r="I75" s="87"/>
      <c r="J75" s="104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 t="s">
        <v>157</v>
      </c>
      <c r="P75" s="83"/>
      <c r="Q75" s="83"/>
      <c r="R75" s="103"/>
      <c r="S75" s="85"/>
      <c r="T75" s="85"/>
      <c r="U75" s="85"/>
      <c r="V75" s="85">
        <f>IF(AND(T75&gt;0,U75&gt;0),U75*100/T75,"")</f>
      </c>
      <c r="W75" s="86"/>
      <c r="X75" s="104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182</v>
      </c>
      <c r="B76" s="85"/>
      <c r="C76" s="85"/>
      <c r="D76" s="103">
        <v>11</v>
      </c>
      <c r="E76" s="91">
        <v>24.969</v>
      </c>
      <c r="F76" s="91">
        <v>25.21</v>
      </c>
      <c r="G76" s="91">
        <v>0</v>
      </c>
      <c r="H76" s="91">
        <f t="shared" si="14"/>
      </c>
      <c r="I76" s="87"/>
      <c r="J76" s="104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159</v>
      </c>
      <c r="P76" s="85"/>
      <c r="Q76" s="85"/>
      <c r="R76" s="103">
        <v>12</v>
      </c>
      <c r="S76" s="91">
        <v>28.879</v>
      </c>
      <c r="T76" s="91">
        <v>25.672</v>
      </c>
      <c r="U76" s="91">
        <v>29.117</v>
      </c>
      <c r="V76" s="91">
        <f>IF(AND(T76&gt;0,U76&gt;0),U76*100/T76,"")</f>
        <v>113.41928949828608</v>
      </c>
      <c r="W76" s="87"/>
      <c r="X76" s="104">
        <v>3</v>
      </c>
      <c r="Y76" s="88">
        <v>2564.609</v>
      </c>
      <c r="Z76" s="88">
        <v>2353.826</v>
      </c>
      <c r="AA76" s="88">
        <v>2452.6150000000002</v>
      </c>
      <c r="AB76" s="88">
        <f>IF(AND(Z76&gt;0,AA76&gt;0),AA76*100/Z76,"")</f>
        <v>104.1969542353598</v>
      </c>
    </row>
    <row r="77" spans="1:28" s="89" customFormat="1" ht="11.25" customHeight="1">
      <c r="A77" s="83" t="s">
        <v>183</v>
      </c>
      <c r="B77" s="85"/>
      <c r="C77" s="85"/>
      <c r="D77" s="103">
        <v>11</v>
      </c>
      <c r="E77" s="91">
        <v>9.45</v>
      </c>
      <c r="F77" s="91">
        <v>9.18924</v>
      </c>
      <c r="G77" s="91">
        <v>0</v>
      </c>
      <c r="H77" s="91">
        <f t="shared" si="14"/>
      </c>
      <c r="I77" s="87"/>
      <c r="J77" s="104">
        <v>11</v>
      </c>
      <c r="K77" s="88">
        <v>181.72500000000002</v>
      </c>
      <c r="L77" s="88">
        <v>164.72</v>
      </c>
      <c r="M77" s="88">
        <v>0</v>
      </c>
      <c r="N77" s="87">
        <f t="shared" si="15"/>
      </c>
      <c r="O77" s="83"/>
      <c r="P77" s="85"/>
      <c r="Q77" s="85"/>
      <c r="R77" s="103"/>
      <c r="S77" s="91"/>
      <c r="T77" s="91"/>
      <c r="U77" s="91"/>
      <c r="V77" s="91"/>
      <c r="W77" s="87"/>
      <c r="X77" s="104"/>
      <c r="Y77" s="88"/>
      <c r="Z77" s="88"/>
      <c r="AA77" s="88"/>
      <c r="AB77" s="88"/>
    </row>
    <row r="78" spans="1:28" s="89" customFormat="1" ht="11.25" customHeight="1">
      <c r="A78" s="83" t="s">
        <v>302</v>
      </c>
      <c r="B78" s="85"/>
      <c r="C78" s="85"/>
      <c r="D78" s="103">
        <v>3</v>
      </c>
      <c r="E78" s="91">
        <v>15.663</v>
      </c>
      <c r="F78" s="91">
        <v>15.754</v>
      </c>
      <c r="G78" s="91">
        <v>12.649</v>
      </c>
      <c r="H78" s="91">
        <f t="shared" si="14"/>
        <v>80.29071981718928</v>
      </c>
      <c r="I78" s="87"/>
      <c r="J78" s="104">
        <v>3</v>
      </c>
      <c r="K78" s="88">
        <v>117.126</v>
      </c>
      <c r="L78" s="88">
        <v>113.81664752791069</v>
      </c>
      <c r="M78" s="88">
        <v>94.152</v>
      </c>
      <c r="N78" s="87">
        <f t="shared" si="15"/>
        <v>82.72252086577369</v>
      </c>
      <c r="O78" s="83" t="s">
        <v>164</v>
      </c>
      <c r="P78" s="85"/>
      <c r="Q78" s="85"/>
      <c r="R78" s="103"/>
      <c r="S78" s="91"/>
      <c r="T78" s="91"/>
      <c r="U78" s="91"/>
      <c r="V78" s="91"/>
      <c r="W78" s="87"/>
      <c r="X78" s="104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3"/>
      <c r="E79" s="91"/>
      <c r="F79" s="91"/>
      <c r="G79" s="91"/>
      <c r="H79" s="91"/>
      <c r="I79" s="87"/>
      <c r="J79" s="104"/>
      <c r="K79" s="88"/>
      <c r="L79" s="88"/>
      <c r="M79" s="88"/>
      <c r="N79" s="87"/>
      <c r="O79" s="83" t="s">
        <v>176</v>
      </c>
      <c r="P79" s="85"/>
      <c r="Q79" s="85"/>
      <c r="R79" s="103">
        <v>1</v>
      </c>
      <c r="S79" s="91">
        <v>15.826</v>
      </c>
      <c r="T79" s="91">
        <v>16.208237</v>
      </c>
      <c r="U79" s="91">
        <v>16.458</v>
      </c>
      <c r="V79" s="91">
        <f>IF(AND(T79&gt;0,U79&gt;0),U79*100/T79,"")</f>
        <v>101.54096340027603</v>
      </c>
      <c r="W79" s="87"/>
      <c r="X79" s="104">
        <v>3</v>
      </c>
      <c r="Y79" s="88">
        <v>214.29000000000002</v>
      </c>
      <c r="Z79" s="88">
        <v>221.69380256788907</v>
      </c>
      <c r="AA79" s="88">
        <v>215.393</v>
      </c>
      <c r="AB79" s="88">
        <f>IF(AND(Z79&gt;0,AA79&gt;0),AA79*100/Z79,"")</f>
        <v>97.15788060157452</v>
      </c>
    </row>
    <row r="80" spans="1:28" s="89" customFormat="1" ht="11.25" customHeight="1">
      <c r="A80" s="92"/>
      <c r="B80" s="85"/>
      <c r="C80" s="85"/>
      <c r="D80" s="101"/>
      <c r="E80" s="91"/>
      <c r="F80" s="91">
        <f>IF(AND(D80&gt;0,E80&gt;0),E80*100/D80,"")</f>
      </c>
      <c r="G80" s="91"/>
      <c r="H80" s="91"/>
      <c r="I80" s="87"/>
      <c r="J80" s="102"/>
      <c r="K80" s="88"/>
      <c r="L80" s="88"/>
      <c r="M80" s="88"/>
      <c r="N80" s="88"/>
      <c r="O80" s="83" t="s">
        <v>186</v>
      </c>
      <c r="P80" s="85"/>
      <c r="Q80" s="85"/>
      <c r="R80" s="103">
        <v>2</v>
      </c>
      <c r="S80" s="91">
        <v>25.599</v>
      </c>
      <c r="T80" s="91">
        <v>27.522</v>
      </c>
      <c r="U80" s="91">
        <v>32.215</v>
      </c>
      <c r="V80" s="91">
        <f>IF(AND(T80&gt;0,U80&gt;0),U80*100/T80,"")</f>
        <v>117.05181309497858</v>
      </c>
      <c r="W80" s="87"/>
      <c r="X80" s="104">
        <v>3</v>
      </c>
      <c r="Y80" s="88">
        <v>452.1719999999999</v>
      </c>
      <c r="Z80" s="88">
        <v>478.659</v>
      </c>
      <c r="AA80" s="88">
        <v>530.568</v>
      </c>
      <c r="AB80" s="88">
        <f>IF(AND(Z80&gt;0,AA80&gt;0),AA80*100/Z80,"")</f>
        <v>110.8446723032472</v>
      </c>
    </row>
    <row r="81" spans="1:28" s="89" customFormat="1" ht="11.25" customHeight="1">
      <c r="A81" s="188" t="s">
        <v>317</v>
      </c>
      <c r="B81" s="188"/>
      <c r="C81" s="188"/>
      <c r="D81" s="188"/>
      <c r="E81" s="188"/>
      <c r="F81" s="88"/>
      <c r="G81" s="88"/>
      <c r="H81" s="88"/>
      <c r="I81" s="86"/>
      <c r="J81" s="90"/>
      <c r="K81" s="88"/>
      <c r="L81" s="88"/>
      <c r="M81" s="88"/>
      <c r="N81" s="88"/>
      <c r="O81" s="83"/>
      <c r="P81" s="85"/>
      <c r="Q81" s="85"/>
      <c r="R81" s="103"/>
      <c r="S81" s="91"/>
      <c r="T81" s="91"/>
      <c r="U81" s="91"/>
      <c r="V81" s="91"/>
      <c r="W81" s="87"/>
      <c r="X81" s="104"/>
      <c r="Y81" s="88"/>
      <c r="Z81" s="88"/>
      <c r="AA81" s="88"/>
      <c r="AB81" s="88"/>
    </row>
    <row r="82" spans="1:28" s="89" customFormat="1" ht="11.25" customHeight="1">
      <c r="A82" s="188" t="s">
        <v>318</v>
      </c>
      <c r="B82" s="188"/>
      <c r="C82" s="188"/>
      <c r="D82" s="188"/>
      <c r="E82" s="188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194</v>
      </c>
      <c r="P82" s="85"/>
      <c r="Q82" s="85"/>
      <c r="R82" s="103"/>
      <c r="S82" s="91"/>
      <c r="T82" s="91"/>
      <c r="U82" s="91"/>
      <c r="V82" s="91"/>
      <c r="W82" s="87"/>
      <c r="X82" s="104"/>
      <c r="Y82" s="88"/>
      <c r="Z82" s="88"/>
      <c r="AA82" s="88"/>
      <c r="AB82" s="88"/>
    </row>
    <row r="83" spans="1:28" s="89" customFormat="1" ht="11.25" customHeight="1">
      <c r="A83" s="188" t="s">
        <v>319</v>
      </c>
      <c r="B83" s="188"/>
      <c r="C83" s="188"/>
      <c r="D83" s="188"/>
      <c r="E83" s="188"/>
      <c r="F83" s="88"/>
      <c r="G83" s="88"/>
      <c r="H83" s="88"/>
      <c r="I83" s="86"/>
      <c r="J83" s="90"/>
      <c r="K83" s="88"/>
      <c r="L83" s="88"/>
      <c r="M83" s="88"/>
      <c r="N83" s="88"/>
      <c r="O83" s="83" t="s">
        <v>200</v>
      </c>
      <c r="P83" s="85"/>
      <c r="Q83" s="85"/>
      <c r="R83" s="103">
        <v>0</v>
      </c>
      <c r="S83" s="91">
        <v>0</v>
      </c>
      <c r="T83" s="91">
        <v>0</v>
      </c>
      <c r="U83" s="91">
        <v>0</v>
      </c>
      <c r="V83" s="91">
        <f>IF(AND(T83&gt;0,U83&gt;0),U83*100/T83,"")</f>
      </c>
      <c r="W83" s="87"/>
      <c r="X83" s="104">
        <v>3</v>
      </c>
      <c r="Y83" s="88">
        <v>523.4358999999998</v>
      </c>
      <c r="Z83" s="88">
        <v>584.8330000000001</v>
      </c>
      <c r="AA83" s="88">
        <v>567.322</v>
      </c>
      <c r="AB83" s="88">
        <f>IF(AND(Z83&gt;0,AA83&gt;0),AA83*100/Z83,"")</f>
        <v>97.00581191553826</v>
      </c>
    </row>
    <row r="84" spans="1:28" s="89" customFormat="1" ht="11.25" customHeight="1">
      <c r="A84" s="188" t="s">
        <v>320</v>
      </c>
      <c r="B84" s="188"/>
      <c r="C84" s="188"/>
      <c r="D84" s="188"/>
      <c r="E84" s="188"/>
      <c r="F84" s="88"/>
      <c r="G84" s="88"/>
      <c r="H84" s="88"/>
      <c r="I84" s="86"/>
      <c r="J84" s="90"/>
      <c r="K84" s="88"/>
      <c r="L84" s="88"/>
      <c r="M84" s="88"/>
      <c r="N84" s="88"/>
      <c r="O84" s="83"/>
      <c r="P84" s="85"/>
      <c r="Q84" s="85"/>
      <c r="R84" s="103"/>
      <c r="S84" s="91"/>
      <c r="T84" s="91"/>
      <c r="U84" s="91"/>
      <c r="V84" s="91"/>
      <c r="W84" s="87"/>
      <c r="X84" s="104"/>
      <c r="Y84" s="88"/>
      <c r="Z84" s="88"/>
      <c r="AA84" s="88"/>
      <c r="AB84" s="88"/>
    </row>
    <row r="85" spans="1:28" s="89" customFormat="1" ht="11.25" customHeight="1">
      <c r="A85" s="188" t="s">
        <v>321</v>
      </c>
      <c r="B85" s="188"/>
      <c r="C85" s="188"/>
      <c r="D85" s="188"/>
      <c r="E85" s="188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201</v>
      </c>
      <c r="P85" s="85"/>
      <c r="Q85" s="85"/>
      <c r="R85" s="103"/>
      <c r="S85" s="91"/>
      <c r="T85" s="91"/>
      <c r="U85" s="91"/>
      <c r="V85" s="91"/>
      <c r="W85" s="87"/>
      <c r="X85" s="104"/>
      <c r="Y85" s="88"/>
      <c r="Z85" s="88"/>
      <c r="AA85" s="88"/>
      <c r="AB85" s="88"/>
    </row>
    <row r="86" spans="1:28" s="89" customFormat="1" ht="11.25" customHeight="1">
      <c r="A86" s="188" t="s">
        <v>322</v>
      </c>
      <c r="B86" s="188"/>
      <c r="C86" s="188"/>
      <c r="D86" s="188"/>
      <c r="E86" s="188"/>
      <c r="F86" s="88"/>
      <c r="G86" s="88"/>
      <c r="H86" s="88"/>
      <c r="I86" s="86"/>
      <c r="J86" s="90"/>
      <c r="K86" s="88"/>
      <c r="L86" s="88"/>
      <c r="M86" s="88"/>
      <c r="N86" s="88"/>
      <c r="O86" s="83" t="s">
        <v>211</v>
      </c>
      <c r="P86" s="85"/>
      <c r="Q86" s="85"/>
      <c r="R86" s="103">
        <v>0</v>
      </c>
      <c r="S86" s="91">
        <v>0</v>
      </c>
      <c r="T86" s="91">
        <v>0</v>
      </c>
      <c r="U86" s="91">
        <v>0</v>
      </c>
      <c r="V86" s="91">
        <f>IF(AND(T86&gt;0,U86&gt;0),U86*100/T86,"")</f>
      </c>
      <c r="W86" s="87"/>
      <c r="X86" s="104">
        <v>3</v>
      </c>
      <c r="Y86" s="88">
        <v>83.70549999999999</v>
      </c>
      <c r="Z86" s="88">
        <v>91.53</v>
      </c>
      <c r="AA86" s="88">
        <v>100.831</v>
      </c>
      <c r="AB86" s="88">
        <f>IF(AND(Z86&gt;0,AA86&gt;0),AA86*100/Z86,"")</f>
        <v>110.16169561892276</v>
      </c>
    </row>
    <row r="87" spans="1:28" s="89" customFormat="1" ht="11.25" customHeight="1">
      <c r="A87" s="188" t="s">
        <v>323</v>
      </c>
      <c r="B87" s="188"/>
      <c r="C87" s="188"/>
      <c r="D87" s="188"/>
      <c r="E87" s="188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  <c r="O87" s="83"/>
      <c r="P87" s="85"/>
      <c r="Q87" s="85"/>
      <c r="R87" s="103"/>
      <c r="S87" s="91"/>
      <c r="T87" s="91"/>
      <c r="U87" s="91"/>
      <c r="V87" s="91"/>
      <c r="W87" s="87"/>
      <c r="X87" s="104"/>
      <c r="Y87" s="88"/>
      <c r="Z87" s="88"/>
      <c r="AA87" s="88"/>
      <c r="AB87" s="88"/>
    </row>
    <row r="88" spans="1:28" s="89" customFormat="1" ht="11.25" customHeight="1">
      <c r="A88" s="188" t="s">
        <v>324</v>
      </c>
      <c r="B88" s="188"/>
      <c r="C88" s="188"/>
      <c r="D88" s="188"/>
      <c r="E88" s="188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83" t="s">
        <v>215</v>
      </c>
      <c r="P88" s="85"/>
      <c r="Q88" s="85"/>
      <c r="R88" s="103"/>
      <c r="S88" s="91"/>
      <c r="T88" s="91"/>
      <c r="U88" s="91"/>
      <c r="V88" s="91"/>
      <c r="W88" s="87"/>
      <c r="X88" s="104"/>
      <c r="Y88" s="88"/>
      <c r="Z88" s="88"/>
      <c r="AA88" s="88"/>
      <c r="AB88" s="88"/>
    </row>
    <row r="89" spans="1:28" s="89" customFormat="1" ht="11.25" customHeight="1">
      <c r="A89" s="186" t="s">
        <v>325</v>
      </c>
      <c r="B89" s="186"/>
      <c r="C89" s="186"/>
      <c r="D89" s="186"/>
      <c r="E89" s="186"/>
      <c r="F89" s="186"/>
      <c r="G89" s="186"/>
      <c r="H89" s="100"/>
      <c r="O89" s="83" t="s">
        <v>314</v>
      </c>
      <c r="P89" s="85"/>
      <c r="Q89" s="85"/>
      <c r="R89" s="103">
        <v>0</v>
      </c>
      <c r="S89" s="91">
        <v>0</v>
      </c>
      <c r="T89" s="91">
        <v>0</v>
      </c>
      <c r="U89" s="91">
        <v>0</v>
      </c>
      <c r="V89" s="91">
        <f>IF(AND(T89&gt;0,U89&gt;0),U89*100/T89,"")</f>
      </c>
      <c r="W89" s="87"/>
      <c r="X89" s="104">
        <v>3</v>
      </c>
      <c r="Y89" s="88">
        <v>5725.7904842961725</v>
      </c>
      <c r="Z89" s="88">
        <v>6047.348943999999</v>
      </c>
      <c r="AA89" s="88">
        <v>4771.540000000001</v>
      </c>
      <c r="AB89" s="88">
        <f>IF(AND(Z89&gt;0,AA89&gt;0),AA89*100/Z89,"")</f>
        <v>78.9030043443116</v>
      </c>
    </row>
    <row r="90" spans="1:28" s="89" customFormat="1" ht="11.25" customHeight="1">
      <c r="A90" s="185" t="s">
        <v>326</v>
      </c>
      <c r="B90" s="185"/>
      <c r="C90" s="185"/>
      <c r="D90" s="185"/>
      <c r="E90" s="185"/>
      <c r="O90" s="83" t="s">
        <v>315</v>
      </c>
      <c r="P90" s="85"/>
      <c r="Q90" s="85"/>
      <c r="R90" s="103">
        <v>0</v>
      </c>
      <c r="S90" s="91">
        <v>0</v>
      </c>
      <c r="T90" s="91">
        <v>0</v>
      </c>
      <c r="U90" s="91">
        <v>0</v>
      </c>
      <c r="V90" s="91">
        <f>IF(AND(T90&gt;0,U90&gt;0),U90*100/T90,"")</f>
      </c>
      <c r="W90" s="87"/>
      <c r="X90" s="104">
        <v>3</v>
      </c>
      <c r="Y90" s="88">
        <v>43259.14829595985</v>
      </c>
      <c r="Z90" s="88">
        <v>44220.96</v>
      </c>
      <c r="AA90" s="88">
        <v>35467.44700000001</v>
      </c>
      <c r="AB90" s="88">
        <f>IF(AND(Z90&gt;0,AA90&gt;0),AA90*100/Z90,"")</f>
        <v>80.20505886801193</v>
      </c>
    </row>
    <row r="91" spans="1:28" s="89" customFormat="1" ht="11.25" customHeight="1">
      <c r="A91" s="185" t="s">
        <v>327</v>
      </c>
      <c r="B91" s="185"/>
      <c r="C91" s="185"/>
      <c r="D91" s="185"/>
      <c r="E91" s="185"/>
      <c r="N91" s="162"/>
      <c r="O91" s="83"/>
      <c r="P91" s="85"/>
      <c r="Q91" s="85"/>
      <c r="R91" s="103"/>
      <c r="S91" s="91"/>
      <c r="T91" s="91"/>
      <c r="U91" s="91"/>
      <c r="V91" s="91"/>
      <c r="W91" s="87"/>
      <c r="X91" s="104"/>
      <c r="Y91" s="88"/>
      <c r="Z91" s="88"/>
      <c r="AA91" s="88"/>
      <c r="AB91" s="88"/>
    </row>
    <row r="92" spans="1:28" s="89" customFormat="1" ht="12" customHeight="1">
      <c r="A92" s="186" t="s">
        <v>328</v>
      </c>
      <c r="B92" s="186"/>
      <c r="C92" s="186"/>
      <c r="D92" s="186"/>
      <c r="E92" s="186"/>
      <c r="F92" s="186"/>
      <c r="G92" s="186"/>
      <c r="N92" s="162"/>
      <c r="O92" s="83" t="s">
        <v>217</v>
      </c>
      <c r="P92" s="85"/>
      <c r="Q92" s="85"/>
      <c r="R92" s="103"/>
      <c r="S92" s="91"/>
      <c r="T92" s="91"/>
      <c r="U92" s="91"/>
      <c r="V92" s="91"/>
      <c r="W92" s="87"/>
      <c r="X92" s="104"/>
      <c r="Y92" s="88"/>
      <c r="Z92" s="88"/>
      <c r="AA92" s="88"/>
      <c r="AB92" s="88"/>
    </row>
    <row r="93" spans="1:28" s="68" customFormat="1" ht="11.25">
      <c r="A93" s="185" t="s">
        <v>329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83" t="s">
        <v>219</v>
      </c>
      <c r="P93" s="85"/>
      <c r="Q93" s="85"/>
      <c r="R93" s="103">
        <v>0</v>
      </c>
      <c r="S93" s="91">
        <v>0</v>
      </c>
      <c r="T93" s="91">
        <v>0</v>
      </c>
      <c r="U93" s="91">
        <v>0</v>
      </c>
      <c r="V93" s="91">
        <f>IF(AND(T93&gt;0,U93&gt;0),U93*100/T93,"")</f>
      </c>
      <c r="W93" s="87"/>
      <c r="X93" s="104">
        <v>3</v>
      </c>
      <c r="Y93" s="88">
        <v>6759.179398073837</v>
      </c>
      <c r="Z93" s="88">
        <v>6474.545750865052</v>
      </c>
      <c r="AA93" s="88">
        <v>5915.236000000001</v>
      </c>
      <c r="AB93" s="88">
        <f>IF(AND(Z93&gt;0,AA93&gt;0),AA93*100/Z93,"")</f>
        <v>91.36140553504742</v>
      </c>
    </row>
    <row r="94" spans="1:28" s="100" customFormat="1" ht="11.25" customHeight="1">
      <c r="A94" s="187" t="s">
        <v>330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83" t="s">
        <v>220</v>
      </c>
      <c r="P94" s="85"/>
      <c r="Q94" s="85"/>
      <c r="R94" s="103">
        <v>0</v>
      </c>
      <c r="S94" s="91">
        <v>0</v>
      </c>
      <c r="T94" s="91">
        <v>0</v>
      </c>
      <c r="U94" s="91">
        <v>0</v>
      </c>
      <c r="V94" s="91">
        <f>IF(AND(T94&gt;0,U94&gt;0),U94*100/T94,"")</f>
      </c>
      <c r="W94" s="87"/>
      <c r="X94" s="104">
        <v>3</v>
      </c>
      <c r="Y94" s="88">
        <v>1395.075523434992</v>
      </c>
      <c r="Z94" s="88">
        <v>1282.80149</v>
      </c>
      <c r="AA94" s="88">
        <v>1223.446</v>
      </c>
      <c r="AB94" s="88">
        <f>IF(AND(Z94&gt;0,AA94&gt;0),AA94*100/Z94,"")</f>
        <v>95.37297933759025</v>
      </c>
    </row>
    <row r="95" spans="1:14" s="100" customFormat="1" ht="14.25">
      <c r="A95" s="163" t="s">
        <v>331</v>
      </c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4" s="100" customFormat="1" ht="9.75">
      <c r="A96" s="185" t="s">
        <v>332</v>
      </c>
      <c r="B96" s="185"/>
      <c r="C96" s="185"/>
      <c r="D96" s="185"/>
    </row>
    <row r="97" spans="1:28" s="100" customFormat="1" ht="14.25">
      <c r="A97" s="185" t="s">
        <v>333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ht="11.25">
      <c r="N146" s="93"/>
    </row>
    <row r="147" ht="11.25">
      <c r="N147" s="93"/>
    </row>
    <row r="148" ht="11.25">
      <c r="N148" s="93"/>
    </row>
    <row r="149" ht="11.25">
      <c r="N149" s="93"/>
    </row>
  </sheetData>
  <sheetProtection/>
  <mergeCells count="22">
    <mergeCell ref="R70:V70"/>
    <mergeCell ref="X70:AB70"/>
    <mergeCell ref="A81:E81"/>
    <mergeCell ref="A82:E82"/>
    <mergeCell ref="A83:E83"/>
    <mergeCell ref="D4:H4"/>
    <mergeCell ref="J4:N4"/>
    <mergeCell ref="R4:V4"/>
    <mergeCell ref="X4:AB4"/>
    <mergeCell ref="A84:E84"/>
    <mergeCell ref="A85:E85"/>
    <mergeCell ref="A86:E86"/>
    <mergeCell ref="A87:E87"/>
    <mergeCell ref="A88:E88"/>
    <mergeCell ref="A89:G89"/>
    <mergeCell ref="A97:K97"/>
    <mergeCell ref="A90:E90"/>
    <mergeCell ref="A91:E91"/>
    <mergeCell ref="A92:G92"/>
    <mergeCell ref="A93:N93"/>
    <mergeCell ref="A94:N94"/>
    <mergeCell ref="A96:D96"/>
  </mergeCells>
  <printOptions horizontalCentered="1"/>
  <pageMargins left="0.7086614173228347" right="0.7086614173228347" top="0.35433070866141736" bottom="0.35433070866141736" header="0.31496062992125984" footer="0.31496062992125984"/>
  <pageSetup firstPageNumber="7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9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49">
        <v>0.371</v>
      </c>
      <c r="I20" s="149">
        <v>0.37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50">
        <v>0.371</v>
      </c>
      <c r="I22" s="151">
        <v>0.37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/>
      <c r="F24" s="39"/>
      <c r="G24" s="40"/>
      <c r="H24" s="150">
        <v>16.516</v>
      </c>
      <c r="I24" s="151">
        <v>16.79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0">
        <v>1.203</v>
      </c>
      <c r="I26" s="151">
        <v>1.2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305</v>
      </c>
      <c r="F28" s="31"/>
      <c r="G28" s="31"/>
      <c r="H28" s="149"/>
      <c r="I28" s="149">
        <v>21.35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920</v>
      </c>
      <c r="F30" s="31"/>
      <c r="G30" s="31"/>
      <c r="H30" s="149"/>
      <c r="I30" s="149">
        <v>59.8</v>
      </c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1225</v>
      </c>
      <c r="F31" s="39">
        <v>100</v>
      </c>
      <c r="G31" s="40"/>
      <c r="H31" s="150"/>
      <c r="I31" s="151">
        <v>81.15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9">
        <v>0.9</v>
      </c>
      <c r="I33" s="149">
        <v>0.9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/>
      <c r="F34" s="31"/>
      <c r="G34" s="31"/>
      <c r="H34" s="149">
        <v>4.314</v>
      </c>
      <c r="I34" s="149">
        <v>4.35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49">
        <v>2.649</v>
      </c>
      <c r="I35" s="149">
        <v>2.8</v>
      </c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/>
      <c r="F37" s="39"/>
      <c r="G37" s="40"/>
      <c r="H37" s="150">
        <v>7.863</v>
      </c>
      <c r="I37" s="151">
        <v>8.05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50">
        <v>2.004</v>
      </c>
      <c r="I39" s="151">
        <v>2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/>
      <c r="F41" s="31"/>
      <c r="G41" s="31"/>
      <c r="H41" s="149">
        <v>4.16</v>
      </c>
      <c r="I41" s="149">
        <v>7.28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/>
      <c r="F43" s="31"/>
      <c r="G43" s="31"/>
      <c r="H43" s="149">
        <v>0.12</v>
      </c>
      <c r="I43" s="149">
        <v>0.066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/>
      <c r="F45" s="31"/>
      <c r="G45" s="31"/>
      <c r="H45" s="149">
        <v>0.336</v>
      </c>
      <c r="I45" s="149">
        <v>0.5</v>
      </c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/>
      <c r="F48" s="31"/>
      <c r="G48" s="31"/>
      <c r="H48" s="149">
        <v>24.71</v>
      </c>
      <c r="I48" s="149">
        <v>24.15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/>
      <c r="F49" s="31"/>
      <c r="G49" s="31"/>
      <c r="H49" s="149">
        <v>1.17</v>
      </c>
      <c r="I49" s="149">
        <v>6.279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/>
      <c r="F50" s="39"/>
      <c r="G50" s="40"/>
      <c r="H50" s="150">
        <v>30.496000000000002</v>
      </c>
      <c r="I50" s="151">
        <v>38.275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0">
        <v>16.184</v>
      </c>
      <c r="I52" s="151">
        <v>16.184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5000</v>
      </c>
      <c r="F54" s="31"/>
      <c r="G54" s="31"/>
      <c r="H54" s="149">
        <v>367.608</v>
      </c>
      <c r="I54" s="149">
        <v>322.411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1679</v>
      </c>
      <c r="F55" s="31"/>
      <c r="G55" s="31"/>
      <c r="H55" s="149">
        <v>93.72</v>
      </c>
      <c r="I55" s="149">
        <v>100.74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320</v>
      </c>
      <c r="F56" s="31"/>
      <c r="G56" s="31"/>
      <c r="H56" s="149"/>
      <c r="I56" s="149">
        <v>47.1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676</v>
      </c>
      <c r="F58" s="31"/>
      <c r="G58" s="31"/>
      <c r="H58" s="149">
        <v>59.52</v>
      </c>
      <c r="I58" s="149">
        <v>45.504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7675</v>
      </c>
      <c r="F59" s="39">
        <v>99.84389228567711</v>
      </c>
      <c r="G59" s="40"/>
      <c r="H59" s="150">
        <v>520.848</v>
      </c>
      <c r="I59" s="151">
        <v>515.755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49">
        <v>2.975</v>
      </c>
      <c r="I61" s="149">
        <v>3.85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/>
      <c r="F62" s="31"/>
      <c r="G62" s="31"/>
      <c r="H62" s="149">
        <v>1.466</v>
      </c>
      <c r="I62" s="149">
        <v>1.456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>
        <v>25</v>
      </c>
      <c r="F63" s="31"/>
      <c r="G63" s="31"/>
      <c r="H63" s="149">
        <v>1</v>
      </c>
      <c r="I63" s="149">
        <v>1.24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135</v>
      </c>
      <c r="F64" s="39">
        <v>66.50246305418719</v>
      </c>
      <c r="G64" s="40"/>
      <c r="H64" s="150">
        <v>5.441</v>
      </c>
      <c r="I64" s="151">
        <v>6.546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50">
        <v>5.606</v>
      </c>
      <c r="I66" s="151">
        <v>14.175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21</v>
      </c>
      <c r="F72" s="31"/>
      <c r="G72" s="31"/>
      <c r="H72" s="149">
        <v>0.959</v>
      </c>
      <c r="I72" s="149">
        <v>0.648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49">
        <v>3.733</v>
      </c>
      <c r="I73" s="149">
        <v>3.5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370</v>
      </c>
      <c r="F74" s="31"/>
      <c r="G74" s="31"/>
      <c r="H74" s="149">
        <v>19.562</v>
      </c>
      <c r="I74" s="149">
        <v>19.71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42</v>
      </c>
      <c r="F75" s="31"/>
      <c r="G75" s="31"/>
      <c r="H75" s="149">
        <v>7.52</v>
      </c>
      <c r="I75" s="149">
        <v>7.52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50</v>
      </c>
      <c r="F76" s="31"/>
      <c r="G76" s="31"/>
      <c r="H76" s="149">
        <v>1.76</v>
      </c>
      <c r="I76" s="149">
        <v>1.5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49">
        <v>4.94</v>
      </c>
      <c r="I77" s="149">
        <v>1.8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49">
        <v>16.434</v>
      </c>
      <c r="I78" s="149">
        <v>19.35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49">
        <v>19.826</v>
      </c>
      <c r="I79" s="149">
        <v>11.695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1473</v>
      </c>
      <c r="F80" s="39">
        <v>86.39296187683284</v>
      </c>
      <c r="G80" s="40"/>
      <c r="H80" s="150">
        <v>74.73400000000001</v>
      </c>
      <c r="I80" s="151">
        <v>65.723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/>
      <c r="F87" s="54"/>
      <c r="G87" s="40"/>
      <c r="H87" s="154">
        <v>681.266</v>
      </c>
      <c r="I87" s="155">
        <v>766.218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47</v>
      </c>
      <c r="D9" s="30">
        <v>55</v>
      </c>
      <c r="E9" s="30">
        <v>52</v>
      </c>
      <c r="F9" s="31"/>
      <c r="G9" s="31"/>
      <c r="H9" s="149">
        <v>0.297</v>
      </c>
      <c r="I9" s="149">
        <v>0.35219298245614034</v>
      </c>
      <c r="J9" s="149">
        <v>0.328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19</v>
      </c>
      <c r="E10" s="30">
        <v>18</v>
      </c>
      <c r="F10" s="31"/>
      <c r="G10" s="31"/>
      <c r="H10" s="149">
        <v>0.135</v>
      </c>
      <c r="I10" s="149">
        <v>0.114</v>
      </c>
      <c r="J10" s="149">
        <v>0.055</v>
      </c>
      <c r="K10" s="32"/>
    </row>
    <row r="11" spans="1:11" s="33" customFormat="1" ht="11.25" customHeight="1">
      <c r="A11" s="28" t="s">
        <v>9</v>
      </c>
      <c r="B11" s="29"/>
      <c r="C11" s="30">
        <v>71</v>
      </c>
      <c r="D11" s="30">
        <v>20</v>
      </c>
      <c r="E11" s="30">
        <v>19</v>
      </c>
      <c r="F11" s="31"/>
      <c r="G11" s="31"/>
      <c r="H11" s="149">
        <v>0.399</v>
      </c>
      <c r="I11" s="149">
        <v>0.08</v>
      </c>
      <c r="J11" s="149">
        <v>0.076</v>
      </c>
      <c r="K11" s="32"/>
    </row>
    <row r="12" spans="1:11" s="33" customFormat="1" ht="11.25" customHeight="1">
      <c r="A12" s="35" t="s">
        <v>10</v>
      </c>
      <c r="B12" s="29"/>
      <c r="C12" s="30">
        <v>46</v>
      </c>
      <c r="D12" s="30">
        <v>5</v>
      </c>
      <c r="E12" s="30">
        <v>5</v>
      </c>
      <c r="F12" s="31"/>
      <c r="G12" s="31"/>
      <c r="H12" s="149">
        <v>0.201</v>
      </c>
      <c r="I12" s="149">
        <v>0.02</v>
      </c>
      <c r="J12" s="149">
        <v>0.02</v>
      </c>
      <c r="K12" s="32"/>
    </row>
    <row r="13" spans="1:11" s="42" customFormat="1" ht="11.25" customHeight="1">
      <c r="A13" s="36" t="s">
        <v>11</v>
      </c>
      <c r="B13" s="37"/>
      <c r="C13" s="38">
        <v>187</v>
      </c>
      <c r="D13" s="38">
        <v>99</v>
      </c>
      <c r="E13" s="38">
        <v>94</v>
      </c>
      <c r="F13" s="39">
        <v>94.94949494949495</v>
      </c>
      <c r="G13" s="40"/>
      <c r="H13" s="150">
        <v>1.032</v>
      </c>
      <c r="I13" s="151">
        <v>0.5661929824561404</v>
      </c>
      <c r="J13" s="151">
        <v>0.47900000000000004</v>
      </c>
      <c r="K13" s="41">
        <v>84.6001301397453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12</v>
      </c>
      <c r="D15" s="38">
        <v>12</v>
      </c>
      <c r="E15" s="38">
        <v>11</v>
      </c>
      <c r="F15" s="39">
        <v>91.66666666666667</v>
      </c>
      <c r="G15" s="40"/>
      <c r="H15" s="150">
        <v>0.06</v>
      </c>
      <c r="I15" s="151">
        <v>0.06</v>
      </c>
      <c r="J15" s="151">
        <v>0.055</v>
      </c>
      <c r="K15" s="41">
        <v>91.66666666666667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/>
      <c r="E17" s="38"/>
      <c r="F17" s="39"/>
      <c r="G17" s="40"/>
      <c r="H17" s="150">
        <v>0.025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44</v>
      </c>
      <c r="D19" s="30">
        <v>76</v>
      </c>
      <c r="E19" s="30">
        <v>18</v>
      </c>
      <c r="F19" s="31"/>
      <c r="G19" s="31"/>
      <c r="H19" s="149">
        <v>0.304</v>
      </c>
      <c r="I19" s="149">
        <v>0.5354545454545455</v>
      </c>
      <c r="J19" s="149">
        <v>0.122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9">
        <v>0.13</v>
      </c>
      <c r="I20" s="149">
        <v>0.11</v>
      </c>
      <c r="J20" s="149">
        <v>0.128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49">
        <v>0.144</v>
      </c>
      <c r="I21" s="149">
        <v>0.151</v>
      </c>
      <c r="J21" s="149">
        <v>0.143</v>
      </c>
      <c r="K21" s="32"/>
    </row>
    <row r="22" spans="1:11" s="42" customFormat="1" ht="11.25" customHeight="1">
      <c r="A22" s="36" t="s">
        <v>17</v>
      </c>
      <c r="B22" s="37"/>
      <c r="C22" s="38">
        <v>88</v>
      </c>
      <c r="D22" s="38">
        <v>120</v>
      </c>
      <c r="E22" s="38">
        <v>62</v>
      </c>
      <c r="F22" s="39">
        <v>51.666666666666664</v>
      </c>
      <c r="G22" s="40"/>
      <c r="H22" s="150">
        <v>0.578</v>
      </c>
      <c r="I22" s="151">
        <v>0.7964545454545455</v>
      </c>
      <c r="J22" s="151">
        <v>0.393</v>
      </c>
      <c r="K22" s="41">
        <v>49.34368222805616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2595</v>
      </c>
      <c r="D24" s="38">
        <v>2595</v>
      </c>
      <c r="E24" s="38">
        <v>2500</v>
      </c>
      <c r="F24" s="39">
        <v>96.33911368015414</v>
      </c>
      <c r="G24" s="40"/>
      <c r="H24" s="150">
        <v>20.005</v>
      </c>
      <c r="I24" s="151">
        <v>20.005</v>
      </c>
      <c r="J24" s="151">
        <v>18</v>
      </c>
      <c r="K24" s="41">
        <v>89.97750562359411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1612</v>
      </c>
      <c r="D26" s="38">
        <v>1400</v>
      </c>
      <c r="E26" s="38">
        <v>1600</v>
      </c>
      <c r="F26" s="39">
        <v>114.28571428571429</v>
      </c>
      <c r="G26" s="40"/>
      <c r="H26" s="150">
        <v>13.736</v>
      </c>
      <c r="I26" s="151">
        <v>8</v>
      </c>
      <c r="J26" s="151">
        <v>11</v>
      </c>
      <c r="K26" s="41">
        <v>137.5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4939</v>
      </c>
      <c r="D28" s="30">
        <v>5035</v>
      </c>
      <c r="E28" s="30">
        <v>2360</v>
      </c>
      <c r="F28" s="31"/>
      <c r="G28" s="31"/>
      <c r="H28" s="149">
        <v>36.055</v>
      </c>
      <c r="I28" s="149">
        <v>36.428</v>
      </c>
      <c r="J28" s="149">
        <v>17.7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1389</v>
      </c>
      <c r="D30" s="30">
        <v>1075</v>
      </c>
      <c r="E30" s="30">
        <v>1000</v>
      </c>
      <c r="F30" s="31"/>
      <c r="G30" s="31"/>
      <c r="H30" s="149">
        <v>9.211</v>
      </c>
      <c r="I30" s="149">
        <v>6.988</v>
      </c>
      <c r="J30" s="149">
        <v>7.5</v>
      </c>
      <c r="K30" s="32"/>
    </row>
    <row r="31" spans="1:11" s="42" customFormat="1" ht="11.25" customHeight="1">
      <c r="A31" s="43" t="s">
        <v>23</v>
      </c>
      <c r="B31" s="37"/>
      <c r="C31" s="38">
        <v>6328</v>
      </c>
      <c r="D31" s="38">
        <v>6110</v>
      </c>
      <c r="E31" s="38">
        <v>3360</v>
      </c>
      <c r="F31" s="39">
        <v>54.99181669394435</v>
      </c>
      <c r="G31" s="40"/>
      <c r="H31" s="150">
        <v>45.266</v>
      </c>
      <c r="I31" s="151">
        <v>43.416</v>
      </c>
      <c r="J31" s="151">
        <v>25.2</v>
      </c>
      <c r="K31" s="41">
        <v>58.043117744610285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48</v>
      </c>
      <c r="D33" s="30">
        <v>48</v>
      </c>
      <c r="E33" s="30">
        <v>50</v>
      </c>
      <c r="F33" s="31"/>
      <c r="G33" s="31"/>
      <c r="H33" s="149">
        <v>0.377</v>
      </c>
      <c r="I33" s="149">
        <v>0.38</v>
      </c>
      <c r="J33" s="149">
        <v>0.4</v>
      </c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40</v>
      </c>
      <c r="E34" s="30">
        <v>20</v>
      </c>
      <c r="F34" s="31"/>
      <c r="G34" s="31"/>
      <c r="H34" s="149">
        <v>0.351</v>
      </c>
      <c r="I34" s="149">
        <v>0.325</v>
      </c>
      <c r="J34" s="149">
        <v>0.19</v>
      </c>
      <c r="K34" s="32"/>
    </row>
    <row r="35" spans="1:11" s="33" customFormat="1" ht="11.25" customHeight="1">
      <c r="A35" s="35" t="s">
        <v>26</v>
      </c>
      <c r="B35" s="29"/>
      <c r="C35" s="30">
        <v>95</v>
      </c>
      <c r="D35" s="30">
        <v>100</v>
      </c>
      <c r="E35" s="30">
        <v>110</v>
      </c>
      <c r="F35" s="31"/>
      <c r="G35" s="31"/>
      <c r="H35" s="149">
        <v>0.703</v>
      </c>
      <c r="I35" s="149">
        <v>0.75</v>
      </c>
      <c r="J35" s="149">
        <v>0.75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7</v>
      </c>
      <c r="F36" s="31"/>
      <c r="G36" s="31"/>
      <c r="H36" s="149">
        <v>0.036</v>
      </c>
      <c r="I36" s="149">
        <v>0.035</v>
      </c>
      <c r="J36" s="149">
        <v>0.042</v>
      </c>
      <c r="K36" s="32"/>
    </row>
    <row r="37" spans="1:11" s="42" customFormat="1" ht="11.25" customHeight="1">
      <c r="A37" s="36" t="s">
        <v>28</v>
      </c>
      <c r="B37" s="37"/>
      <c r="C37" s="38">
        <v>192</v>
      </c>
      <c r="D37" s="38">
        <v>194</v>
      </c>
      <c r="E37" s="38">
        <v>187</v>
      </c>
      <c r="F37" s="39">
        <v>96.3917525773196</v>
      </c>
      <c r="G37" s="40"/>
      <c r="H37" s="150">
        <v>1.467</v>
      </c>
      <c r="I37" s="151">
        <v>1.49</v>
      </c>
      <c r="J37" s="151">
        <v>1.3820000000000001</v>
      </c>
      <c r="K37" s="41">
        <v>92.751677852349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50">
        <v>0.012</v>
      </c>
      <c r="I39" s="151">
        <v>0.012</v>
      </c>
      <c r="J39" s="151">
        <v>0.01</v>
      </c>
      <c r="K39" s="41">
        <v>83.33333333333333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68</v>
      </c>
      <c r="E41" s="30">
        <v>70</v>
      </c>
      <c r="F41" s="31"/>
      <c r="G41" s="31"/>
      <c r="H41" s="149">
        <v>0.889</v>
      </c>
      <c r="I41" s="149">
        <v>0.49</v>
      </c>
      <c r="J41" s="149">
        <v>0.532</v>
      </c>
      <c r="K41" s="32"/>
    </row>
    <row r="42" spans="1:11" s="33" customFormat="1" ht="11.25" customHeight="1">
      <c r="A42" s="35" t="s">
        <v>31</v>
      </c>
      <c r="B42" s="29"/>
      <c r="C42" s="30">
        <v>105</v>
      </c>
      <c r="D42" s="30">
        <v>100</v>
      </c>
      <c r="E42" s="30">
        <v>100</v>
      </c>
      <c r="F42" s="31"/>
      <c r="G42" s="31"/>
      <c r="H42" s="149">
        <v>0.84</v>
      </c>
      <c r="I42" s="149">
        <v>0.8</v>
      </c>
      <c r="J42" s="149">
        <v>0.95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>
        <v>61</v>
      </c>
      <c r="D44" s="30">
        <v>80</v>
      </c>
      <c r="E44" s="30">
        <v>70</v>
      </c>
      <c r="F44" s="31"/>
      <c r="G44" s="31"/>
      <c r="H44" s="149">
        <v>0.275</v>
      </c>
      <c r="I44" s="149">
        <v>0.4</v>
      </c>
      <c r="J44" s="149">
        <v>0.322</v>
      </c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49">
        <v>0.02</v>
      </c>
      <c r="I45" s="149">
        <v>0.016</v>
      </c>
      <c r="J45" s="149">
        <v>0.02</v>
      </c>
      <c r="K45" s="32"/>
    </row>
    <row r="46" spans="1:11" s="33" customFormat="1" ht="11.25" customHeight="1">
      <c r="A46" s="35" t="s">
        <v>35</v>
      </c>
      <c r="B46" s="29"/>
      <c r="C46" s="30">
        <v>46</v>
      </c>
      <c r="D46" s="30">
        <v>40</v>
      </c>
      <c r="E46" s="30">
        <v>23</v>
      </c>
      <c r="F46" s="31"/>
      <c r="G46" s="31"/>
      <c r="H46" s="149">
        <v>0.552</v>
      </c>
      <c r="I46" s="149">
        <v>0.28</v>
      </c>
      <c r="J46" s="149">
        <v>0.161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80</v>
      </c>
      <c r="E47" s="30">
        <v>80</v>
      </c>
      <c r="F47" s="31"/>
      <c r="G47" s="31"/>
      <c r="H47" s="149"/>
      <c r="I47" s="149">
        <v>0.32</v>
      </c>
      <c r="J47" s="149">
        <v>0.48</v>
      </c>
      <c r="K47" s="32"/>
    </row>
    <row r="48" spans="1:11" s="33" customFormat="1" ht="11.25" customHeight="1">
      <c r="A48" s="35" t="s">
        <v>37</v>
      </c>
      <c r="B48" s="29"/>
      <c r="C48" s="30">
        <v>1327</v>
      </c>
      <c r="D48" s="30">
        <v>1362</v>
      </c>
      <c r="E48" s="30">
        <v>1300</v>
      </c>
      <c r="F48" s="31"/>
      <c r="G48" s="31"/>
      <c r="H48" s="149">
        <v>9.289</v>
      </c>
      <c r="I48" s="149">
        <v>9.534</v>
      </c>
      <c r="J48" s="149">
        <v>9.1</v>
      </c>
      <c r="K48" s="32"/>
    </row>
    <row r="49" spans="1:11" s="33" customFormat="1" ht="11.25" customHeight="1">
      <c r="A49" s="35" t="s">
        <v>38</v>
      </c>
      <c r="B49" s="29"/>
      <c r="C49" s="30">
        <v>235</v>
      </c>
      <c r="D49" s="30">
        <v>382</v>
      </c>
      <c r="E49" s="30">
        <v>300</v>
      </c>
      <c r="F49" s="31"/>
      <c r="G49" s="31"/>
      <c r="H49" s="149">
        <v>2.186</v>
      </c>
      <c r="I49" s="149">
        <v>3.436</v>
      </c>
      <c r="J49" s="149">
        <v>2.7</v>
      </c>
      <c r="K49" s="32"/>
    </row>
    <row r="50" spans="1:11" s="42" customFormat="1" ht="11.25" customHeight="1">
      <c r="A50" s="43" t="s">
        <v>39</v>
      </c>
      <c r="B50" s="37"/>
      <c r="C50" s="38">
        <v>1851</v>
      </c>
      <c r="D50" s="38">
        <v>2114</v>
      </c>
      <c r="E50" s="38">
        <v>1945</v>
      </c>
      <c r="F50" s="39">
        <v>92.00567644276254</v>
      </c>
      <c r="G50" s="40"/>
      <c r="H50" s="150">
        <v>14.051</v>
      </c>
      <c r="I50" s="151">
        <v>15.276</v>
      </c>
      <c r="J50" s="151">
        <v>14.265</v>
      </c>
      <c r="K50" s="41">
        <v>93.38177533385704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1700</v>
      </c>
      <c r="E54" s="30">
        <v>1600</v>
      </c>
      <c r="F54" s="31"/>
      <c r="G54" s="31"/>
      <c r="H54" s="149">
        <v>12.6</v>
      </c>
      <c r="I54" s="149">
        <v>12.24</v>
      </c>
      <c r="J54" s="149">
        <v>12.8</v>
      </c>
      <c r="K54" s="32"/>
    </row>
    <row r="55" spans="1:11" s="33" customFormat="1" ht="11.25" customHeight="1">
      <c r="A55" s="35" t="s">
        <v>42</v>
      </c>
      <c r="B55" s="29"/>
      <c r="C55" s="30">
        <v>82</v>
      </c>
      <c r="D55" s="30">
        <v>350</v>
      </c>
      <c r="E55" s="30">
        <v>350</v>
      </c>
      <c r="F55" s="31"/>
      <c r="G55" s="31"/>
      <c r="H55" s="149">
        <v>0.575</v>
      </c>
      <c r="I55" s="149">
        <v>2.47</v>
      </c>
      <c r="J55" s="149">
        <v>2.47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15</v>
      </c>
      <c r="E56" s="30">
        <v>12</v>
      </c>
      <c r="F56" s="31"/>
      <c r="G56" s="31"/>
      <c r="H56" s="149"/>
      <c r="I56" s="149">
        <v>0.112</v>
      </c>
      <c r="J56" s="149">
        <v>0.184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343</v>
      </c>
      <c r="D58" s="30">
        <v>436</v>
      </c>
      <c r="E58" s="30">
        <v>306</v>
      </c>
      <c r="F58" s="31"/>
      <c r="G58" s="31"/>
      <c r="H58" s="149">
        <v>1.852</v>
      </c>
      <c r="I58" s="149">
        <v>3.488</v>
      </c>
      <c r="J58" s="149">
        <v>2.02</v>
      </c>
      <c r="K58" s="32"/>
    </row>
    <row r="59" spans="1:11" s="42" customFormat="1" ht="11.25" customHeight="1">
      <c r="A59" s="36" t="s">
        <v>46</v>
      </c>
      <c r="B59" s="37"/>
      <c r="C59" s="38">
        <v>2225</v>
      </c>
      <c r="D59" s="38">
        <v>2501</v>
      </c>
      <c r="E59" s="38">
        <v>2268</v>
      </c>
      <c r="F59" s="39">
        <v>90.68372650939624</v>
      </c>
      <c r="G59" s="40"/>
      <c r="H59" s="150">
        <v>15.027</v>
      </c>
      <c r="I59" s="151">
        <v>18.310000000000002</v>
      </c>
      <c r="J59" s="151">
        <v>17.474</v>
      </c>
      <c r="K59" s="41">
        <f>IF(I59&gt;0,100*J59/I59,0)</f>
        <v>95.43418896777716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33</v>
      </c>
      <c r="D61" s="30">
        <v>35</v>
      </c>
      <c r="E61" s="30">
        <v>33</v>
      </c>
      <c r="F61" s="31"/>
      <c r="G61" s="31"/>
      <c r="H61" s="149">
        <v>0.264</v>
      </c>
      <c r="I61" s="149">
        <v>0.28</v>
      </c>
      <c r="J61" s="149">
        <v>0.264</v>
      </c>
      <c r="K61" s="32"/>
    </row>
    <row r="62" spans="1:11" s="33" customFormat="1" ht="11.25" customHeight="1">
      <c r="A62" s="35" t="s">
        <v>48</v>
      </c>
      <c r="B62" s="29"/>
      <c r="C62" s="30">
        <v>57</v>
      </c>
      <c r="D62" s="30">
        <v>57</v>
      </c>
      <c r="E62" s="30">
        <v>50</v>
      </c>
      <c r="F62" s="31"/>
      <c r="G62" s="31"/>
      <c r="H62" s="149">
        <v>0.456</v>
      </c>
      <c r="I62" s="149">
        <v>0.456</v>
      </c>
      <c r="J62" s="149">
        <v>0.4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90</v>
      </c>
      <c r="D64" s="38">
        <v>92</v>
      </c>
      <c r="E64" s="38">
        <v>83</v>
      </c>
      <c r="F64" s="39">
        <v>90.21739130434783</v>
      </c>
      <c r="G64" s="40"/>
      <c r="H64" s="150">
        <v>0.72</v>
      </c>
      <c r="I64" s="151">
        <v>0.736</v>
      </c>
      <c r="J64" s="151">
        <v>0.664</v>
      </c>
      <c r="K64" s="41">
        <v>90.21739130434784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</v>
      </c>
      <c r="D66" s="38">
        <v>9</v>
      </c>
      <c r="E66" s="38">
        <v>20</v>
      </c>
      <c r="F66" s="39">
        <v>222.22222222222223</v>
      </c>
      <c r="G66" s="40"/>
      <c r="H66" s="150">
        <v>0.15</v>
      </c>
      <c r="I66" s="151">
        <v>0.15</v>
      </c>
      <c r="J66" s="151">
        <v>0.5</v>
      </c>
      <c r="K66" s="41">
        <v>333.33333333333337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50</v>
      </c>
      <c r="E68" s="30">
        <v>50</v>
      </c>
      <c r="F68" s="31"/>
      <c r="G68" s="31"/>
      <c r="H68" s="149">
        <v>0.113</v>
      </c>
      <c r="I68" s="149">
        <v>0.25</v>
      </c>
      <c r="J68" s="149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50</v>
      </c>
      <c r="D70" s="38">
        <v>50</v>
      </c>
      <c r="E70" s="38">
        <v>50</v>
      </c>
      <c r="F70" s="39">
        <v>100</v>
      </c>
      <c r="G70" s="40"/>
      <c r="H70" s="150">
        <v>0.113</v>
      </c>
      <c r="I70" s="151">
        <v>0.25</v>
      </c>
      <c r="J70" s="151">
        <v>0.2</v>
      </c>
      <c r="K70" s="41">
        <v>80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76</v>
      </c>
      <c r="E72" s="30">
        <v>77</v>
      </c>
      <c r="F72" s="31"/>
      <c r="G72" s="31"/>
      <c r="H72" s="149">
        <v>0.571</v>
      </c>
      <c r="I72" s="149">
        <v>0.617</v>
      </c>
      <c r="J72" s="149">
        <v>0.625</v>
      </c>
      <c r="K72" s="32"/>
    </row>
    <row r="73" spans="1:11" s="33" customFormat="1" ht="11.25" customHeight="1">
      <c r="A73" s="35" t="s">
        <v>56</v>
      </c>
      <c r="B73" s="29"/>
      <c r="C73" s="30">
        <v>52</v>
      </c>
      <c r="D73" s="30">
        <v>45</v>
      </c>
      <c r="E73" s="30">
        <v>43</v>
      </c>
      <c r="F73" s="31"/>
      <c r="G73" s="31"/>
      <c r="H73" s="149">
        <v>1.2</v>
      </c>
      <c r="I73" s="149">
        <v>0.675</v>
      </c>
      <c r="J73" s="149">
        <v>0.54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>
        <v>20</v>
      </c>
      <c r="F74" s="31"/>
      <c r="G74" s="31"/>
      <c r="H74" s="149">
        <v>0.144</v>
      </c>
      <c r="I74" s="149">
        <v>0.16</v>
      </c>
      <c r="J74" s="149">
        <v>0.16</v>
      </c>
      <c r="K74" s="32"/>
    </row>
    <row r="75" spans="1:11" s="33" customFormat="1" ht="11.25" customHeight="1">
      <c r="A75" s="35" t="s">
        <v>58</v>
      </c>
      <c r="B75" s="29"/>
      <c r="C75" s="30">
        <v>107</v>
      </c>
      <c r="D75" s="30">
        <v>107</v>
      </c>
      <c r="E75" s="30">
        <v>103</v>
      </c>
      <c r="F75" s="31"/>
      <c r="G75" s="31"/>
      <c r="H75" s="149">
        <v>1.624</v>
      </c>
      <c r="I75" s="149">
        <v>1.624</v>
      </c>
      <c r="J75" s="149">
        <v>1.485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</v>
      </c>
      <c r="E77" s="30">
        <v>11</v>
      </c>
      <c r="F77" s="31"/>
      <c r="G77" s="31"/>
      <c r="H77" s="149">
        <v>0.09</v>
      </c>
      <c r="I77" s="149">
        <v>0.013</v>
      </c>
      <c r="J77" s="149">
        <v>0.083</v>
      </c>
      <c r="K77" s="32"/>
    </row>
    <row r="78" spans="1:11" s="33" customFormat="1" ht="11.25" customHeight="1">
      <c r="A78" s="35" t="s">
        <v>61</v>
      </c>
      <c r="B78" s="29"/>
      <c r="C78" s="30">
        <v>106</v>
      </c>
      <c r="D78" s="30">
        <v>100</v>
      </c>
      <c r="E78" s="30">
        <v>110</v>
      </c>
      <c r="F78" s="31"/>
      <c r="G78" s="31"/>
      <c r="H78" s="149">
        <v>0.75</v>
      </c>
      <c r="I78" s="149">
        <v>0.78</v>
      </c>
      <c r="J78" s="149">
        <v>0.77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50</v>
      </c>
      <c r="E79" s="30">
        <v>50</v>
      </c>
      <c r="F79" s="31"/>
      <c r="G79" s="31"/>
      <c r="H79" s="149"/>
      <c r="I79" s="149">
        <v>0.375</v>
      </c>
      <c r="J79" s="149">
        <v>0.375</v>
      </c>
      <c r="K79" s="32"/>
    </row>
    <row r="80" spans="1:11" s="42" customFormat="1" ht="11.25" customHeight="1">
      <c r="A80" s="43" t="s">
        <v>63</v>
      </c>
      <c r="B80" s="37"/>
      <c r="C80" s="38">
        <v>362</v>
      </c>
      <c r="D80" s="38">
        <v>400</v>
      </c>
      <c r="E80" s="38">
        <v>414</v>
      </c>
      <c r="F80" s="39">
        <v>103.5</v>
      </c>
      <c r="G80" s="40"/>
      <c r="H80" s="150">
        <v>4.379</v>
      </c>
      <c r="I80" s="151">
        <v>4.244</v>
      </c>
      <c r="J80" s="151">
        <v>4.038</v>
      </c>
      <c r="K80" s="41">
        <v>95.14608859566448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47</v>
      </c>
      <c r="D82" s="30">
        <v>47</v>
      </c>
      <c r="E82" s="30">
        <v>44</v>
      </c>
      <c r="F82" s="31"/>
      <c r="G82" s="31"/>
      <c r="H82" s="149">
        <v>0.46</v>
      </c>
      <c r="I82" s="149">
        <v>0.46</v>
      </c>
      <c r="J82" s="149">
        <v>0.447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49">
        <v>0.045</v>
      </c>
      <c r="I83" s="149">
        <v>0.045</v>
      </c>
      <c r="J83" s="149">
        <v>0.045</v>
      </c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57</v>
      </c>
      <c r="E84" s="38">
        <v>54</v>
      </c>
      <c r="F84" s="39">
        <v>94.73684210526316</v>
      </c>
      <c r="G84" s="40"/>
      <c r="H84" s="150">
        <v>0.505</v>
      </c>
      <c r="I84" s="151">
        <v>0.505</v>
      </c>
      <c r="J84" s="151">
        <v>0.492</v>
      </c>
      <c r="K84" s="41">
        <v>97.42574257425743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15663</v>
      </c>
      <c r="D87" s="53">
        <v>15754</v>
      </c>
      <c r="E87" s="53">
        <v>12649</v>
      </c>
      <c r="F87" s="54">
        <f>IF(D87&gt;0,100*E87/D87,0)</f>
        <v>80.29071981718928</v>
      </c>
      <c r="G87" s="40"/>
      <c r="H87" s="154">
        <v>117.126</v>
      </c>
      <c r="I87" s="155">
        <v>113.81664752791069</v>
      </c>
      <c r="J87" s="155">
        <v>94.152</v>
      </c>
      <c r="K87" s="54">
        <f>IF(I87&gt;0,100*J87/I87,0)</f>
        <v>82.72252086577369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89" zoomScaleSheetLayoutView="8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9</v>
      </c>
      <c r="F15" s="39">
        <v>81.81818181818181</v>
      </c>
      <c r="G15" s="40"/>
      <c r="H15" s="150">
        <v>0.066</v>
      </c>
      <c r="I15" s="151">
        <v>0.066</v>
      </c>
      <c r="J15" s="151">
        <v>0.059</v>
      </c>
      <c r="K15" s="41">
        <v>89.39393939393938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13</v>
      </c>
      <c r="E19" s="30">
        <v>7</v>
      </c>
      <c r="F19" s="31"/>
      <c r="G19" s="31"/>
      <c r="H19" s="149">
        <v>0.091</v>
      </c>
      <c r="I19" s="149">
        <v>0.091</v>
      </c>
      <c r="J19" s="149">
        <v>0.091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9">
        <v>0.062</v>
      </c>
      <c r="I20" s="149">
        <v>0.062</v>
      </c>
      <c r="J20" s="149">
        <v>0.06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49">
        <v>0.096</v>
      </c>
      <c r="I21" s="149">
        <v>0.096</v>
      </c>
      <c r="J21" s="149">
        <v>0.095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39</v>
      </c>
      <c r="F22" s="39">
        <v>86.66666666666667</v>
      </c>
      <c r="G22" s="40"/>
      <c r="H22" s="150">
        <v>0.249</v>
      </c>
      <c r="I22" s="151">
        <v>0.249</v>
      </c>
      <c r="J22" s="151">
        <v>0.246</v>
      </c>
      <c r="K22" s="41">
        <v>98.79518072289157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1103</v>
      </c>
      <c r="D24" s="38">
        <v>1103</v>
      </c>
      <c r="E24" s="38">
        <v>1200</v>
      </c>
      <c r="F24" s="39">
        <v>108.79419764279238</v>
      </c>
      <c r="G24" s="40"/>
      <c r="H24" s="150">
        <v>8.86</v>
      </c>
      <c r="I24" s="151">
        <v>16.545</v>
      </c>
      <c r="J24" s="151">
        <v>11</v>
      </c>
      <c r="K24" s="41">
        <v>66.48534300392868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35</v>
      </c>
      <c r="D26" s="38">
        <v>35</v>
      </c>
      <c r="E26" s="38">
        <v>30</v>
      </c>
      <c r="F26" s="39">
        <v>85.71428571428571</v>
      </c>
      <c r="G26" s="40"/>
      <c r="H26" s="150">
        <v>0.186</v>
      </c>
      <c r="I26" s="151">
        <v>0.18</v>
      </c>
      <c r="J26" s="151">
        <v>0.135</v>
      </c>
      <c r="K26" s="41">
        <v>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70</v>
      </c>
      <c r="F28" s="31"/>
      <c r="G28" s="31"/>
      <c r="H28" s="149"/>
      <c r="I28" s="149"/>
      <c r="J28" s="149">
        <v>0.3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250</v>
      </c>
      <c r="D30" s="30">
        <v>964</v>
      </c>
      <c r="E30" s="30">
        <v>1000</v>
      </c>
      <c r="F30" s="31"/>
      <c r="G30" s="31"/>
      <c r="H30" s="149">
        <v>1.5</v>
      </c>
      <c r="I30" s="149">
        <v>5.784</v>
      </c>
      <c r="J30" s="149">
        <v>5.5</v>
      </c>
      <c r="K30" s="32"/>
    </row>
    <row r="31" spans="1:11" s="42" customFormat="1" ht="11.25" customHeight="1">
      <c r="A31" s="43" t="s">
        <v>23</v>
      </c>
      <c r="B31" s="37"/>
      <c r="C31" s="38">
        <v>250</v>
      </c>
      <c r="D31" s="38">
        <v>964</v>
      </c>
      <c r="E31" s="38">
        <v>1070</v>
      </c>
      <c r="F31" s="39">
        <v>110.99585062240664</v>
      </c>
      <c r="G31" s="40"/>
      <c r="H31" s="150">
        <v>1.5</v>
      </c>
      <c r="I31" s="151">
        <v>5.784</v>
      </c>
      <c r="J31" s="151">
        <v>5.8</v>
      </c>
      <c r="K31" s="41">
        <v>100.27662517289073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301</v>
      </c>
      <c r="D33" s="30">
        <v>250</v>
      </c>
      <c r="E33" s="30">
        <v>200</v>
      </c>
      <c r="F33" s="31"/>
      <c r="G33" s="31"/>
      <c r="H33" s="149">
        <v>3.136</v>
      </c>
      <c r="I33" s="149">
        <v>2.6</v>
      </c>
      <c r="J33" s="149">
        <v>2.08</v>
      </c>
      <c r="K33" s="32"/>
    </row>
    <row r="34" spans="1:11" s="33" customFormat="1" ht="11.25" customHeight="1">
      <c r="A34" s="35" t="s">
        <v>25</v>
      </c>
      <c r="B34" s="29"/>
      <c r="C34" s="30">
        <v>126</v>
      </c>
      <c r="D34" s="30">
        <v>140</v>
      </c>
      <c r="E34" s="30">
        <v>140</v>
      </c>
      <c r="F34" s="31"/>
      <c r="G34" s="31"/>
      <c r="H34" s="149">
        <v>1.054</v>
      </c>
      <c r="I34" s="149">
        <v>1.1</v>
      </c>
      <c r="J34" s="149">
        <v>1.1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9</v>
      </c>
      <c r="E35" s="30">
        <v>10</v>
      </c>
      <c r="F35" s="31"/>
      <c r="G35" s="31"/>
      <c r="H35" s="149">
        <v>0.189</v>
      </c>
      <c r="I35" s="149">
        <v>0.09</v>
      </c>
      <c r="J35" s="149">
        <v>0.1</v>
      </c>
      <c r="K35" s="32"/>
    </row>
    <row r="36" spans="1:11" s="33" customFormat="1" ht="11.25" customHeight="1">
      <c r="A36" s="35" t="s">
        <v>27</v>
      </c>
      <c r="B36" s="29"/>
      <c r="C36" s="30">
        <v>44</v>
      </c>
      <c r="D36" s="30">
        <v>44</v>
      </c>
      <c r="E36" s="30">
        <v>52</v>
      </c>
      <c r="F36" s="31"/>
      <c r="G36" s="31"/>
      <c r="H36" s="149">
        <v>0.439</v>
      </c>
      <c r="I36" s="149">
        <v>0.44</v>
      </c>
      <c r="J36" s="149">
        <v>0.595</v>
      </c>
      <c r="K36" s="32"/>
    </row>
    <row r="37" spans="1:11" s="42" customFormat="1" ht="11.25" customHeight="1">
      <c r="A37" s="36" t="s">
        <v>28</v>
      </c>
      <c r="B37" s="37"/>
      <c r="C37" s="38">
        <v>490</v>
      </c>
      <c r="D37" s="38">
        <v>443</v>
      </c>
      <c r="E37" s="38">
        <v>402</v>
      </c>
      <c r="F37" s="39">
        <v>90.74492099322799</v>
      </c>
      <c r="G37" s="40"/>
      <c r="H37" s="150">
        <v>4.8180000000000005</v>
      </c>
      <c r="I37" s="151">
        <v>4.23</v>
      </c>
      <c r="J37" s="151">
        <v>3.875</v>
      </c>
      <c r="K37" s="41">
        <v>91.60756501182033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>
        <v>4</v>
      </c>
      <c r="F39" s="39">
        <v>80</v>
      </c>
      <c r="G39" s="40"/>
      <c r="H39" s="150">
        <v>0.031</v>
      </c>
      <c r="I39" s="151">
        <v>0.03</v>
      </c>
      <c r="J39" s="151">
        <v>0.035</v>
      </c>
      <c r="K39" s="41">
        <v>116.66666666666669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49">
        <v>0.028</v>
      </c>
      <c r="I45" s="149">
        <v>0.018</v>
      </c>
      <c r="J45" s="149">
        <v>0.019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/>
      <c r="E47" s="30"/>
      <c r="F47" s="31"/>
      <c r="G47" s="31"/>
      <c r="H47" s="149">
        <v>0.016</v>
      </c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2</v>
      </c>
      <c r="E50" s="38">
        <v>2</v>
      </c>
      <c r="F50" s="39">
        <v>100</v>
      </c>
      <c r="G50" s="40"/>
      <c r="H50" s="150">
        <v>0.044</v>
      </c>
      <c r="I50" s="151">
        <v>0.018</v>
      </c>
      <c r="J50" s="151">
        <v>0.019</v>
      </c>
      <c r="K50" s="41">
        <v>105.55555555555556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50">
        <v>0.261</v>
      </c>
      <c r="I52" s="151">
        <v>0.261</v>
      </c>
      <c r="J52" s="151">
        <v>0.261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50</v>
      </c>
      <c r="D54" s="30">
        <v>50</v>
      </c>
      <c r="E54" s="30">
        <v>40</v>
      </c>
      <c r="F54" s="31"/>
      <c r="G54" s="31"/>
      <c r="H54" s="149">
        <v>0.38</v>
      </c>
      <c r="I54" s="149">
        <v>0.375</v>
      </c>
      <c r="J54" s="149">
        <v>0.3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49">
        <v>0.048</v>
      </c>
      <c r="I55" s="149">
        <v>0.048</v>
      </c>
      <c r="J55" s="149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26</v>
      </c>
      <c r="F56" s="31"/>
      <c r="G56" s="31"/>
      <c r="H56" s="149"/>
      <c r="I56" s="149"/>
      <c r="J56" s="149">
        <v>0.163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25</v>
      </c>
      <c r="D58" s="30">
        <v>34</v>
      </c>
      <c r="E58" s="30">
        <v>15</v>
      </c>
      <c r="F58" s="31"/>
      <c r="G58" s="31"/>
      <c r="H58" s="149">
        <v>0.145</v>
      </c>
      <c r="I58" s="149">
        <v>0.289</v>
      </c>
      <c r="J58" s="149">
        <v>0.09</v>
      </c>
      <c r="K58" s="32"/>
    </row>
    <row r="59" spans="1:11" s="42" customFormat="1" ht="11.25" customHeight="1">
      <c r="A59" s="36" t="s">
        <v>46</v>
      </c>
      <c r="B59" s="37"/>
      <c r="C59" s="38">
        <v>80</v>
      </c>
      <c r="D59" s="38">
        <v>89</v>
      </c>
      <c r="E59" s="38">
        <v>86</v>
      </c>
      <c r="F59" s="39">
        <v>96.62921348314607</v>
      </c>
      <c r="G59" s="40"/>
      <c r="H59" s="150">
        <v>0.573</v>
      </c>
      <c r="I59" s="151">
        <v>0.712</v>
      </c>
      <c r="J59" s="151">
        <v>0.601</v>
      </c>
      <c r="K59" s="41">
        <v>84.41011235955055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505</v>
      </c>
      <c r="D61" s="30">
        <v>475</v>
      </c>
      <c r="E61" s="30">
        <v>480</v>
      </c>
      <c r="F61" s="31"/>
      <c r="G61" s="31"/>
      <c r="H61" s="149">
        <v>6.111</v>
      </c>
      <c r="I61" s="149">
        <v>5.7</v>
      </c>
      <c r="J61" s="149">
        <v>5.76</v>
      </c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80</v>
      </c>
      <c r="E62" s="30">
        <v>68</v>
      </c>
      <c r="F62" s="31"/>
      <c r="G62" s="31"/>
      <c r="H62" s="149">
        <v>0.72</v>
      </c>
      <c r="I62" s="149">
        <v>0.72</v>
      </c>
      <c r="J62" s="149">
        <v>0.612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49">
        <v>0.465</v>
      </c>
      <c r="I63" s="149">
        <v>0.499</v>
      </c>
      <c r="J63" s="149">
        <v>0.5</v>
      </c>
      <c r="K63" s="32"/>
    </row>
    <row r="64" spans="1:11" s="42" customFormat="1" ht="11.25" customHeight="1">
      <c r="A64" s="36" t="s">
        <v>50</v>
      </c>
      <c r="B64" s="37"/>
      <c r="C64" s="38">
        <v>685</v>
      </c>
      <c r="D64" s="38">
        <v>655</v>
      </c>
      <c r="E64" s="38">
        <v>648</v>
      </c>
      <c r="F64" s="39">
        <v>98.93129770992367</v>
      </c>
      <c r="G64" s="40"/>
      <c r="H64" s="150">
        <v>7.295999999999999</v>
      </c>
      <c r="I64" s="151">
        <v>6.919</v>
      </c>
      <c r="J64" s="151">
        <v>6.872</v>
      </c>
      <c r="K64" s="41">
        <v>99.32071108541697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602</v>
      </c>
      <c r="D66" s="38">
        <v>602</v>
      </c>
      <c r="E66" s="38">
        <v>570</v>
      </c>
      <c r="F66" s="39">
        <v>94.6843853820598</v>
      </c>
      <c r="G66" s="40"/>
      <c r="H66" s="150">
        <v>8.548</v>
      </c>
      <c r="I66" s="151">
        <v>8.548</v>
      </c>
      <c r="J66" s="151">
        <v>7.695</v>
      </c>
      <c r="K66" s="41">
        <v>90.02105755732335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110</v>
      </c>
      <c r="D68" s="30">
        <v>100</v>
      </c>
      <c r="E68" s="30">
        <v>100</v>
      </c>
      <c r="F68" s="31"/>
      <c r="G68" s="31"/>
      <c r="H68" s="149">
        <v>0.578</v>
      </c>
      <c r="I68" s="149">
        <v>0.3</v>
      </c>
      <c r="J68" s="149">
        <v>0.5</v>
      </c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10</v>
      </c>
      <c r="E69" s="30"/>
      <c r="F69" s="31"/>
      <c r="G69" s="31"/>
      <c r="H69" s="149">
        <v>0.08</v>
      </c>
      <c r="I69" s="149">
        <v>0.07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120</v>
      </c>
      <c r="D70" s="38">
        <v>110</v>
      </c>
      <c r="E70" s="38">
        <v>100</v>
      </c>
      <c r="F70" s="39">
        <v>90.9090909090909</v>
      </c>
      <c r="G70" s="40"/>
      <c r="H70" s="150">
        <v>0.6579999999999999</v>
      </c>
      <c r="I70" s="151">
        <v>0.37</v>
      </c>
      <c r="J70" s="151">
        <v>0.5</v>
      </c>
      <c r="K70" s="41">
        <v>135.13513513513513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342</v>
      </c>
      <c r="D72" s="30">
        <v>319</v>
      </c>
      <c r="E72" s="30">
        <v>290</v>
      </c>
      <c r="F72" s="31"/>
      <c r="G72" s="31"/>
      <c r="H72" s="149">
        <v>3.898</v>
      </c>
      <c r="I72" s="149">
        <v>3.647</v>
      </c>
      <c r="J72" s="149">
        <v>3.155</v>
      </c>
      <c r="K72" s="32"/>
    </row>
    <row r="73" spans="1:11" s="33" customFormat="1" ht="11.25" customHeight="1">
      <c r="A73" s="35" t="s">
        <v>56</v>
      </c>
      <c r="B73" s="29"/>
      <c r="C73" s="30">
        <v>82</v>
      </c>
      <c r="D73" s="30">
        <v>82</v>
      </c>
      <c r="E73" s="30">
        <v>135</v>
      </c>
      <c r="F73" s="31"/>
      <c r="G73" s="31"/>
      <c r="H73" s="149">
        <v>0.65</v>
      </c>
      <c r="I73" s="149">
        <v>0.65</v>
      </c>
      <c r="J73" s="149">
        <v>0.846</v>
      </c>
      <c r="K73" s="32"/>
    </row>
    <row r="74" spans="1:11" s="33" customFormat="1" ht="11.25" customHeight="1">
      <c r="A74" s="35" t="s">
        <v>57</v>
      </c>
      <c r="B74" s="29"/>
      <c r="C74" s="30">
        <v>135</v>
      </c>
      <c r="D74" s="30">
        <v>135</v>
      </c>
      <c r="E74" s="30">
        <v>130</v>
      </c>
      <c r="F74" s="31"/>
      <c r="G74" s="31"/>
      <c r="H74" s="149">
        <v>1.215</v>
      </c>
      <c r="I74" s="149">
        <v>1.215</v>
      </c>
      <c r="J74" s="149">
        <v>1.17</v>
      </c>
      <c r="K74" s="32"/>
    </row>
    <row r="75" spans="1:11" s="33" customFormat="1" ht="11.25" customHeight="1">
      <c r="A75" s="35" t="s">
        <v>58</v>
      </c>
      <c r="B75" s="29"/>
      <c r="C75" s="30">
        <v>406</v>
      </c>
      <c r="D75" s="30">
        <v>406</v>
      </c>
      <c r="E75" s="30">
        <v>241</v>
      </c>
      <c r="F75" s="31"/>
      <c r="G75" s="31"/>
      <c r="H75" s="149">
        <v>4.486</v>
      </c>
      <c r="I75" s="149">
        <v>4.486</v>
      </c>
      <c r="J75" s="149">
        <v>1.833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49">
        <v>0.88</v>
      </c>
      <c r="I76" s="149">
        <v>0.935</v>
      </c>
      <c r="J76" s="149">
        <v>0.88</v>
      </c>
      <c r="K76" s="32"/>
    </row>
    <row r="77" spans="1:11" s="33" customFormat="1" ht="11.25" customHeight="1">
      <c r="A77" s="35" t="s">
        <v>60</v>
      </c>
      <c r="B77" s="29"/>
      <c r="C77" s="30">
        <v>235</v>
      </c>
      <c r="D77" s="30">
        <v>165</v>
      </c>
      <c r="E77" s="30">
        <v>133</v>
      </c>
      <c r="F77" s="31"/>
      <c r="G77" s="31"/>
      <c r="H77" s="149">
        <v>1.433</v>
      </c>
      <c r="I77" s="149">
        <v>0.297</v>
      </c>
      <c r="J77" s="149">
        <v>0.971</v>
      </c>
      <c r="K77" s="32"/>
    </row>
    <row r="78" spans="1:11" s="33" customFormat="1" ht="11.25" customHeight="1">
      <c r="A78" s="35" t="s">
        <v>61</v>
      </c>
      <c r="B78" s="29"/>
      <c r="C78" s="30">
        <v>900</v>
      </c>
      <c r="D78" s="30">
        <v>500</v>
      </c>
      <c r="E78" s="30">
        <v>900</v>
      </c>
      <c r="F78" s="31"/>
      <c r="G78" s="31"/>
      <c r="H78" s="149">
        <v>7.566</v>
      </c>
      <c r="I78" s="149">
        <v>3.5</v>
      </c>
      <c r="J78" s="149">
        <v>7.65</v>
      </c>
      <c r="K78" s="32"/>
    </row>
    <row r="79" spans="1:11" s="33" customFormat="1" ht="11.25" customHeight="1">
      <c r="A79" s="35" t="s">
        <v>62</v>
      </c>
      <c r="B79" s="29"/>
      <c r="C79" s="30">
        <v>370</v>
      </c>
      <c r="D79" s="30">
        <v>370.19</v>
      </c>
      <c r="E79" s="30">
        <v>370</v>
      </c>
      <c r="F79" s="31"/>
      <c r="G79" s="31"/>
      <c r="H79" s="149">
        <v>3.7</v>
      </c>
      <c r="I79" s="149">
        <v>2.76723588652482</v>
      </c>
      <c r="J79" s="149">
        <v>2.962</v>
      </c>
      <c r="K79" s="32"/>
    </row>
    <row r="80" spans="1:11" s="42" customFormat="1" ht="11.25" customHeight="1">
      <c r="A80" s="43" t="s">
        <v>63</v>
      </c>
      <c r="B80" s="37"/>
      <c r="C80" s="38">
        <v>2580</v>
      </c>
      <c r="D80" s="38">
        <v>2087.19</v>
      </c>
      <c r="E80" s="38">
        <v>2309</v>
      </c>
      <c r="F80" s="39">
        <v>110.62720691455976</v>
      </c>
      <c r="G80" s="40"/>
      <c r="H80" s="150">
        <v>23.828</v>
      </c>
      <c r="I80" s="151">
        <v>17.49723588652482</v>
      </c>
      <c r="J80" s="151">
        <v>19.467</v>
      </c>
      <c r="K80" s="41">
        <v>111.25757306039496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49">
        <v>0.272</v>
      </c>
      <c r="I82" s="149">
        <v>0.272</v>
      </c>
      <c r="J82" s="149">
        <v>0.278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49">
        <v>0.21</v>
      </c>
      <c r="I83" s="149">
        <v>0.21</v>
      </c>
      <c r="J83" s="149">
        <v>0.21</v>
      </c>
      <c r="K83" s="32"/>
    </row>
    <row r="84" spans="1:11" s="42" customFormat="1" ht="11.25" customHeight="1">
      <c r="A84" s="36" t="s">
        <v>66</v>
      </c>
      <c r="B84" s="37"/>
      <c r="C84" s="38">
        <v>62</v>
      </c>
      <c r="D84" s="38">
        <v>62</v>
      </c>
      <c r="E84" s="38">
        <v>62</v>
      </c>
      <c r="F84" s="39">
        <v>100</v>
      </c>
      <c r="G84" s="40"/>
      <c r="H84" s="150">
        <v>0.482</v>
      </c>
      <c r="I84" s="151">
        <v>0.482</v>
      </c>
      <c r="J84" s="151">
        <v>0.488</v>
      </c>
      <c r="K84" s="41">
        <v>101.2448132780083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6101</v>
      </c>
      <c r="D87" s="53">
        <v>6242.1900000000005</v>
      </c>
      <c r="E87" s="53">
        <v>6560</v>
      </c>
      <c r="F87" s="54">
        <f>IF(D87&gt;0,100*E87/D87,0)</f>
        <v>105.09132211611629</v>
      </c>
      <c r="G87" s="40"/>
      <c r="H87" s="154">
        <v>57.400000000000006</v>
      </c>
      <c r="I87" s="155">
        <v>61.89123588652482</v>
      </c>
      <c r="J87" s="155">
        <v>57.053</v>
      </c>
      <c r="K87" s="54">
        <f>IF(I87&gt;0,100*J87/I87,0)</f>
        <v>92.18268012066274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10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50">
        <v>0.015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/>
      <c r="F19" s="31"/>
      <c r="G19" s="31"/>
      <c r="H19" s="149">
        <v>0.09</v>
      </c>
      <c r="I19" s="149">
        <v>0.09</v>
      </c>
      <c r="J19" s="149">
        <v>0.086</v>
      </c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12</v>
      </c>
      <c r="E20" s="30"/>
      <c r="F20" s="31"/>
      <c r="G20" s="31"/>
      <c r="H20" s="149">
        <v>0.266</v>
      </c>
      <c r="I20" s="149">
        <v>0.011</v>
      </c>
      <c r="J20" s="149">
        <v>0.011</v>
      </c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10</v>
      </c>
      <c r="E21" s="30"/>
      <c r="F21" s="31"/>
      <c r="G21" s="31"/>
      <c r="H21" s="149">
        <v>0.251</v>
      </c>
      <c r="I21" s="149">
        <v>0.251</v>
      </c>
      <c r="J21" s="149">
        <v>0.257</v>
      </c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/>
      <c r="F22" s="39"/>
      <c r="G22" s="40"/>
      <c r="H22" s="150">
        <v>0.607</v>
      </c>
      <c r="I22" s="151">
        <v>0.352</v>
      </c>
      <c r="J22" s="151">
        <v>0.354</v>
      </c>
      <c r="K22" s="41">
        <v>100.56818181818181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112</v>
      </c>
      <c r="E24" s="38">
        <v>234</v>
      </c>
      <c r="F24" s="39">
        <v>208.92857142857142</v>
      </c>
      <c r="G24" s="40"/>
      <c r="H24" s="150">
        <v>3.032</v>
      </c>
      <c r="I24" s="151">
        <v>3.032</v>
      </c>
      <c r="J24" s="151">
        <v>5.732</v>
      </c>
      <c r="K24" s="41">
        <v>189.0501319261214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12</v>
      </c>
      <c r="F26" s="39">
        <v>100</v>
      </c>
      <c r="G26" s="40"/>
      <c r="H26" s="150">
        <v>0.321</v>
      </c>
      <c r="I26" s="151">
        <v>0.3</v>
      </c>
      <c r="J26" s="151">
        <v>0.32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2</v>
      </c>
      <c r="E28" s="30">
        <v>1</v>
      </c>
      <c r="F28" s="31"/>
      <c r="G28" s="31"/>
      <c r="H28" s="149">
        <v>0.052</v>
      </c>
      <c r="I28" s="149">
        <v>0.052</v>
      </c>
      <c r="J28" s="149">
        <v>0.03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59</v>
      </c>
      <c r="D30" s="30">
        <v>43</v>
      </c>
      <c r="E30" s="30">
        <v>16</v>
      </c>
      <c r="F30" s="31"/>
      <c r="G30" s="31"/>
      <c r="H30" s="149">
        <v>1.563</v>
      </c>
      <c r="I30" s="149">
        <v>1.29</v>
      </c>
      <c r="J30" s="149">
        <v>0.28</v>
      </c>
      <c r="K30" s="32"/>
    </row>
    <row r="31" spans="1:11" s="42" customFormat="1" ht="11.25" customHeight="1">
      <c r="A31" s="43" t="s">
        <v>23</v>
      </c>
      <c r="B31" s="37"/>
      <c r="C31" s="38">
        <v>61</v>
      </c>
      <c r="D31" s="38">
        <v>45</v>
      </c>
      <c r="E31" s="38">
        <v>17</v>
      </c>
      <c r="F31" s="39">
        <v>37.77777777777778</v>
      </c>
      <c r="G31" s="40"/>
      <c r="H31" s="150">
        <v>1.615</v>
      </c>
      <c r="I31" s="151">
        <v>1.342</v>
      </c>
      <c r="J31" s="151">
        <v>0.31000000000000005</v>
      </c>
      <c r="K31" s="41">
        <v>23.099850968703432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131</v>
      </c>
      <c r="D33" s="30">
        <v>130</v>
      </c>
      <c r="E33" s="30">
        <v>130</v>
      </c>
      <c r="F33" s="31"/>
      <c r="G33" s="31"/>
      <c r="H33" s="149">
        <v>2.833</v>
      </c>
      <c r="I33" s="149">
        <v>2.8</v>
      </c>
      <c r="J33" s="149">
        <v>2.35</v>
      </c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58</v>
      </c>
      <c r="E34" s="30">
        <v>58</v>
      </c>
      <c r="F34" s="31"/>
      <c r="G34" s="31"/>
      <c r="H34" s="149">
        <v>1.441</v>
      </c>
      <c r="I34" s="149">
        <v>1.4</v>
      </c>
      <c r="J34" s="149">
        <v>1.1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25</v>
      </c>
      <c r="E35" s="30">
        <v>20</v>
      </c>
      <c r="F35" s="31"/>
      <c r="G35" s="31"/>
      <c r="H35" s="149">
        <v>0.774</v>
      </c>
      <c r="I35" s="149">
        <v>0.525</v>
      </c>
      <c r="J35" s="149">
        <v>0.66</v>
      </c>
      <c r="K35" s="32"/>
    </row>
    <row r="36" spans="1:11" s="33" customFormat="1" ht="11.25" customHeight="1">
      <c r="A36" s="35" t="s">
        <v>27</v>
      </c>
      <c r="B36" s="29"/>
      <c r="C36" s="30">
        <v>116</v>
      </c>
      <c r="D36" s="30">
        <v>150</v>
      </c>
      <c r="E36" s="30">
        <v>125</v>
      </c>
      <c r="F36" s="31"/>
      <c r="G36" s="31"/>
      <c r="H36" s="149">
        <v>2.9</v>
      </c>
      <c r="I36" s="149">
        <v>3.75</v>
      </c>
      <c r="J36" s="149">
        <v>3.05</v>
      </c>
      <c r="K36" s="32"/>
    </row>
    <row r="37" spans="1:11" s="42" customFormat="1" ht="11.25" customHeight="1">
      <c r="A37" s="36" t="s">
        <v>28</v>
      </c>
      <c r="B37" s="37"/>
      <c r="C37" s="38">
        <v>342</v>
      </c>
      <c r="D37" s="38">
        <v>363</v>
      </c>
      <c r="E37" s="38">
        <v>333</v>
      </c>
      <c r="F37" s="39">
        <v>91.73553719008264</v>
      </c>
      <c r="G37" s="40"/>
      <c r="H37" s="150">
        <v>7.948</v>
      </c>
      <c r="I37" s="151">
        <v>8.475</v>
      </c>
      <c r="J37" s="151">
        <v>7.16</v>
      </c>
      <c r="K37" s="41">
        <v>84.48377581120944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16</v>
      </c>
      <c r="E39" s="38">
        <v>16</v>
      </c>
      <c r="F39" s="39">
        <v>100</v>
      </c>
      <c r="G39" s="40"/>
      <c r="H39" s="150">
        <v>0.288</v>
      </c>
      <c r="I39" s="151">
        <v>0.28</v>
      </c>
      <c r="J39" s="151">
        <v>0.25</v>
      </c>
      <c r="K39" s="41">
        <v>89.28571428571428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>
        <v>1</v>
      </c>
      <c r="F41" s="31"/>
      <c r="G41" s="31"/>
      <c r="H41" s="149"/>
      <c r="I41" s="149"/>
      <c r="J41" s="149">
        <v>0.018</v>
      </c>
      <c r="K41" s="32"/>
    </row>
    <row r="42" spans="1:11" s="33" customFormat="1" ht="11.25" customHeight="1">
      <c r="A42" s="35" t="s">
        <v>31</v>
      </c>
      <c r="B42" s="29"/>
      <c r="C42" s="30">
        <v>3</v>
      </c>
      <c r="D42" s="30"/>
      <c r="E42" s="30">
        <v>2</v>
      </c>
      <c r="F42" s="31"/>
      <c r="G42" s="31"/>
      <c r="H42" s="149">
        <v>0.075</v>
      </c>
      <c r="I42" s="149"/>
      <c r="J42" s="149">
        <v>0.05</v>
      </c>
      <c r="K42" s="32"/>
    </row>
    <row r="43" spans="1:11" s="33" customFormat="1" ht="11.25" customHeight="1">
      <c r="A43" s="35" t="s">
        <v>32</v>
      </c>
      <c r="B43" s="29"/>
      <c r="C43" s="30">
        <v>12</v>
      </c>
      <c r="D43" s="30">
        <v>9</v>
      </c>
      <c r="E43" s="30">
        <v>5</v>
      </c>
      <c r="F43" s="31"/>
      <c r="G43" s="31"/>
      <c r="H43" s="149">
        <v>0.144</v>
      </c>
      <c r="I43" s="149">
        <v>0.342</v>
      </c>
      <c r="J43" s="149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49">
        <v>0.06</v>
      </c>
      <c r="I45" s="149">
        <v>0.063</v>
      </c>
      <c r="J45" s="149">
        <v>0.063</v>
      </c>
      <c r="K45" s="32"/>
    </row>
    <row r="46" spans="1:11" s="33" customFormat="1" ht="11.25" customHeight="1">
      <c r="A46" s="35" t="s">
        <v>35</v>
      </c>
      <c r="B46" s="29"/>
      <c r="C46" s="30">
        <v>9</v>
      </c>
      <c r="D46" s="30">
        <v>7</v>
      </c>
      <c r="E46" s="30">
        <v>3</v>
      </c>
      <c r="F46" s="31"/>
      <c r="G46" s="31"/>
      <c r="H46" s="149">
        <v>0.135</v>
      </c>
      <c r="I46" s="149">
        <v>0.105</v>
      </c>
      <c r="J46" s="149">
        <v>0.045</v>
      </c>
      <c r="K46" s="32"/>
    </row>
    <row r="47" spans="1:11" s="33" customFormat="1" ht="11.25" customHeight="1">
      <c r="A47" s="35" t="s">
        <v>36</v>
      </c>
      <c r="B47" s="29"/>
      <c r="C47" s="30">
        <v>117</v>
      </c>
      <c r="D47" s="30">
        <v>112</v>
      </c>
      <c r="E47" s="30">
        <v>110</v>
      </c>
      <c r="F47" s="31"/>
      <c r="G47" s="31"/>
      <c r="H47" s="149">
        <v>4.095</v>
      </c>
      <c r="I47" s="149">
        <v>3.682</v>
      </c>
      <c r="J47" s="149">
        <v>3.48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5</v>
      </c>
      <c r="E49" s="30"/>
      <c r="F49" s="31"/>
      <c r="G49" s="31"/>
      <c r="H49" s="149">
        <v>0.125</v>
      </c>
      <c r="I49" s="149">
        <v>0.125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149</v>
      </c>
      <c r="D50" s="38">
        <v>136</v>
      </c>
      <c r="E50" s="38">
        <v>121</v>
      </c>
      <c r="F50" s="39">
        <v>88.97058823529412</v>
      </c>
      <c r="G50" s="40"/>
      <c r="H50" s="150">
        <v>4.6339999999999995</v>
      </c>
      <c r="I50" s="151">
        <v>4.317</v>
      </c>
      <c r="J50" s="151">
        <v>3.716</v>
      </c>
      <c r="K50" s="41">
        <v>86.07829511234654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14</v>
      </c>
      <c r="E58" s="30">
        <v>6</v>
      </c>
      <c r="F58" s="31"/>
      <c r="G58" s="31"/>
      <c r="H58" s="149">
        <v>0.301</v>
      </c>
      <c r="I58" s="149">
        <v>0.301</v>
      </c>
      <c r="J58" s="149">
        <v>0.301</v>
      </c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14</v>
      </c>
      <c r="E59" s="38">
        <v>6</v>
      </c>
      <c r="F59" s="39">
        <v>42.857142857142854</v>
      </c>
      <c r="G59" s="40"/>
      <c r="H59" s="150">
        <v>0.301</v>
      </c>
      <c r="I59" s="151">
        <v>0.301</v>
      </c>
      <c r="J59" s="151">
        <v>0.301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209</v>
      </c>
      <c r="D61" s="30">
        <v>150</v>
      </c>
      <c r="E61" s="30">
        <v>210</v>
      </c>
      <c r="F61" s="31"/>
      <c r="G61" s="31"/>
      <c r="H61" s="149">
        <v>5.852</v>
      </c>
      <c r="I61" s="149">
        <v>4.1</v>
      </c>
      <c r="J61" s="149">
        <v>7.308</v>
      </c>
      <c r="K61" s="32"/>
    </row>
    <row r="62" spans="1:11" s="33" customFormat="1" ht="11.25" customHeight="1">
      <c r="A62" s="35" t="s">
        <v>48</v>
      </c>
      <c r="B62" s="29"/>
      <c r="C62" s="30">
        <v>69</v>
      </c>
      <c r="D62" s="30">
        <v>75</v>
      </c>
      <c r="E62" s="30">
        <v>64</v>
      </c>
      <c r="F62" s="31"/>
      <c r="G62" s="31"/>
      <c r="H62" s="149">
        <v>1.725</v>
      </c>
      <c r="I62" s="149">
        <v>1.6</v>
      </c>
      <c r="J62" s="149">
        <v>1.164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49">
        <v>3</v>
      </c>
      <c r="I63" s="149">
        <v>3</v>
      </c>
      <c r="J63" s="149">
        <v>3</v>
      </c>
      <c r="K63" s="32"/>
    </row>
    <row r="64" spans="1:11" s="42" customFormat="1" ht="11.25" customHeight="1">
      <c r="A64" s="36" t="s">
        <v>50</v>
      </c>
      <c r="B64" s="37"/>
      <c r="C64" s="38">
        <v>378</v>
      </c>
      <c r="D64" s="38">
        <v>325</v>
      </c>
      <c r="E64" s="38">
        <v>374</v>
      </c>
      <c r="F64" s="39">
        <v>115.07692307692308</v>
      </c>
      <c r="G64" s="40"/>
      <c r="H64" s="150">
        <v>10.577</v>
      </c>
      <c r="I64" s="151">
        <v>8.7</v>
      </c>
      <c r="J64" s="151">
        <v>11.472</v>
      </c>
      <c r="K64" s="41">
        <v>131.86206896551727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428</v>
      </c>
      <c r="E66" s="38">
        <v>470</v>
      </c>
      <c r="F66" s="39">
        <v>109.81308411214954</v>
      </c>
      <c r="G66" s="40"/>
      <c r="H66" s="150">
        <v>9.63</v>
      </c>
      <c r="I66" s="151">
        <v>9.63</v>
      </c>
      <c r="J66" s="151">
        <v>9.185</v>
      </c>
      <c r="K66" s="41">
        <v>95.37902388369677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9">
        <v>0.028</v>
      </c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1</v>
      </c>
      <c r="D70" s="38"/>
      <c r="E70" s="38"/>
      <c r="F70" s="39"/>
      <c r="G70" s="40"/>
      <c r="H70" s="150">
        <v>0.028</v>
      </c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186</v>
      </c>
      <c r="D72" s="30">
        <v>186</v>
      </c>
      <c r="E72" s="30">
        <v>184</v>
      </c>
      <c r="F72" s="31"/>
      <c r="G72" s="31"/>
      <c r="H72" s="149">
        <v>6.662</v>
      </c>
      <c r="I72" s="149">
        <v>6.71</v>
      </c>
      <c r="J72" s="149">
        <v>7.05</v>
      </c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6</v>
      </c>
      <c r="F73" s="31"/>
      <c r="G73" s="31"/>
      <c r="H73" s="149">
        <v>0.09</v>
      </c>
      <c r="I73" s="149">
        <v>0.09</v>
      </c>
      <c r="J73" s="149">
        <v>0.09</v>
      </c>
      <c r="K73" s="32"/>
    </row>
    <row r="74" spans="1:11" s="33" customFormat="1" ht="11.25" customHeight="1">
      <c r="A74" s="35" t="s">
        <v>57</v>
      </c>
      <c r="B74" s="29"/>
      <c r="C74" s="30">
        <v>24</v>
      </c>
      <c r="D74" s="30">
        <v>25</v>
      </c>
      <c r="E74" s="30">
        <v>25</v>
      </c>
      <c r="F74" s="31"/>
      <c r="G74" s="31"/>
      <c r="H74" s="149">
        <v>0.48</v>
      </c>
      <c r="I74" s="149">
        <v>0.5</v>
      </c>
      <c r="J74" s="149">
        <v>0.5</v>
      </c>
      <c r="K74" s="32"/>
    </row>
    <row r="75" spans="1:11" s="33" customFormat="1" ht="11.25" customHeight="1">
      <c r="A75" s="35" t="s">
        <v>58</v>
      </c>
      <c r="B75" s="29"/>
      <c r="C75" s="30">
        <v>399</v>
      </c>
      <c r="D75" s="30">
        <v>356</v>
      </c>
      <c r="E75" s="30">
        <v>399</v>
      </c>
      <c r="F75" s="31"/>
      <c r="G75" s="31"/>
      <c r="H75" s="149">
        <v>12.14</v>
      </c>
      <c r="I75" s="149">
        <v>12.1395</v>
      </c>
      <c r="J75" s="149">
        <v>9.957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3</v>
      </c>
      <c r="E77" s="30"/>
      <c r="F77" s="31"/>
      <c r="G77" s="31"/>
      <c r="H77" s="149">
        <v>0.1</v>
      </c>
      <c r="I77" s="149">
        <v>0.06</v>
      </c>
      <c r="J77" s="149">
        <v>0.12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>
        <v>10</v>
      </c>
      <c r="F78" s="31"/>
      <c r="G78" s="31"/>
      <c r="H78" s="149">
        <v>0.25</v>
      </c>
      <c r="I78" s="149"/>
      <c r="J78" s="149">
        <v>0.25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10</v>
      </c>
      <c r="E79" s="30">
        <v>2</v>
      </c>
      <c r="F79" s="31"/>
      <c r="G79" s="31"/>
      <c r="H79" s="149">
        <v>0.04</v>
      </c>
      <c r="I79" s="149">
        <v>0.25</v>
      </c>
      <c r="J79" s="149">
        <v>0.04</v>
      </c>
      <c r="K79" s="32"/>
    </row>
    <row r="80" spans="1:11" s="42" customFormat="1" ht="11.25" customHeight="1">
      <c r="A80" s="43" t="s">
        <v>63</v>
      </c>
      <c r="B80" s="37"/>
      <c r="C80" s="38">
        <v>632</v>
      </c>
      <c r="D80" s="38">
        <v>586</v>
      </c>
      <c r="E80" s="38">
        <v>626</v>
      </c>
      <c r="F80" s="39">
        <v>106.8259385665529</v>
      </c>
      <c r="G80" s="40"/>
      <c r="H80" s="150">
        <v>19.762</v>
      </c>
      <c r="I80" s="151">
        <v>19.749499999999998</v>
      </c>
      <c r="J80" s="151">
        <v>18.007</v>
      </c>
      <c r="K80" s="41">
        <v>91.1769918225778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54</v>
      </c>
      <c r="D82" s="30">
        <v>65</v>
      </c>
      <c r="E82" s="30">
        <v>54</v>
      </c>
      <c r="F82" s="31"/>
      <c r="G82" s="31"/>
      <c r="H82" s="149">
        <v>1.115</v>
      </c>
      <c r="I82" s="149">
        <v>1.115</v>
      </c>
      <c r="J82" s="149">
        <v>1.191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54</v>
      </c>
      <c r="D84" s="38">
        <v>65</v>
      </c>
      <c r="E84" s="38">
        <v>54</v>
      </c>
      <c r="F84" s="39">
        <v>83.07692307692308</v>
      </c>
      <c r="G84" s="40"/>
      <c r="H84" s="150">
        <v>1.115</v>
      </c>
      <c r="I84" s="151">
        <v>1.115</v>
      </c>
      <c r="J84" s="151">
        <v>1.191</v>
      </c>
      <c r="K84" s="41">
        <v>106.81614349775785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2226</v>
      </c>
      <c r="D87" s="53">
        <v>2128</v>
      </c>
      <c r="E87" s="53">
        <v>2263</v>
      </c>
      <c r="F87" s="54">
        <f>IF(D87&gt;0,100*E87/D87,0)</f>
        <v>106.34398496240601</v>
      </c>
      <c r="G87" s="40"/>
      <c r="H87" s="154">
        <v>59.873000000000005</v>
      </c>
      <c r="I87" s="155">
        <v>57.5935</v>
      </c>
      <c r="J87" s="155">
        <v>57.998000000000005</v>
      </c>
      <c r="K87" s="54">
        <f>IF(I87&gt;0,100*J87/I87,0)</f>
        <v>100.70233620113382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2</v>
      </c>
      <c r="F9" s="31"/>
      <c r="G9" s="31"/>
      <c r="H9" s="149">
        <v>0.024</v>
      </c>
      <c r="I9" s="149">
        <v>0.037</v>
      </c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49">
        <v>0.044</v>
      </c>
      <c r="I12" s="149">
        <v>0.066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5</v>
      </c>
      <c r="F13" s="39">
        <v>125</v>
      </c>
      <c r="G13" s="40"/>
      <c r="H13" s="150">
        <v>0.068</v>
      </c>
      <c r="I13" s="151">
        <v>0.10300000000000001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</v>
      </c>
      <c r="I15" s="151">
        <v>0.011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50">
        <v>0.042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/>
      <c r="F19" s="31"/>
      <c r="G19" s="31"/>
      <c r="H19" s="149">
        <v>0.381</v>
      </c>
      <c r="I19" s="149">
        <v>0.231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9">
        <v>0.031</v>
      </c>
      <c r="I20" s="149">
        <v>0.034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9">
        <v>0.067</v>
      </c>
      <c r="I21" s="149">
        <v>0.033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/>
      <c r="F22" s="39"/>
      <c r="G22" s="40"/>
      <c r="H22" s="150">
        <v>0.47900000000000004</v>
      </c>
      <c r="I22" s="151">
        <v>0.29800000000000004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985</v>
      </c>
      <c r="F24" s="39">
        <v>100</v>
      </c>
      <c r="G24" s="40"/>
      <c r="H24" s="150">
        <v>19.791</v>
      </c>
      <c r="I24" s="151">
        <v>20.618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50">
        <v>0.176</v>
      </c>
      <c r="I26" s="151">
        <v>0.14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49">
        <v>2.853</v>
      </c>
      <c r="I28" s="149">
        <v>4.012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45</v>
      </c>
      <c r="F30" s="31"/>
      <c r="G30" s="31"/>
      <c r="H30" s="149">
        <v>1.82</v>
      </c>
      <c r="I30" s="149">
        <v>0.651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177</v>
      </c>
      <c r="F31" s="39">
        <v>106.62650602409639</v>
      </c>
      <c r="G31" s="40"/>
      <c r="H31" s="150">
        <v>4.673</v>
      </c>
      <c r="I31" s="151">
        <v>4.662999999999999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49">
        <v>1.161</v>
      </c>
      <c r="I33" s="149">
        <v>0.82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49">
        <v>0.204</v>
      </c>
      <c r="I34" s="149">
        <v>0.2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49">
        <v>0.344</v>
      </c>
      <c r="I35" s="149">
        <v>0.3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49">
        <v>0.696</v>
      </c>
      <c r="I36" s="149">
        <v>0.65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f>IF(D37&gt;0,100*E37/D37,0)</f>
        <v>92.17391304347827</v>
      </c>
      <c r="G37" s="40"/>
      <c r="H37" s="150">
        <v>2.4050000000000002</v>
      </c>
      <c r="I37" s="151">
        <v>1.9700000000000002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50">
        <v>0.26</v>
      </c>
      <c r="I39" s="151">
        <v>0.17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/>
      <c r="F41" s="31"/>
      <c r="G41" s="31"/>
      <c r="H41" s="149">
        <v>1.96</v>
      </c>
      <c r="I41" s="149">
        <v>1.148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49">
        <v>0.9</v>
      </c>
      <c r="I43" s="149">
        <v>0.012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49">
        <v>0.125</v>
      </c>
      <c r="I45" s="149">
        <v>0.075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/>
      <c r="F46" s="31"/>
      <c r="G46" s="31"/>
      <c r="H46" s="149">
        <v>0.585</v>
      </c>
      <c r="I46" s="149">
        <v>0.18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/>
      <c r="F47" s="31"/>
      <c r="G47" s="31"/>
      <c r="H47" s="149"/>
      <c r="I47" s="149">
        <v>0.195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/>
      <c r="F48" s="31"/>
      <c r="G48" s="31"/>
      <c r="H48" s="149">
        <v>3.586</v>
      </c>
      <c r="I48" s="149">
        <v>6.666</v>
      </c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/>
      <c r="F50" s="39"/>
      <c r="G50" s="40"/>
      <c r="H50" s="150">
        <v>7.156</v>
      </c>
      <c r="I50" s="151">
        <v>8.276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0.038</v>
      </c>
      <c r="I52" s="151">
        <v>0.038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180</v>
      </c>
      <c r="F54" s="31"/>
      <c r="G54" s="31"/>
      <c r="H54" s="149">
        <v>6.15</v>
      </c>
      <c r="I54" s="149">
        <v>4.68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2</v>
      </c>
      <c r="F55" s="31"/>
      <c r="G55" s="31"/>
      <c r="H55" s="149">
        <v>0.065</v>
      </c>
      <c r="I55" s="149">
        <v>0.033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9">
        <v>0.035</v>
      </c>
      <c r="I58" s="149">
        <v>0.032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184</v>
      </c>
      <c r="F59" s="39">
        <v>100</v>
      </c>
      <c r="G59" s="40"/>
      <c r="H59" s="150">
        <v>6.250000000000001</v>
      </c>
      <c r="I59" s="151">
        <v>4.745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280</v>
      </c>
      <c r="F61" s="31"/>
      <c r="G61" s="31"/>
      <c r="H61" s="149">
        <v>6.04</v>
      </c>
      <c r="I61" s="149">
        <v>7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/>
      <c r="F62" s="31"/>
      <c r="G62" s="31"/>
      <c r="H62" s="149">
        <v>0.473</v>
      </c>
      <c r="I62" s="149">
        <v>0.278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49">
        <v>2.731</v>
      </c>
      <c r="I63" s="149">
        <v>3.31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/>
      <c r="F64" s="39"/>
      <c r="G64" s="40"/>
      <c r="H64" s="150">
        <v>9.244</v>
      </c>
      <c r="I64" s="151">
        <v>10.588000000000001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870</v>
      </c>
      <c r="F66" s="39">
        <v>100</v>
      </c>
      <c r="G66" s="40"/>
      <c r="H66" s="150">
        <v>10.695</v>
      </c>
      <c r="I66" s="151">
        <v>13.127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49">
        <v>5.837</v>
      </c>
      <c r="I68" s="149">
        <v>4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50">
        <v>5.837</v>
      </c>
      <c r="I70" s="151">
        <v>4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49">
        <v>4.365</v>
      </c>
      <c r="I72" s="149">
        <v>3.65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49">
        <v>0.9</v>
      </c>
      <c r="I73" s="149">
        <v>0.8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100</v>
      </c>
      <c r="F74" s="31"/>
      <c r="G74" s="31"/>
      <c r="H74" s="149">
        <v>1.88</v>
      </c>
      <c r="I74" s="149">
        <v>2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49">
        <v>1.888</v>
      </c>
      <c r="I75" s="149">
        <v>1.888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21</v>
      </c>
      <c r="F77" s="31"/>
      <c r="G77" s="31"/>
      <c r="H77" s="149">
        <v>0.24</v>
      </c>
      <c r="I77" s="149">
        <v>0.03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20</v>
      </c>
      <c r="F78" s="31"/>
      <c r="G78" s="31"/>
      <c r="H78" s="149">
        <v>0.342</v>
      </c>
      <c r="I78" s="149">
        <v>0.342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507</v>
      </c>
      <c r="F79" s="31"/>
      <c r="G79" s="31"/>
      <c r="H79" s="149">
        <v>9.119</v>
      </c>
      <c r="I79" s="149">
        <v>9.641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1115</v>
      </c>
      <c r="F80" s="39">
        <v>94.05710911468219</v>
      </c>
      <c r="G80" s="40"/>
      <c r="H80" s="150">
        <v>18.734</v>
      </c>
      <c r="I80" s="151">
        <v>18.351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49">
        <v>0.446</v>
      </c>
      <c r="I82" s="149">
        <v>0.446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49">
        <v>0.686</v>
      </c>
      <c r="I83" s="149">
        <v>0.67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50">
        <v>1.1320000000000001</v>
      </c>
      <c r="I84" s="151">
        <v>1.116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/>
      <c r="F87" s="54"/>
      <c r="G87" s="40"/>
      <c r="H87" s="154">
        <v>86.99000000000001</v>
      </c>
      <c r="I87" s="155">
        <v>88.21399999999998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6"/>
      <c r="D9" s="156"/>
      <c r="E9" s="156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156"/>
      <c r="D10" s="156"/>
      <c r="E10" s="156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156"/>
      <c r="D11" s="156"/>
      <c r="E11" s="156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156"/>
      <c r="D12" s="156"/>
      <c r="E12" s="156"/>
      <c r="F12" s="31"/>
      <c r="G12" s="31"/>
      <c r="H12" s="149"/>
      <c r="I12" s="149"/>
      <c r="J12" s="149">
        <v>0.001</v>
      </c>
      <c r="K12" s="32"/>
    </row>
    <row r="13" spans="1:11" s="42" customFormat="1" ht="11.25" customHeight="1">
      <c r="A13" s="36" t="s">
        <v>11</v>
      </c>
      <c r="B13" s="37"/>
      <c r="C13" s="157"/>
      <c r="D13" s="157"/>
      <c r="E13" s="157"/>
      <c r="F13" s="39"/>
      <c r="G13" s="40"/>
      <c r="H13" s="150"/>
      <c r="I13" s="151"/>
      <c r="J13" s="151">
        <v>0.001</v>
      </c>
      <c r="K13" s="41"/>
    </row>
    <row r="14" spans="1:11" s="33" customFormat="1" ht="11.25" customHeight="1">
      <c r="A14" s="35"/>
      <c r="B14" s="29"/>
      <c r="C14" s="156"/>
      <c r="D14" s="156"/>
      <c r="E14" s="156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157"/>
      <c r="D15" s="157"/>
      <c r="E15" s="157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156"/>
      <c r="D16" s="156"/>
      <c r="E16" s="156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157"/>
      <c r="D17" s="157"/>
      <c r="E17" s="157">
        <v>1</v>
      </c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156"/>
      <c r="D18" s="156"/>
      <c r="E18" s="156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156"/>
      <c r="D19" s="156"/>
      <c r="E19" s="156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156"/>
      <c r="D20" s="156"/>
      <c r="E20" s="156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156"/>
      <c r="D21" s="156"/>
      <c r="E21" s="156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157"/>
      <c r="D22" s="157"/>
      <c r="E22" s="157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156"/>
      <c r="D23" s="156"/>
      <c r="E23" s="156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157">
        <v>1</v>
      </c>
      <c r="D24" s="157">
        <v>1</v>
      </c>
      <c r="E24" s="157">
        <v>1</v>
      </c>
      <c r="F24" s="39">
        <v>100</v>
      </c>
      <c r="G24" s="40"/>
      <c r="H24" s="150">
        <v>0.315</v>
      </c>
      <c r="I24" s="151">
        <v>0.315</v>
      </c>
      <c r="J24" s="151">
        <v>0.315</v>
      </c>
      <c r="K24" s="41">
        <v>100</v>
      </c>
    </row>
    <row r="25" spans="1:11" s="33" customFormat="1" ht="11.25" customHeight="1">
      <c r="A25" s="35"/>
      <c r="B25" s="29"/>
      <c r="C25" s="156"/>
      <c r="D25" s="156"/>
      <c r="E25" s="156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157">
        <v>46</v>
      </c>
      <c r="D26" s="157">
        <v>47</v>
      </c>
      <c r="E26" s="157">
        <v>47</v>
      </c>
      <c r="F26" s="39">
        <v>100</v>
      </c>
      <c r="G26" s="40"/>
      <c r="H26" s="150">
        <v>5.52</v>
      </c>
      <c r="I26" s="151">
        <v>5.2</v>
      </c>
      <c r="J26" s="151">
        <v>6.3</v>
      </c>
      <c r="K26" s="41">
        <v>121.15384615384615</v>
      </c>
    </row>
    <row r="27" spans="1:11" s="33" customFormat="1" ht="11.25" customHeight="1">
      <c r="A27" s="35"/>
      <c r="B27" s="29"/>
      <c r="C27" s="156"/>
      <c r="D27" s="156"/>
      <c r="E27" s="156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156"/>
      <c r="D28" s="156"/>
      <c r="E28" s="156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156"/>
      <c r="D29" s="156"/>
      <c r="E29" s="156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156"/>
      <c r="D30" s="156"/>
      <c r="E30" s="156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157"/>
      <c r="D31" s="157"/>
      <c r="E31" s="157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156"/>
      <c r="D32" s="156"/>
      <c r="E32" s="156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156"/>
      <c r="D33" s="156"/>
      <c r="E33" s="156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156"/>
      <c r="D34" s="156"/>
      <c r="E34" s="156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156"/>
      <c r="D35" s="156"/>
      <c r="E35" s="156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156"/>
      <c r="D36" s="156"/>
      <c r="E36" s="156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157"/>
      <c r="D37" s="157"/>
      <c r="E37" s="157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156"/>
      <c r="D38" s="156"/>
      <c r="E38" s="156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157">
        <v>0.18</v>
      </c>
      <c r="D39" s="157">
        <v>0.18</v>
      </c>
      <c r="E39" s="157">
        <v>0.34</v>
      </c>
      <c r="F39" s="39">
        <v>188.88888888888889</v>
      </c>
      <c r="G39" s="40"/>
      <c r="H39" s="150">
        <v>0.023</v>
      </c>
      <c r="I39" s="151">
        <v>0.023</v>
      </c>
      <c r="J39" s="151">
        <v>0.045</v>
      </c>
      <c r="K39" s="41">
        <v>195.65217391304347</v>
      </c>
    </row>
    <row r="40" spans="1:11" s="33" customFormat="1" ht="11.25" customHeight="1">
      <c r="A40" s="35"/>
      <c r="B40" s="29"/>
      <c r="C40" s="156"/>
      <c r="D40" s="156"/>
      <c r="E40" s="156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156"/>
      <c r="D41" s="156"/>
      <c r="E41" s="156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156"/>
      <c r="D42" s="156"/>
      <c r="E42" s="156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156"/>
      <c r="D43" s="156"/>
      <c r="E43" s="156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156"/>
      <c r="D44" s="156"/>
      <c r="E44" s="156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156"/>
      <c r="D45" s="156"/>
      <c r="E45" s="156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156"/>
      <c r="D46" s="156"/>
      <c r="E46" s="156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156">
        <v>0.72</v>
      </c>
      <c r="D47" s="156">
        <v>0.72</v>
      </c>
      <c r="E47" s="156"/>
      <c r="F47" s="31"/>
      <c r="G47" s="31"/>
      <c r="H47" s="149">
        <v>0.17</v>
      </c>
      <c r="I47" s="149">
        <v>0.2</v>
      </c>
      <c r="J47" s="149"/>
      <c r="K47" s="32"/>
    </row>
    <row r="48" spans="1:11" s="33" customFormat="1" ht="11.25" customHeight="1">
      <c r="A48" s="35" t="s">
        <v>37</v>
      </c>
      <c r="B48" s="29"/>
      <c r="C48" s="156"/>
      <c r="D48" s="156">
        <v>1.6</v>
      </c>
      <c r="E48" s="156"/>
      <c r="F48" s="31"/>
      <c r="G48" s="31"/>
      <c r="H48" s="149"/>
      <c r="I48" s="149">
        <v>0.4</v>
      </c>
      <c r="J48" s="149"/>
      <c r="K48" s="32"/>
    </row>
    <row r="49" spans="1:11" s="33" customFormat="1" ht="11.25" customHeight="1">
      <c r="A49" s="35" t="s">
        <v>38</v>
      </c>
      <c r="B49" s="29"/>
      <c r="C49" s="156"/>
      <c r="D49" s="156"/>
      <c r="E49" s="156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157">
        <v>0.72</v>
      </c>
      <c r="D50" s="157">
        <v>2.3200000000000003</v>
      </c>
      <c r="E50" s="157"/>
      <c r="F50" s="39"/>
      <c r="G50" s="40"/>
      <c r="H50" s="150">
        <v>0.17</v>
      </c>
      <c r="I50" s="151">
        <v>0.6000000000000001</v>
      </c>
      <c r="J50" s="151"/>
      <c r="K50" s="41"/>
    </row>
    <row r="51" spans="1:11" s="33" customFormat="1" ht="11.25" customHeight="1">
      <c r="A51" s="35"/>
      <c r="B51" s="44"/>
      <c r="C51" s="158"/>
      <c r="D51" s="158"/>
      <c r="E51" s="158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157"/>
      <c r="D52" s="157"/>
      <c r="E52" s="157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156"/>
      <c r="D53" s="156"/>
      <c r="E53" s="156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156">
        <v>13</v>
      </c>
      <c r="D54" s="156">
        <v>12</v>
      </c>
      <c r="E54" s="156">
        <v>12</v>
      </c>
      <c r="F54" s="31"/>
      <c r="G54" s="31"/>
      <c r="H54" s="149">
        <v>3.25</v>
      </c>
      <c r="I54" s="149">
        <v>3</v>
      </c>
      <c r="J54" s="149">
        <v>3.06</v>
      </c>
      <c r="K54" s="32"/>
    </row>
    <row r="55" spans="1:11" s="33" customFormat="1" ht="11.25" customHeight="1">
      <c r="A55" s="35" t="s">
        <v>42</v>
      </c>
      <c r="B55" s="29"/>
      <c r="C55" s="156"/>
      <c r="D55" s="156"/>
      <c r="E55" s="156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156">
        <v>23.5</v>
      </c>
      <c r="D56" s="156">
        <v>19</v>
      </c>
      <c r="E56" s="156">
        <v>19</v>
      </c>
      <c r="F56" s="31"/>
      <c r="G56" s="31"/>
      <c r="H56" s="149">
        <v>6.11</v>
      </c>
      <c r="I56" s="149">
        <v>6.5</v>
      </c>
      <c r="J56" s="149">
        <v>4.76</v>
      </c>
      <c r="K56" s="32"/>
    </row>
    <row r="57" spans="1:11" s="33" customFormat="1" ht="11.25" customHeight="1">
      <c r="A57" s="35" t="s">
        <v>44</v>
      </c>
      <c r="B57" s="29"/>
      <c r="C57" s="156"/>
      <c r="D57" s="156"/>
      <c r="E57" s="156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156"/>
      <c r="D58" s="156"/>
      <c r="E58" s="156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157">
        <v>36.5</v>
      </c>
      <c r="D59" s="157">
        <v>31</v>
      </c>
      <c r="E59" s="157">
        <v>31</v>
      </c>
      <c r="F59" s="39">
        <v>100</v>
      </c>
      <c r="G59" s="40"/>
      <c r="H59" s="150">
        <v>9.36</v>
      </c>
      <c r="I59" s="151">
        <v>9.5</v>
      </c>
      <c r="J59" s="151">
        <v>7.82</v>
      </c>
      <c r="K59" s="41">
        <v>82.3157894736842</v>
      </c>
    </row>
    <row r="60" spans="1:11" s="33" customFormat="1" ht="11.25" customHeight="1">
      <c r="A60" s="35"/>
      <c r="B60" s="29"/>
      <c r="C60" s="156"/>
      <c r="D60" s="156"/>
      <c r="E60" s="156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156"/>
      <c r="D61" s="156"/>
      <c r="E61" s="156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156"/>
      <c r="D62" s="156"/>
      <c r="E62" s="156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156"/>
      <c r="D63" s="156"/>
      <c r="E63" s="156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157"/>
      <c r="D64" s="157"/>
      <c r="E64" s="157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156"/>
      <c r="D65" s="156"/>
      <c r="E65" s="156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157"/>
      <c r="D66" s="157"/>
      <c r="E66" s="157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156"/>
      <c r="D67" s="156"/>
      <c r="E67" s="156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156"/>
      <c r="D68" s="156"/>
      <c r="E68" s="156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156"/>
      <c r="D69" s="156"/>
      <c r="E69" s="156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157"/>
      <c r="D70" s="157"/>
      <c r="E70" s="157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156"/>
      <c r="D71" s="156"/>
      <c r="E71" s="156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156">
        <v>1</v>
      </c>
      <c r="D72" s="156">
        <v>2</v>
      </c>
      <c r="E72" s="156">
        <v>2</v>
      </c>
      <c r="F72" s="31"/>
      <c r="G72" s="31"/>
      <c r="H72" s="149">
        <v>0.08</v>
      </c>
      <c r="I72" s="149">
        <v>0.16</v>
      </c>
      <c r="J72" s="149">
        <v>0.16</v>
      </c>
      <c r="K72" s="32"/>
    </row>
    <row r="73" spans="1:11" s="33" customFormat="1" ht="11.25" customHeight="1">
      <c r="A73" s="35" t="s">
        <v>56</v>
      </c>
      <c r="B73" s="29"/>
      <c r="C73" s="156"/>
      <c r="D73" s="156"/>
      <c r="E73" s="156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156"/>
      <c r="D74" s="156"/>
      <c r="E74" s="156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156">
        <v>9</v>
      </c>
      <c r="D75" s="156">
        <v>9</v>
      </c>
      <c r="E75" s="156">
        <v>35</v>
      </c>
      <c r="F75" s="31"/>
      <c r="G75" s="31"/>
      <c r="H75" s="149">
        <v>0.378</v>
      </c>
      <c r="I75" s="149">
        <v>0.378</v>
      </c>
      <c r="J75" s="149">
        <v>0.168</v>
      </c>
      <c r="K75" s="32"/>
    </row>
    <row r="76" spans="1:11" s="33" customFormat="1" ht="11.25" customHeight="1">
      <c r="A76" s="35" t="s">
        <v>59</v>
      </c>
      <c r="B76" s="29"/>
      <c r="C76" s="156"/>
      <c r="D76" s="156"/>
      <c r="E76" s="156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156"/>
      <c r="D77" s="156"/>
      <c r="E77" s="156">
        <v>1</v>
      </c>
      <c r="F77" s="31"/>
      <c r="G77" s="31"/>
      <c r="H77" s="149"/>
      <c r="I77" s="149"/>
      <c r="J77" s="149">
        <v>0.08</v>
      </c>
      <c r="K77" s="32"/>
    </row>
    <row r="78" spans="1:11" s="33" customFormat="1" ht="11.25" customHeight="1">
      <c r="A78" s="35" t="s">
        <v>61</v>
      </c>
      <c r="B78" s="29"/>
      <c r="C78" s="156"/>
      <c r="D78" s="156"/>
      <c r="E78" s="156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156"/>
      <c r="D79" s="156"/>
      <c r="E79" s="156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157">
        <v>10</v>
      </c>
      <c r="D80" s="157">
        <v>11</v>
      </c>
      <c r="E80" s="157">
        <v>38</v>
      </c>
      <c r="F80" s="39">
        <v>345.45454545454544</v>
      </c>
      <c r="G80" s="40"/>
      <c r="H80" s="150">
        <v>0.458</v>
      </c>
      <c r="I80" s="151">
        <v>0.538</v>
      </c>
      <c r="J80" s="151">
        <v>0.40800000000000003</v>
      </c>
      <c r="K80" s="41">
        <v>75.8364312267658</v>
      </c>
    </row>
    <row r="81" spans="1:11" s="33" customFormat="1" ht="11.25" customHeight="1">
      <c r="A81" s="35"/>
      <c r="B81" s="29"/>
      <c r="C81" s="156"/>
      <c r="D81" s="156"/>
      <c r="E81" s="156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156"/>
      <c r="D82" s="156"/>
      <c r="E82" s="156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156"/>
      <c r="D83" s="156"/>
      <c r="E83" s="156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157"/>
      <c r="D84" s="157"/>
      <c r="E84" s="157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156"/>
      <c r="D85" s="156"/>
      <c r="E85" s="156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159"/>
      <c r="D86" s="159"/>
      <c r="E86" s="15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160">
        <v>94.4</v>
      </c>
      <c r="D87" s="160">
        <v>92.5</v>
      </c>
      <c r="E87" s="160">
        <v>118.34</v>
      </c>
      <c r="F87" s="54">
        <f>IF(D87&gt;0,100*E87/D87,0)</f>
        <v>127.93513513513514</v>
      </c>
      <c r="G87" s="40"/>
      <c r="H87" s="154">
        <v>15.845999999999998</v>
      </c>
      <c r="I87" s="155">
        <v>16.176</v>
      </c>
      <c r="J87" s="155">
        <v>14.889</v>
      </c>
      <c r="K87" s="54">
        <f>IF(I87&gt;0,100*J87/I87,0)</f>
        <v>92.04376854599407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286</v>
      </c>
      <c r="D7" s="21" t="s">
        <v>286</v>
      </c>
      <c r="E7" s="21">
        <v>2</v>
      </c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>
        <v>0.104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>
        <v>0.104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0.015</v>
      </c>
      <c r="I15" s="151">
        <v>0.015</v>
      </c>
      <c r="J15" s="151">
        <v>0.014</v>
      </c>
      <c r="K15" s="41">
        <v>93.33333333333334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>
        <v>49</v>
      </c>
      <c r="E19" s="30">
        <v>39</v>
      </c>
      <c r="F19" s="31"/>
      <c r="G19" s="31"/>
      <c r="H19" s="149"/>
      <c r="I19" s="149">
        <v>0.637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>
        <v>49</v>
      </c>
      <c r="E22" s="38">
        <v>39</v>
      </c>
      <c r="F22" s="39">
        <v>79.59183673469387</v>
      </c>
      <c r="G22" s="40"/>
      <c r="H22" s="150"/>
      <c r="I22" s="151">
        <v>0.637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5147</v>
      </c>
      <c r="D24" s="38">
        <v>5676</v>
      </c>
      <c r="E24" s="38">
        <v>5750</v>
      </c>
      <c r="F24" s="39">
        <v>101.30373502466526</v>
      </c>
      <c r="G24" s="40"/>
      <c r="H24" s="150">
        <v>71.615</v>
      </c>
      <c r="I24" s="151">
        <v>83.891</v>
      </c>
      <c r="J24" s="151">
        <v>76.894</v>
      </c>
      <c r="K24" s="41">
        <v>91.65941519352494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182</v>
      </c>
      <c r="D26" s="38">
        <v>189</v>
      </c>
      <c r="E26" s="38">
        <v>200</v>
      </c>
      <c r="F26" s="39">
        <v>105.82010582010582</v>
      </c>
      <c r="G26" s="40"/>
      <c r="H26" s="150">
        <v>2.33</v>
      </c>
      <c r="I26" s="151">
        <v>2.741</v>
      </c>
      <c r="J26" s="151">
        <v>2.85</v>
      </c>
      <c r="K26" s="41">
        <v>103.97665085735133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5</v>
      </c>
      <c r="F28" s="31"/>
      <c r="G28" s="31"/>
      <c r="H28" s="149"/>
      <c r="I28" s="149"/>
      <c r="J28" s="149">
        <v>0.1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600</v>
      </c>
      <c r="D30" s="30">
        <v>547</v>
      </c>
      <c r="E30" s="30">
        <v>1828</v>
      </c>
      <c r="F30" s="31"/>
      <c r="G30" s="31"/>
      <c r="H30" s="149">
        <v>17.4</v>
      </c>
      <c r="I30" s="149">
        <v>10.94</v>
      </c>
      <c r="J30" s="149">
        <v>32.811</v>
      </c>
      <c r="K30" s="32"/>
    </row>
    <row r="31" spans="1:11" s="42" customFormat="1" ht="11.25" customHeight="1">
      <c r="A31" s="43" t="s">
        <v>23</v>
      </c>
      <c r="B31" s="37"/>
      <c r="C31" s="38">
        <v>600</v>
      </c>
      <c r="D31" s="38">
        <v>547</v>
      </c>
      <c r="E31" s="38">
        <v>1833</v>
      </c>
      <c r="F31" s="39">
        <v>335.10054844606947</v>
      </c>
      <c r="G31" s="40"/>
      <c r="H31" s="150">
        <v>17.4</v>
      </c>
      <c r="I31" s="151">
        <v>10.94</v>
      </c>
      <c r="J31" s="151">
        <v>32.911</v>
      </c>
      <c r="K31" s="41">
        <v>300.8318098720293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58</v>
      </c>
      <c r="D33" s="30">
        <v>50</v>
      </c>
      <c r="E33" s="30">
        <v>60</v>
      </c>
      <c r="F33" s="31"/>
      <c r="G33" s="31"/>
      <c r="H33" s="149">
        <v>1</v>
      </c>
      <c r="I33" s="149">
        <v>0.782</v>
      </c>
      <c r="J33" s="149">
        <v>0.221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9</v>
      </c>
      <c r="F34" s="31"/>
      <c r="G34" s="31"/>
      <c r="H34" s="149">
        <v>0.175</v>
      </c>
      <c r="I34" s="149">
        <v>0.225</v>
      </c>
      <c r="J34" s="149">
        <v>0.2</v>
      </c>
      <c r="K34" s="32"/>
    </row>
    <row r="35" spans="1:11" s="33" customFormat="1" ht="11.25" customHeight="1">
      <c r="A35" s="35" t="s">
        <v>26</v>
      </c>
      <c r="B35" s="29"/>
      <c r="C35" s="30">
        <v>4</v>
      </c>
      <c r="D35" s="30">
        <v>7</v>
      </c>
      <c r="E35" s="30">
        <v>5</v>
      </c>
      <c r="F35" s="31"/>
      <c r="G35" s="31"/>
      <c r="H35" s="149">
        <v>0.14</v>
      </c>
      <c r="I35" s="149">
        <v>0.159</v>
      </c>
      <c r="J35" s="149">
        <v>0.16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/>
      <c r="E36" s="30">
        <v>30</v>
      </c>
      <c r="F36" s="31"/>
      <c r="G36" s="31"/>
      <c r="H36" s="149">
        <v>0.542</v>
      </c>
      <c r="I36" s="149"/>
      <c r="J36" s="149">
        <v>0.6</v>
      </c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67</v>
      </c>
      <c r="E37" s="38">
        <v>104</v>
      </c>
      <c r="F37" s="39">
        <v>155.22388059701493</v>
      </c>
      <c r="G37" s="40"/>
      <c r="H37" s="150">
        <v>1.857</v>
      </c>
      <c r="I37" s="151">
        <v>1.1660000000000001</v>
      </c>
      <c r="J37" s="151">
        <v>1.181</v>
      </c>
      <c r="K37" s="41">
        <v>101.28644939965695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38</v>
      </c>
      <c r="E39" s="38">
        <v>30</v>
      </c>
      <c r="F39" s="39">
        <v>78.94736842105263</v>
      </c>
      <c r="G39" s="40"/>
      <c r="H39" s="150">
        <v>0.959</v>
      </c>
      <c r="I39" s="151">
        <v>0.665</v>
      </c>
      <c r="J39" s="151">
        <v>0.5</v>
      </c>
      <c r="K39" s="41">
        <v>75.18796992481202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10</v>
      </c>
      <c r="E42" s="30">
        <v>13</v>
      </c>
      <c r="F42" s="31"/>
      <c r="G42" s="31"/>
      <c r="H42" s="149">
        <v>0.15</v>
      </c>
      <c r="I42" s="149">
        <v>0.15</v>
      </c>
      <c r="J42" s="149">
        <v>0.221</v>
      </c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34</v>
      </c>
      <c r="E43" s="30">
        <v>14</v>
      </c>
      <c r="F43" s="31"/>
      <c r="G43" s="31"/>
      <c r="H43" s="149">
        <v>0.48</v>
      </c>
      <c r="I43" s="149">
        <v>0.51</v>
      </c>
      <c r="J43" s="149">
        <v>0.21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</v>
      </c>
      <c r="F44" s="31"/>
      <c r="G44" s="31"/>
      <c r="H44" s="149"/>
      <c r="I44" s="149"/>
      <c r="J44" s="149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11</v>
      </c>
      <c r="E46" s="30">
        <v>6</v>
      </c>
      <c r="F46" s="31"/>
      <c r="G46" s="31"/>
      <c r="H46" s="149">
        <v>0.36</v>
      </c>
      <c r="I46" s="149">
        <v>0.198</v>
      </c>
      <c r="J46" s="149">
        <v>0.108</v>
      </c>
      <c r="K46" s="32"/>
    </row>
    <row r="47" spans="1:11" s="33" customFormat="1" ht="11.25" customHeight="1">
      <c r="A47" s="35" t="s">
        <v>36</v>
      </c>
      <c r="B47" s="29"/>
      <c r="C47" s="30">
        <v>19</v>
      </c>
      <c r="D47" s="30">
        <v>4</v>
      </c>
      <c r="E47" s="30">
        <v>6</v>
      </c>
      <c r="F47" s="31"/>
      <c r="G47" s="31"/>
      <c r="H47" s="149">
        <v>0.19</v>
      </c>
      <c r="I47" s="149">
        <v>0.048</v>
      </c>
      <c r="J47" s="149">
        <v>0.072</v>
      </c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49">
        <v>0.02</v>
      </c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82</v>
      </c>
      <c r="D50" s="38">
        <v>59</v>
      </c>
      <c r="E50" s="38">
        <v>41</v>
      </c>
      <c r="F50" s="39">
        <v>69.49152542372882</v>
      </c>
      <c r="G50" s="40"/>
      <c r="H50" s="150">
        <v>1.2</v>
      </c>
      <c r="I50" s="151">
        <v>0.9060000000000001</v>
      </c>
      <c r="J50" s="151">
        <v>0.616</v>
      </c>
      <c r="K50" s="41">
        <v>67.99116997792494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v>100</v>
      </c>
      <c r="G52" s="40"/>
      <c r="H52" s="150"/>
      <c r="I52" s="151">
        <v>0.015</v>
      </c>
      <c r="J52" s="151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2000</v>
      </c>
      <c r="E54" s="30">
        <v>2600</v>
      </c>
      <c r="F54" s="31"/>
      <c r="G54" s="31"/>
      <c r="H54" s="149">
        <v>27</v>
      </c>
      <c r="I54" s="149">
        <v>30</v>
      </c>
      <c r="J54" s="149">
        <v>40.3</v>
      </c>
      <c r="K54" s="32"/>
    </row>
    <row r="55" spans="1:11" s="33" customFormat="1" ht="11.25" customHeight="1">
      <c r="A55" s="35" t="s">
        <v>42</v>
      </c>
      <c r="B55" s="29"/>
      <c r="C55" s="30">
        <v>57</v>
      </c>
      <c r="D55" s="30">
        <v>114</v>
      </c>
      <c r="E55" s="30">
        <v>183</v>
      </c>
      <c r="F55" s="31"/>
      <c r="G55" s="31"/>
      <c r="H55" s="149">
        <v>0.797</v>
      </c>
      <c r="I55" s="149">
        <v>1.442</v>
      </c>
      <c r="J55" s="149">
        <v>2.315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25</v>
      </c>
      <c r="F56" s="31"/>
      <c r="G56" s="31"/>
      <c r="H56" s="149"/>
      <c r="I56" s="149"/>
      <c r="J56" s="149">
        <v>0.338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</v>
      </c>
      <c r="F57" s="31"/>
      <c r="G57" s="31"/>
      <c r="H57" s="149"/>
      <c r="I57" s="149"/>
      <c r="J57" s="149">
        <v>0.075</v>
      </c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6</v>
      </c>
      <c r="E58" s="30">
        <v>34</v>
      </c>
      <c r="F58" s="31"/>
      <c r="G58" s="31"/>
      <c r="H58" s="149">
        <v>0.132</v>
      </c>
      <c r="I58" s="149">
        <v>0.072</v>
      </c>
      <c r="J58" s="149">
        <v>0.408</v>
      </c>
      <c r="K58" s="32"/>
    </row>
    <row r="59" spans="1:11" s="42" customFormat="1" ht="11.25" customHeight="1">
      <c r="A59" s="36" t="s">
        <v>46</v>
      </c>
      <c r="B59" s="37"/>
      <c r="C59" s="38">
        <v>1868</v>
      </c>
      <c r="D59" s="38">
        <v>2120</v>
      </c>
      <c r="E59" s="38">
        <v>2847</v>
      </c>
      <c r="F59" s="39">
        <v>134.29245283018867</v>
      </c>
      <c r="G59" s="40"/>
      <c r="H59" s="150">
        <v>27.929000000000002</v>
      </c>
      <c r="I59" s="151">
        <v>31.514</v>
      </c>
      <c r="J59" s="151">
        <v>43.436</v>
      </c>
      <c r="K59" s="41">
        <v>137.83080535634957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1977</v>
      </c>
      <c r="D61" s="30">
        <v>2284</v>
      </c>
      <c r="E61" s="30">
        <v>2150</v>
      </c>
      <c r="F61" s="31"/>
      <c r="G61" s="31"/>
      <c r="H61" s="149">
        <v>48.7</v>
      </c>
      <c r="I61" s="149">
        <v>48.192</v>
      </c>
      <c r="J61" s="149">
        <v>49.45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75</v>
      </c>
      <c r="E62" s="30">
        <v>79</v>
      </c>
      <c r="F62" s="31"/>
      <c r="G62" s="31"/>
      <c r="H62" s="149">
        <v>1.575</v>
      </c>
      <c r="I62" s="149">
        <v>1.575</v>
      </c>
      <c r="J62" s="149">
        <v>1.576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2052</v>
      </c>
      <c r="D64" s="38">
        <v>2359</v>
      </c>
      <c r="E64" s="38">
        <v>2229</v>
      </c>
      <c r="F64" s="39">
        <v>94.48919033488767</v>
      </c>
      <c r="G64" s="40"/>
      <c r="H64" s="150">
        <v>50.275000000000006</v>
      </c>
      <c r="I64" s="151">
        <v>49.767</v>
      </c>
      <c r="J64" s="151">
        <v>51.026</v>
      </c>
      <c r="K64" s="41">
        <v>102.52978881588201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11049</v>
      </c>
      <c r="D66" s="38">
        <v>11900</v>
      </c>
      <c r="E66" s="38">
        <v>11389</v>
      </c>
      <c r="F66" s="39">
        <v>95.70588235294117</v>
      </c>
      <c r="G66" s="40"/>
      <c r="H66" s="150">
        <v>206.35</v>
      </c>
      <c r="I66" s="151">
        <v>208.25</v>
      </c>
      <c r="J66" s="151">
        <v>192.475</v>
      </c>
      <c r="K66" s="41">
        <v>92.4249699879952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2327</v>
      </c>
      <c r="D68" s="30">
        <v>2180</v>
      </c>
      <c r="E68" s="30">
        <v>5125</v>
      </c>
      <c r="F68" s="31"/>
      <c r="G68" s="31"/>
      <c r="H68" s="149">
        <v>28.83</v>
      </c>
      <c r="I68" s="149">
        <v>30.15</v>
      </c>
      <c r="J68" s="149">
        <v>67.7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>
        <v>3</v>
      </c>
      <c r="E69" s="30">
        <v>10</v>
      </c>
      <c r="F69" s="31"/>
      <c r="G69" s="31"/>
      <c r="H69" s="149">
        <v>0.012</v>
      </c>
      <c r="I69" s="149">
        <v>0.039</v>
      </c>
      <c r="J69" s="149">
        <v>0.13</v>
      </c>
      <c r="K69" s="32"/>
    </row>
    <row r="70" spans="1:11" s="42" customFormat="1" ht="11.25" customHeight="1">
      <c r="A70" s="36" t="s">
        <v>54</v>
      </c>
      <c r="B70" s="37"/>
      <c r="C70" s="38">
        <v>2328</v>
      </c>
      <c r="D70" s="38">
        <v>2183</v>
      </c>
      <c r="E70" s="38">
        <v>5135</v>
      </c>
      <c r="F70" s="39">
        <v>235.22675217590472</v>
      </c>
      <c r="G70" s="40"/>
      <c r="H70" s="150">
        <v>28.842</v>
      </c>
      <c r="I70" s="151">
        <v>30.189</v>
      </c>
      <c r="J70" s="151">
        <v>67.83</v>
      </c>
      <c r="K70" s="41">
        <v>224.6844877273179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410</v>
      </c>
      <c r="D72" s="30">
        <v>583</v>
      </c>
      <c r="E72" s="30">
        <v>561</v>
      </c>
      <c r="F72" s="31"/>
      <c r="G72" s="31"/>
      <c r="H72" s="149">
        <v>10.39</v>
      </c>
      <c r="I72" s="149">
        <v>14.894</v>
      </c>
      <c r="J72" s="149">
        <v>13.318</v>
      </c>
      <c r="K72" s="32"/>
    </row>
    <row r="73" spans="1:11" s="33" customFormat="1" ht="11.25" customHeight="1">
      <c r="A73" s="35" t="s">
        <v>56</v>
      </c>
      <c r="B73" s="29"/>
      <c r="C73" s="30">
        <v>350</v>
      </c>
      <c r="D73" s="30">
        <v>340</v>
      </c>
      <c r="E73" s="30">
        <v>330</v>
      </c>
      <c r="F73" s="31"/>
      <c r="G73" s="31"/>
      <c r="H73" s="149">
        <v>7.25</v>
      </c>
      <c r="I73" s="149">
        <v>17.25</v>
      </c>
      <c r="J73" s="149">
        <v>16.266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1325</v>
      </c>
      <c r="D75" s="30">
        <v>1324</v>
      </c>
      <c r="E75" s="30">
        <v>1688</v>
      </c>
      <c r="F75" s="31"/>
      <c r="G75" s="31"/>
      <c r="H75" s="149">
        <v>25.065</v>
      </c>
      <c r="I75" s="149">
        <v>24.75</v>
      </c>
      <c r="J75" s="149">
        <v>30.452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5</v>
      </c>
      <c r="E76" s="30"/>
      <c r="F76" s="31"/>
      <c r="G76" s="31"/>
      <c r="H76" s="149">
        <v>0.095</v>
      </c>
      <c r="I76" s="149">
        <v>0.095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81</v>
      </c>
      <c r="E79" s="30">
        <v>37</v>
      </c>
      <c r="F79" s="31"/>
      <c r="G79" s="31"/>
      <c r="H79" s="149">
        <v>0.6</v>
      </c>
      <c r="I79" s="149">
        <v>0.974</v>
      </c>
      <c r="J79" s="149">
        <v>0.68</v>
      </c>
      <c r="K79" s="32"/>
    </row>
    <row r="80" spans="1:11" s="42" customFormat="1" ht="11.25" customHeight="1">
      <c r="A80" s="43" t="s">
        <v>63</v>
      </c>
      <c r="B80" s="37"/>
      <c r="C80" s="38">
        <v>2138</v>
      </c>
      <c r="D80" s="38">
        <v>2333</v>
      </c>
      <c r="E80" s="38">
        <v>2616</v>
      </c>
      <c r="F80" s="39">
        <v>112.13030432918988</v>
      </c>
      <c r="G80" s="40"/>
      <c r="H80" s="150">
        <v>43.4</v>
      </c>
      <c r="I80" s="151">
        <v>57.962999999999994</v>
      </c>
      <c r="J80" s="151">
        <v>60.716</v>
      </c>
      <c r="K80" s="41">
        <v>104.74958162966031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25599</v>
      </c>
      <c r="D87" s="53">
        <v>27522</v>
      </c>
      <c r="E87" s="53">
        <v>32215</v>
      </c>
      <c r="F87" s="54">
        <f>IF(D87&gt;0,100*E87/D87,0)</f>
        <v>117.05181309497856</v>
      </c>
      <c r="G87" s="40"/>
      <c r="H87" s="154">
        <v>452.1719999999999</v>
      </c>
      <c r="I87" s="155">
        <v>478.659</v>
      </c>
      <c r="J87" s="155">
        <v>530.568</v>
      </c>
      <c r="K87" s="54">
        <f>IF(I87&gt;0,100*J87/I87,0)</f>
        <v>110.8446723032472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4</v>
      </c>
      <c r="F24" s="39">
        <v>80</v>
      </c>
      <c r="G24" s="40"/>
      <c r="H24" s="150">
        <v>0.163</v>
      </c>
      <c r="I24" s="151">
        <v>0.163</v>
      </c>
      <c r="J24" s="151">
        <v>0.13</v>
      </c>
      <c r="K24" s="41">
        <v>79.75460122699386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9</v>
      </c>
      <c r="E26" s="38">
        <v>8</v>
      </c>
      <c r="F26" s="39">
        <v>88.88888888888889</v>
      </c>
      <c r="G26" s="40"/>
      <c r="H26" s="150">
        <v>0.216</v>
      </c>
      <c r="I26" s="151">
        <v>0.2</v>
      </c>
      <c r="J26" s="151">
        <v>0.2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49"/>
      <c r="I28" s="149">
        <v>0.025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1</v>
      </c>
      <c r="F31" s="39">
        <v>100</v>
      </c>
      <c r="G31" s="40"/>
      <c r="H31" s="150"/>
      <c r="I31" s="151">
        <v>0.025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134</v>
      </c>
      <c r="D33" s="30">
        <v>134</v>
      </c>
      <c r="E33" s="30">
        <v>140</v>
      </c>
      <c r="F33" s="31"/>
      <c r="G33" s="31"/>
      <c r="H33" s="149">
        <v>3.498</v>
      </c>
      <c r="I33" s="149">
        <v>3.5</v>
      </c>
      <c r="J33" s="149">
        <v>3.26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12</v>
      </c>
      <c r="E34" s="30">
        <v>8</v>
      </c>
      <c r="F34" s="31"/>
      <c r="G34" s="31"/>
      <c r="H34" s="149">
        <v>0.328</v>
      </c>
      <c r="I34" s="149">
        <v>0.3</v>
      </c>
      <c r="J34" s="149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>
        <v>1</v>
      </c>
      <c r="F35" s="31"/>
      <c r="G35" s="31"/>
      <c r="H35" s="149"/>
      <c r="I35" s="149">
        <v>0.025</v>
      </c>
      <c r="J35" s="149">
        <v>0.025</v>
      </c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40</v>
      </c>
      <c r="E36" s="30">
        <v>66</v>
      </c>
      <c r="F36" s="31"/>
      <c r="G36" s="31"/>
      <c r="H36" s="149">
        <v>1.224</v>
      </c>
      <c r="I36" s="149">
        <v>0.96</v>
      </c>
      <c r="J36" s="149">
        <v>1.32</v>
      </c>
      <c r="K36" s="32"/>
    </row>
    <row r="37" spans="1:11" s="42" customFormat="1" ht="11.25" customHeight="1">
      <c r="A37" s="36" t="s">
        <v>28</v>
      </c>
      <c r="B37" s="37"/>
      <c r="C37" s="38">
        <v>198</v>
      </c>
      <c r="D37" s="38">
        <v>187</v>
      </c>
      <c r="E37" s="38">
        <v>215</v>
      </c>
      <c r="F37" s="39">
        <v>114.97326203208556</v>
      </c>
      <c r="G37" s="40"/>
      <c r="H37" s="150">
        <v>5.05</v>
      </c>
      <c r="I37" s="151">
        <v>4.785</v>
      </c>
      <c r="J37" s="151">
        <v>4.805</v>
      </c>
      <c r="K37" s="41">
        <v>100.41797283176594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31</v>
      </c>
      <c r="D39" s="38">
        <v>30</v>
      </c>
      <c r="E39" s="38">
        <v>25</v>
      </c>
      <c r="F39" s="39">
        <v>83.33333333333333</v>
      </c>
      <c r="G39" s="40"/>
      <c r="H39" s="150">
        <v>0.476</v>
      </c>
      <c r="I39" s="151">
        <v>0.47</v>
      </c>
      <c r="J39" s="151">
        <v>0.44</v>
      </c>
      <c r="K39" s="41">
        <v>93.61702127659575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1</v>
      </c>
      <c r="F43" s="31"/>
      <c r="G43" s="31"/>
      <c r="H43" s="149">
        <v>0.013</v>
      </c>
      <c r="I43" s="149">
        <v>0.09</v>
      </c>
      <c r="J43" s="149">
        <v>0.007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7</v>
      </c>
      <c r="E46" s="30">
        <v>3</v>
      </c>
      <c r="F46" s="31"/>
      <c r="G46" s="31"/>
      <c r="H46" s="149">
        <v>0.105</v>
      </c>
      <c r="I46" s="149">
        <v>0.105</v>
      </c>
      <c r="J46" s="149">
        <v>0.045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</v>
      </c>
      <c r="F47" s="31"/>
      <c r="G47" s="31"/>
      <c r="H47" s="149"/>
      <c r="I47" s="149"/>
      <c r="J47" s="149">
        <v>0.045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9</v>
      </c>
      <c r="D50" s="38">
        <v>9</v>
      </c>
      <c r="E50" s="38">
        <v>5</v>
      </c>
      <c r="F50" s="39">
        <v>55.55555555555556</v>
      </c>
      <c r="G50" s="40"/>
      <c r="H50" s="150">
        <v>0.118</v>
      </c>
      <c r="I50" s="151">
        <v>0.195</v>
      </c>
      <c r="J50" s="151">
        <v>0.097</v>
      </c>
      <c r="K50" s="41">
        <v>49.743589743589745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1</v>
      </c>
      <c r="E52" s="38">
        <v>2</v>
      </c>
      <c r="F52" s="39">
        <v>200</v>
      </c>
      <c r="G52" s="40"/>
      <c r="H52" s="150">
        <v>0.042</v>
      </c>
      <c r="I52" s="151">
        <v>0.02</v>
      </c>
      <c r="J52" s="151">
        <v>0.042</v>
      </c>
      <c r="K52" s="41">
        <v>210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9">
        <v>0.042</v>
      </c>
      <c r="I58" s="149">
        <v>0.042</v>
      </c>
      <c r="J58" s="149">
        <v>0.045</v>
      </c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50">
        <v>0.042</v>
      </c>
      <c r="I59" s="151">
        <v>0.042</v>
      </c>
      <c r="J59" s="151">
        <v>0.045</v>
      </c>
      <c r="K59" s="41">
        <v>107.14285714285714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296</v>
      </c>
      <c r="D61" s="30">
        <v>270</v>
      </c>
      <c r="E61" s="30">
        <v>290</v>
      </c>
      <c r="F61" s="31"/>
      <c r="G61" s="31"/>
      <c r="H61" s="149">
        <v>19.24</v>
      </c>
      <c r="I61" s="149">
        <v>14.58</v>
      </c>
      <c r="J61" s="149">
        <v>17.4</v>
      </c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5</v>
      </c>
      <c r="F62" s="31"/>
      <c r="G62" s="31"/>
      <c r="H62" s="149">
        <v>0.163</v>
      </c>
      <c r="I62" s="149">
        <v>0.163</v>
      </c>
      <c r="J62" s="149">
        <v>0.163</v>
      </c>
      <c r="K62" s="32"/>
    </row>
    <row r="63" spans="1:11" s="33" customFormat="1" ht="11.25" customHeight="1">
      <c r="A63" s="35" t="s">
        <v>49</v>
      </c>
      <c r="B63" s="29"/>
      <c r="C63" s="30">
        <v>72</v>
      </c>
      <c r="D63" s="30">
        <v>72</v>
      </c>
      <c r="E63" s="30">
        <v>58</v>
      </c>
      <c r="F63" s="31"/>
      <c r="G63" s="31"/>
      <c r="H63" s="149">
        <v>1.8</v>
      </c>
      <c r="I63" s="149">
        <v>1.8</v>
      </c>
      <c r="J63" s="149">
        <v>1.45</v>
      </c>
      <c r="K63" s="32"/>
    </row>
    <row r="64" spans="1:11" s="42" customFormat="1" ht="11.25" customHeight="1">
      <c r="A64" s="36" t="s">
        <v>50</v>
      </c>
      <c r="B64" s="37"/>
      <c r="C64" s="38">
        <v>373</v>
      </c>
      <c r="D64" s="38">
        <v>347</v>
      </c>
      <c r="E64" s="38">
        <v>353</v>
      </c>
      <c r="F64" s="39">
        <v>101.72910662824208</v>
      </c>
      <c r="G64" s="40"/>
      <c r="H64" s="150">
        <v>21.203</v>
      </c>
      <c r="I64" s="151">
        <v>16.543</v>
      </c>
      <c r="J64" s="151">
        <v>19.012999999999998</v>
      </c>
      <c r="K64" s="41">
        <v>114.93078643535029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929</v>
      </c>
      <c r="D66" s="38">
        <v>929</v>
      </c>
      <c r="E66" s="38">
        <v>901</v>
      </c>
      <c r="F66" s="39">
        <v>96.98600645855758</v>
      </c>
      <c r="G66" s="40"/>
      <c r="H66" s="150">
        <v>60.643</v>
      </c>
      <c r="I66" s="151">
        <v>59.92</v>
      </c>
      <c r="J66" s="151">
        <v>56.625</v>
      </c>
      <c r="K66" s="41">
        <v>94.50100133511349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64</v>
      </c>
      <c r="D72" s="30">
        <v>60</v>
      </c>
      <c r="E72" s="30">
        <v>72</v>
      </c>
      <c r="F72" s="31"/>
      <c r="G72" s="31"/>
      <c r="H72" s="149">
        <v>1.475</v>
      </c>
      <c r="I72" s="149">
        <v>1.3</v>
      </c>
      <c r="J72" s="149">
        <v>1.77</v>
      </c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14</v>
      </c>
      <c r="E73" s="30">
        <v>7</v>
      </c>
      <c r="F73" s="31"/>
      <c r="G73" s="31"/>
      <c r="H73" s="149">
        <v>0.49</v>
      </c>
      <c r="I73" s="149">
        <v>0.7</v>
      </c>
      <c r="J73" s="149">
        <v>0.49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68</v>
      </c>
      <c r="D75" s="30">
        <v>68</v>
      </c>
      <c r="E75" s="30">
        <v>56</v>
      </c>
      <c r="F75" s="31"/>
      <c r="G75" s="31"/>
      <c r="H75" s="149">
        <v>2.889</v>
      </c>
      <c r="I75" s="149">
        <v>2.889</v>
      </c>
      <c r="J75" s="149">
        <v>2.823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>
        <v>2</v>
      </c>
      <c r="F77" s="31"/>
      <c r="G77" s="31"/>
      <c r="H77" s="149">
        <v>0.051</v>
      </c>
      <c r="I77" s="149"/>
      <c r="J77" s="149">
        <v>0.034</v>
      </c>
      <c r="K77" s="32"/>
    </row>
    <row r="78" spans="1:11" s="33" customFormat="1" ht="11.25" customHeight="1">
      <c r="A78" s="35" t="s">
        <v>61</v>
      </c>
      <c r="B78" s="29"/>
      <c r="C78" s="30">
        <v>26</v>
      </c>
      <c r="D78" s="30">
        <v>25</v>
      </c>
      <c r="E78" s="30">
        <v>26</v>
      </c>
      <c r="F78" s="31"/>
      <c r="G78" s="31"/>
      <c r="H78" s="149">
        <v>0.65</v>
      </c>
      <c r="I78" s="149">
        <v>0.625</v>
      </c>
      <c r="J78" s="149">
        <v>0.65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40</v>
      </c>
      <c r="E79" s="30">
        <v>2</v>
      </c>
      <c r="F79" s="31"/>
      <c r="G79" s="31"/>
      <c r="H79" s="149">
        <v>0.051</v>
      </c>
      <c r="I79" s="149">
        <v>1</v>
      </c>
      <c r="J79" s="149">
        <v>0.051</v>
      </c>
      <c r="K79" s="32"/>
    </row>
    <row r="80" spans="1:11" s="42" customFormat="1" ht="11.25" customHeight="1">
      <c r="A80" s="43" t="s">
        <v>63</v>
      </c>
      <c r="B80" s="37"/>
      <c r="C80" s="38">
        <v>170</v>
      </c>
      <c r="D80" s="38">
        <v>207</v>
      </c>
      <c r="E80" s="38">
        <v>165</v>
      </c>
      <c r="F80" s="39">
        <v>79.71014492753623</v>
      </c>
      <c r="G80" s="40"/>
      <c r="H80" s="150">
        <v>5.606000000000001</v>
      </c>
      <c r="I80" s="151">
        <v>6.513999999999999</v>
      </c>
      <c r="J80" s="151">
        <v>5.8180000000000005</v>
      </c>
      <c r="K80" s="41">
        <v>89.3153208474056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9">
        <v>0.106</v>
      </c>
      <c r="I82" s="149">
        <v>0.106</v>
      </c>
      <c r="J82" s="149">
        <v>0.106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4</v>
      </c>
      <c r="E83" s="30">
        <v>5</v>
      </c>
      <c r="F83" s="31"/>
      <c r="G83" s="31"/>
      <c r="H83" s="149">
        <v>0.095</v>
      </c>
      <c r="I83" s="149">
        <v>0.095</v>
      </c>
      <c r="J83" s="149">
        <v>0.133</v>
      </c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7</v>
      </c>
      <c r="E84" s="38">
        <v>8</v>
      </c>
      <c r="F84" s="39">
        <v>114.28571428571429</v>
      </c>
      <c r="G84" s="40"/>
      <c r="H84" s="150">
        <v>0.201</v>
      </c>
      <c r="I84" s="151">
        <v>0.201</v>
      </c>
      <c r="J84" s="151">
        <v>0.239</v>
      </c>
      <c r="K84" s="41">
        <v>118.9054726368159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1735</v>
      </c>
      <c r="D87" s="53">
        <v>1734</v>
      </c>
      <c r="E87" s="53">
        <v>1689</v>
      </c>
      <c r="F87" s="54">
        <f>IF(D87&gt;0,100*E87/D87,0)</f>
        <v>97.40484429065744</v>
      </c>
      <c r="G87" s="40"/>
      <c r="H87" s="154">
        <v>93.75999999999999</v>
      </c>
      <c r="I87" s="155">
        <v>89.07799999999999</v>
      </c>
      <c r="J87" s="155">
        <v>87.454</v>
      </c>
      <c r="K87" s="54">
        <f>IF(I87&gt;0,100*J87/I87,0)</f>
        <v>98.17687869058578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/>
      <c r="E9" s="30"/>
      <c r="F9" s="31"/>
      <c r="G9" s="31"/>
      <c r="H9" s="149">
        <v>0.06</v>
      </c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/>
      <c r="E13" s="38"/>
      <c r="F13" s="39"/>
      <c r="G13" s="40"/>
      <c r="H13" s="150">
        <v>0.06</v>
      </c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9">
        <v>0.062</v>
      </c>
      <c r="I19" s="149">
        <v>0.065</v>
      </c>
      <c r="J19" s="149">
        <v>0.065</v>
      </c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>
        <v>3</v>
      </c>
      <c r="F20" s="31"/>
      <c r="G20" s="31"/>
      <c r="H20" s="149">
        <v>0.047</v>
      </c>
      <c r="I20" s="149">
        <v>0.047</v>
      </c>
      <c r="J20" s="149">
        <v>0.047</v>
      </c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6</v>
      </c>
      <c r="E21" s="30">
        <v>6</v>
      </c>
      <c r="F21" s="31"/>
      <c r="G21" s="31"/>
      <c r="H21" s="149">
        <v>0.185</v>
      </c>
      <c r="I21" s="149">
        <v>0.185</v>
      </c>
      <c r="J21" s="149">
        <v>0.191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12</v>
      </c>
      <c r="E22" s="38">
        <v>12</v>
      </c>
      <c r="F22" s="39">
        <v>100</v>
      </c>
      <c r="G22" s="40"/>
      <c r="H22" s="150">
        <v>0.294</v>
      </c>
      <c r="I22" s="151">
        <v>0.297</v>
      </c>
      <c r="J22" s="151">
        <v>0.303</v>
      </c>
      <c r="K22" s="41">
        <v>102.02020202020202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10</v>
      </c>
      <c r="D24" s="38">
        <v>10</v>
      </c>
      <c r="E24" s="38">
        <v>15</v>
      </c>
      <c r="F24" s="39">
        <v>150</v>
      </c>
      <c r="G24" s="40"/>
      <c r="H24" s="150">
        <v>0.98</v>
      </c>
      <c r="I24" s="151">
        <v>0.98</v>
      </c>
      <c r="J24" s="151">
        <v>1.62</v>
      </c>
      <c r="K24" s="41">
        <v>165.3061224489796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16</v>
      </c>
      <c r="D26" s="38">
        <v>16</v>
      </c>
      <c r="E26" s="38">
        <v>20</v>
      </c>
      <c r="F26" s="39">
        <v>125</v>
      </c>
      <c r="G26" s="40"/>
      <c r="H26" s="150">
        <v>0.559</v>
      </c>
      <c r="I26" s="151">
        <v>0.5</v>
      </c>
      <c r="J26" s="151">
        <v>0.6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>
        <v>8</v>
      </c>
      <c r="E30" s="30">
        <v>3</v>
      </c>
      <c r="F30" s="31"/>
      <c r="G30" s="31"/>
      <c r="H30" s="149">
        <v>0.125</v>
      </c>
      <c r="I30" s="149">
        <v>0.375</v>
      </c>
      <c r="J30" s="149">
        <v>0.247</v>
      </c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8</v>
      </c>
      <c r="E31" s="38">
        <v>3</v>
      </c>
      <c r="F31" s="39">
        <v>37.5</v>
      </c>
      <c r="G31" s="40"/>
      <c r="H31" s="150">
        <v>0.125</v>
      </c>
      <c r="I31" s="151">
        <v>0.375</v>
      </c>
      <c r="J31" s="151">
        <v>0.247</v>
      </c>
      <c r="K31" s="41">
        <v>65.86666666666666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80</v>
      </c>
      <c r="E33" s="30">
        <v>90</v>
      </c>
      <c r="F33" s="31"/>
      <c r="G33" s="31"/>
      <c r="H33" s="149">
        <v>8.048</v>
      </c>
      <c r="I33" s="149">
        <v>8.06</v>
      </c>
      <c r="J33" s="149">
        <v>8.65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20</v>
      </c>
      <c r="E34" s="30">
        <v>22</v>
      </c>
      <c r="F34" s="31"/>
      <c r="G34" s="31"/>
      <c r="H34" s="149">
        <v>0.698</v>
      </c>
      <c r="I34" s="149">
        <v>0.6</v>
      </c>
      <c r="J34" s="149">
        <v>0.64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18</v>
      </c>
      <c r="E35" s="30">
        <v>20</v>
      </c>
      <c r="F35" s="31"/>
      <c r="G35" s="31"/>
      <c r="H35" s="149">
        <v>0.547</v>
      </c>
      <c r="I35" s="149">
        <v>0.52</v>
      </c>
      <c r="J35" s="149">
        <v>0.53</v>
      </c>
      <c r="K35" s="32"/>
    </row>
    <row r="36" spans="1:11" s="33" customFormat="1" ht="11.25" customHeight="1">
      <c r="A36" s="35" t="s">
        <v>27</v>
      </c>
      <c r="B36" s="29"/>
      <c r="C36" s="30">
        <v>128</v>
      </c>
      <c r="D36" s="30">
        <v>128</v>
      </c>
      <c r="E36" s="30">
        <v>125</v>
      </c>
      <c r="F36" s="31"/>
      <c r="G36" s="31"/>
      <c r="H36" s="149">
        <v>3.846</v>
      </c>
      <c r="I36" s="149">
        <v>3.85</v>
      </c>
      <c r="J36" s="149">
        <v>3.75</v>
      </c>
      <c r="K36" s="32"/>
    </row>
    <row r="37" spans="1:11" s="42" customFormat="1" ht="11.25" customHeight="1">
      <c r="A37" s="36" t="s">
        <v>28</v>
      </c>
      <c r="B37" s="37"/>
      <c r="C37" s="38">
        <v>251</v>
      </c>
      <c r="D37" s="38">
        <v>246</v>
      </c>
      <c r="E37" s="38">
        <v>257</v>
      </c>
      <c r="F37" s="39">
        <v>104.47154471544715</v>
      </c>
      <c r="G37" s="40"/>
      <c r="H37" s="150">
        <v>13.139000000000001</v>
      </c>
      <c r="I37" s="151">
        <v>13.03</v>
      </c>
      <c r="J37" s="151">
        <v>13.57</v>
      </c>
      <c r="K37" s="41">
        <v>104.14428242517269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96</v>
      </c>
      <c r="D39" s="38">
        <v>95</v>
      </c>
      <c r="E39" s="38">
        <v>97</v>
      </c>
      <c r="F39" s="39">
        <v>102.10526315789474</v>
      </c>
      <c r="G39" s="40"/>
      <c r="H39" s="150">
        <v>2.257</v>
      </c>
      <c r="I39" s="151">
        <v>2.2</v>
      </c>
      <c r="J39" s="151">
        <v>2.3</v>
      </c>
      <c r="K39" s="41">
        <v>104.54545454545452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6</v>
      </c>
      <c r="E46" s="30">
        <v>6</v>
      </c>
      <c r="F46" s="31"/>
      <c r="G46" s="31"/>
      <c r="H46" s="149">
        <v>0.09</v>
      </c>
      <c r="I46" s="149">
        <v>0.09</v>
      </c>
      <c r="J46" s="149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9">
        <v>0.033</v>
      </c>
      <c r="I48" s="149">
        <v>0.033</v>
      </c>
      <c r="J48" s="149">
        <v>0.033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3</v>
      </c>
      <c r="E49" s="30"/>
      <c r="F49" s="31"/>
      <c r="G49" s="31"/>
      <c r="H49" s="149">
        <v>0.105</v>
      </c>
      <c r="I49" s="149">
        <v>0.105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10</v>
      </c>
      <c r="D50" s="38">
        <v>10</v>
      </c>
      <c r="E50" s="38">
        <v>7</v>
      </c>
      <c r="F50" s="39">
        <v>70</v>
      </c>
      <c r="G50" s="40"/>
      <c r="H50" s="150">
        <v>0.22799999999999998</v>
      </c>
      <c r="I50" s="151">
        <v>0.22799999999999998</v>
      </c>
      <c r="J50" s="151">
        <v>0.123</v>
      </c>
      <c r="K50" s="41">
        <v>53.94736842105264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49</v>
      </c>
      <c r="E52" s="38">
        <v>49</v>
      </c>
      <c r="F52" s="39">
        <v>100</v>
      </c>
      <c r="G52" s="40"/>
      <c r="H52" s="150">
        <v>4.9</v>
      </c>
      <c r="I52" s="151">
        <v>4.9</v>
      </c>
      <c r="J52" s="151">
        <v>4.9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3</v>
      </c>
      <c r="F55" s="31"/>
      <c r="G55" s="31"/>
      <c r="H55" s="149">
        <v>0.16</v>
      </c>
      <c r="I55" s="149">
        <v>0.16</v>
      </c>
      <c r="J55" s="149">
        <v>0.096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49">
        <v>0.218</v>
      </c>
      <c r="I58" s="149">
        <v>0.218</v>
      </c>
      <c r="J58" s="149">
        <v>0.218</v>
      </c>
      <c r="K58" s="32"/>
    </row>
    <row r="59" spans="1:11" s="42" customFormat="1" ht="11.25" customHeight="1">
      <c r="A59" s="36" t="s">
        <v>46</v>
      </c>
      <c r="B59" s="37"/>
      <c r="C59" s="38">
        <v>15</v>
      </c>
      <c r="D59" s="38">
        <v>15</v>
      </c>
      <c r="E59" s="38">
        <v>13</v>
      </c>
      <c r="F59" s="39">
        <v>86.66666666666667</v>
      </c>
      <c r="G59" s="40"/>
      <c r="H59" s="150">
        <v>0.378</v>
      </c>
      <c r="I59" s="151">
        <v>0.378</v>
      </c>
      <c r="J59" s="151">
        <v>0.314</v>
      </c>
      <c r="K59" s="41">
        <v>83.06878306878306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71</v>
      </c>
      <c r="D61" s="30">
        <v>70</v>
      </c>
      <c r="E61" s="30">
        <v>70</v>
      </c>
      <c r="F61" s="31"/>
      <c r="G61" s="31"/>
      <c r="H61" s="149">
        <v>3.598</v>
      </c>
      <c r="I61" s="149">
        <v>3.55</v>
      </c>
      <c r="J61" s="149">
        <v>3.55</v>
      </c>
      <c r="K61" s="32"/>
    </row>
    <row r="62" spans="1:11" s="33" customFormat="1" ht="11.25" customHeight="1">
      <c r="A62" s="35" t="s">
        <v>48</v>
      </c>
      <c r="B62" s="29"/>
      <c r="C62" s="30">
        <v>71</v>
      </c>
      <c r="D62" s="30">
        <v>71</v>
      </c>
      <c r="E62" s="30">
        <v>70</v>
      </c>
      <c r="F62" s="31"/>
      <c r="G62" s="31"/>
      <c r="H62" s="149">
        <v>2.148</v>
      </c>
      <c r="I62" s="149">
        <v>2.148</v>
      </c>
      <c r="J62" s="149">
        <v>2.185</v>
      </c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>
        <v>23</v>
      </c>
      <c r="F63" s="31"/>
      <c r="G63" s="31"/>
      <c r="H63" s="149">
        <v>1.315</v>
      </c>
      <c r="I63" s="149">
        <v>1.118</v>
      </c>
      <c r="J63" s="149">
        <v>1.345</v>
      </c>
      <c r="K63" s="32"/>
    </row>
    <row r="64" spans="1:11" s="42" customFormat="1" ht="11.25" customHeight="1">
      <c r="A64" s="36" t="s">
        <v>50</v>
      </c>
      <c r="B64" s="37"/>
      <c r="C64" s="38">
        <v>165</v>
      </c>
      <c r="D64" s="38">
        <v>164</v>
      </c>
      <c r="E64" s="38">
        <v>163</v>
      </c>
      <c r="F64" s="39">
        <v>99.39024390243902</v>
      </c>
      <c r="G64" s="40"/>
      <c r="H64" s="150">
        <v>7.061</v>
      </c>
      <c r="I64" s="151">
        <v>6.816000000000001</v>
      </c>
      <c r="J64" s="151">
        <v>7.079999999999999</v>
      </c>
      <c r="K64" s="41">
        <v>103.87323943661968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159</v>
      </c>
      <c r="D66" s="38">
        <v>159</v>
      </c>
      <c r="E66" s="38">
        <v>211</v>
      </c>
      <c r="F66" s="39">
        <v>132.70440251572327</v>
      </c>
      <c r="G66" s="40"/>
      <c r="H66" s="150">
        <v>9.134</v>
      </c>
      <c r="I66" s="151">
        <v>9.134</v>
      </c>
      <c r="J66" s="151">
        <v>12.121</v>
      </c>
      <c r="K66" s="41">
        <f>IF(I66&gt;0,100*J66/I66,0)</f>
        <v>132.70199255528794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14</v>
      </c>
      <c r="D68" s="30">
        <v>20</v>
      </c>
      <c r="E68" s="30">
        <v>10</v>
      </c>
      <c r="F68" s="31"/>
      <c r="G68" s="31"/>
      <c r="H68" s="149">
        <v>3.8</v>
      </c>
      <c r="I68" s="149">
        <v>3.5</v>
      </c>
      <c r="J68" s="149">
        <v>3.5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49">
        <v>0.025</v>
      </c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15</v>
      </c>
      <c r="D70" s="38">
        <v>20</v>
      </c>
      <c r="E70" s="38">
        <v>10</v>
      </c>
      <c r="F70" s="39">
        <v>50</v>
      </c>
      <c r="G70" s="40"/>
      <c r="H70" s="150">
        <v>3.8249999999999997</v>
      </c>
      <c r="I70" s="151">
        <v>3.5</v>
      </c>
      <c r="J70" s="151">
        <v>3.5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5026</v>
      </c>
      <c r="D72" s="30">
        <v>5026</v>
      </c>
      <c r="E72" s="30">
        <v>5099</v>
      </c>
      <c r="F72" s="31"/>
      <c r="G72" s="31"/>
      <c r="H72" s="149">
        <v>438.87</v>
      </c>
      <c r="I72" s="149">
        <v>422.214</v>
      </c>
      <c r="J72" s="149">
        <v>525.141</v>
      </c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81</v>
      </c>
      <c r="E73" s="30">
        <v>81</v>
      </c>
      <c r="F73" s="31"/>
      <c r="G73" s="31"/>
      <c r="H73" s="149">
        <v>2.86</v>
      </c>
      <c r="I73" s="149">
        <v>2.86</v>
      </c>
      <c r="J73" s="149">
        <v>2.86</v>
      </c>
      <c r="K73" s="32"/>
    </row>
    <row r="74" spans="1:11" s="33" customFormat="1" ht="11.25" customHeight="1">
      <c r="A74" s="35" t="s">
        <v>57</v>
      </c>
      <c r="B74" s="29"/>
      <c r="C74" s="30">
        <v>110</v>
      </c>
      <c r="D74" s="30">
        <v>110</v>
      </c>
      <c r="E74" s="30">
        <v>105</v>
      </c>
      <c r="F74" s="31"/>
      <c r="G74" s="31"/>
      <c r="H74" s="149">
        <v>3.3</v>
      </c>
      <c r="I74" s="149">
        <v>3.3</v>
      </c>
      <c r="J74" s="149">
        <v>3.3</v>
      </c>
      <c r="K74" s="32"/>
    </row>
    <row r="75" spans="1:11" s="33" customFormat="1" ht="11.25" customHeight="1">
      <c r="A75" s="35" t="s">
        <v>58</v>
      </c>
      <c r="B75" s="29"/>
      <c r="C75" s="30">
        <v>1025</v>
      </c>
      <c r="D75" s="30">
        <v>1723</v>
      </c>
      <c r="E75" s="30">
        <v>969</v>
      </c>
      <c r="F75" s="31"/>
      <c r="G75" s="31"/>
      <c r="H75" s="149">
        <v>104.138</v>
      </c>
      <c r="I75" s="149">
        <v>104.138</v>
      </c>
      <c r="J75" s="149">
        <v>103.539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5</v>
      </c>
      <c r="E76" s="30"/>
      <c r="F76" s="31"/>
      <c r="G76" s="31"/>
      <c r="H76" s="149"/>
      <c r="I76" s="149">
        <v>0.1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2</v>
      </c>
      <c r="E77" s="30">
        <v>22</v>
      </c>
      <c r="F77" s="31"/>
      <c r="G77" s="31"/>
      <c r="H77" s="149">
        <v>0.752</v>
      </c>
      <c r="I77" s="149">
        <v>0.06</v>
      </c>
      <c r="J77" s="149">
        <v>0.517</v>
      </c>
      <c r="K77" s="32"/>
    </row>
    <row r="78" spans="1:11" s="33" customFormat="1" ht="11.25" customHeight="1">
      <c r="A78" s="35" t="s">
        <v>61</v>
      </c>
      <c r="B78" s="29"/>
      <c r="C78" s="30">
        <v>145</v>
      </c>
      <c r="D78" s="30">
        <v>150</v>
      </c>
      <c r="E78" s="30">
        <v>150</v>
      </c>
      <c r="F78" s="31"/>
      <c r="G78" s="31"/>
      <c r="H78" s="149">
        <v>10.41</v>
      </c>
      <c r="I78" s="149">
        <v>10.77</v>
      </c>
      <c r="J78" s="149">
        <v>10.829</v>
      </c>
      <c r="K78" s="32"/>
    </row>
    <row r="79" spans="1:11" s="33" customFormat="1" ht="11.25" customHeight="1">
      <c r="A79" s="35" t="s">
        <v>62</v>
      </c>
      <c r="B79" s="29"/>
      <c r="C79" s="30">
        <v>15</v>
      </c>
      <c r="D79" s="30">
        <v>15</v>
      </c>
      <c r="E79" s="30">
        <v>1</v>
      </c>
      <c r="F79" s="31"/>
      <c r="G79" s="31"/>
      <c r="H79" s="149">
        <v>0.65</v>
      </c>
      <c r="I79" s="149">
        <v>0.41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6434</v>
      </c>
      <c r="D80" s="38">
        <v>7112</v>
      </c>
      <c r="E80" s="38">
        <v>6427</v>
      </c>
      <c r="F80" s="39">
        <v>90.36839145106862</v>
      </c>
      <c r="G80" s="40"/>
      <c r="H80" s="150">
        <v>560.9799999999999</v>
      </c>
      <c r="I80" s="151">
        <v>543.852</v>
      </c>
      <c r="J80" s="151">
        <v>646.1859999999999</v>
      </c>
      <c r="K80" s="41">
        <v>118.81651625809963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142</v>
      </c>
      <c r="E82" s="30">
        <v>164</v>
      </c>
      <c r="F82" s="31"/>
      <c r="G82" s="31"/>
      <c r="H82" s="149">
        <v>16.714</v>
      </c>
      <c r="I82" s="149">
        <v>16.714</v>
      </c>
      <c r="J82" s="149">
        <v>28.162</v>
      </c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75</v>
      </c>
      <c r="E83" s="30">
        <v>80</v>
      </c>
      <c r="F83" s="31"/>
      <c r="G83" s="31"/>
      <c r="H83" s="149">
        <v>10.541</v>
      </c>
      <c r="I83" s="149">
        <v>7.875</v>
      </c>
      <c r="J83" s="149">
        <v>13.6</v>
      </c>
      <c r="K83" s="32"/>
    </row>
    <row r="84" spans="1:11" s="42" customFormat="1" ht="11.25" customHeight="1">
      <c r="A84" s="36" t="s">
        <v>66</v>
      </c>
      <c r="B84" s="37"/>
      <c r="C84" s="38">
        <v>217</v>
      </c>
      <c r="D84" s="38">
        <v>217</v>
      </c>
      <c r="E84" s="38">
        <v>244</v>
      </c>
      <c r="F84" s="39">
        <v>112.44239631336406</v>
      </c>
      <c r="G84" s="40"/>
      <c r="H84" s="150">
        <v>27.255</v>
      </c>
      <c r="I84" s="151">
        <v>24.589</v>
      </c>
      <c r="J84" s="151">
        <v>41.762</v>
      </c>
      <c r="K84" s="41">
        <v>169.8401724348286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7451</v>
      </c>
      <c r="D87" s="53">
        <v>8133</v>
      </c>
      <c r="E87" s="53">
        <v>7528</v>
      </c>
      <c r="F87" s="54">
        <f>IF(D87&gt;0,100*E87/D87,0)</f>
        <v>92.56117053977621</v>
      </c>
      <c r="G87" s="40"/>
      <c r="H87" s="154">
        <v>631.175</v>
      </c>
      <c r="I87" s="155">
        <v>610.779</v>
      </c>
      <c r="J87" s="155">
        <v>734.626</v>
      </c>
      <c r="K87" s="54">
        <f>IF(I87&gt;0,100*J87/I87,0)</f>
        <v>120.27689229655897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1" zoomScaleSheetLayoutView="91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3</v>
      </c>
      <c r="E30" s="30">
        <v>3</v>
      </c>
      <c r="F30" s="31"/>
      <c r="G30" s="31"/>
      <c r="H30" s="149"/>
      <c r="I30" s="149">
        <v>0.033</v>
      </c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3</v>
      </c>
      <c r="E31" s="38">
        <v>3</v>
      </c>
      <c r="F31" s="39">
        <v>100</v>
      </c>
      <c r="G31" s="40"/>
      <c r="H31" s="150"/>
      <c r="I31" s="151">
        <v>0.033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3</v>
      </c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3</v>
      </c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49"/>
      <c r="I49" s="149">
        <v>0.007</v>
      </c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>
        <v>1</v>
      </c>
      <c r="E50" s="38"/>
      <c r="F50" s="39"/>
      <c r="G50" s="40"/>
      <c r="H50" s="150"/>
      <c r="I50" s="151">
        <v>0.007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1</v>
      </c>
      <c r="E66" s="38">
        <v>2</v>
      </c>
      <c r="F66" s="39">
        <v>200</v>
      </c>
      <c r="G66" s="40"/>
      <c r="H66" s="150">
        <v>0.009</v>
      </c>
      <c r="I66" s="151">
        <v>0.015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>
        <v>25</v>
      </c>
      <c r="F74" s="31"/>
      <c r="G74" s="31"/>
      <c r="H74" s="149">
        <v>0.276</v>
      </c>
      <c r="I74" s="149">
        <v>0.3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6</v>
      </c>
      <c r="E77" s="30">
        <v>4</v>
      </c>
      <c r="F77" s="31"/>
      <c r="G77" s="31"/>
      <c r="H77" s="149">
        <v>0.05</v>
      </c>
      <c r="I77" s="149">
        <v>0.06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12</v>
      </c>
      <c r="E78" s="30">
        <v>4</v>
      </c>
      <c r="F78" s="31"/>
      <c r="G78" s="31"/>
      <c r="H78" s="149">
        <v>0.12</v>
      </c>
      <c r="I78" s="149">
        <v>0.12</v>
      </c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>
        <v>10</v>
      </c>
      <c r="E79" s="30"/>
      <c r="F79" s="31"/>
      <c r="G79" s="31"/>
      <c r="H79" s="149"/>
      <c r="I79" s="149">
        <v>0.09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40</v>
      </c>
      <c r="D80" s="38">
        <v>53</v>
      </c>
      <c r="E80" s="38">
        <v>33</v>
      </c>
      <c r="F80" s="39">
        <v>62.264150943396224</v>
      </c>
      <c r="G80" s="40"/>
      <c r="H80" s="150">
        <v>0.446</v>
      </c>
      <c r="I80" s="151">
        <v>0.57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41</v>
      </c>
      <c r="D87" s="53">
        <v>58</v>
      </c>
      <c r="E87" s="53">
        <v>41</v>
      </c>
      <c r="F87" s="54">
        <f>IF(D87&gt;0,100*E87/D87,0)</f>
        <v>70.6896551724138</v>
      </c>
      <c r="G87" s="40"/>
      <c r="H87" s="154">
        <v>0.455</v>
      </c>
      <c r="I87" s="155">
        <v>0.625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9" zoomScaleSheetLayoutView="8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49">
        <v>4.601</v>
      </c>
      <c r="I9" s="149">
        <v>4.44</v>
      </c>
      <c r="J9" s="149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49">
        <v>8.777</v>
      </c>
      <c r="I10" s="149">
        <v>4.4958</v>
      </c>
      <c r="J10" s="149">
        <v>4.436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7770</v>
      </c>
      <c r="F11" s="31"/>
      <c r="G11" s="31"/>
      <c r="H11" s="149">
        <v>20.857</v>
      </c>
      <c r="I11" s="149">
        <v>14.284</v>
      </c>
      <c r="J11" s="149">
        <v>18.881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49">
        <v>0.819</v>
      </c>
      <c r="I12" s="149">
        <v>0.489</v>
      </c>
      <c r="J12" s="149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11121</v>
      </c>
      <c r="F13" s="39">
        <v>111.25450180072029</v>
      </c>
      <c r="G13" s="40"/>
      <c r="H13" s="150">
        <v>35.054</v>
      </c>
      <c r="I13" s="151">
        <v>23.7088</v>
      </c>
      <c r="J13" s="151">
        <v>28.345000000000002</v>
      </c>
      <c r="K13" s="41">
        <v>119.55476447563775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0">
        <v>0.076</v>
      </c>
      <c r="I15" s="151">
        <v>0.054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50">
        <v>1.899</v>
      </c>
      <c r="I17" s="151">
        <v>0.591</v>
      </c>
      <c r="J17" s="151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49">
        <v>161.295</v>
      </c>
      <c r="I19" s="149">
        <v>143.706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23951</v>
      </c>
      <c r="F22" s="39">
        <v>100</v>
      </c>
      <c r="G22" s="40"/>
      <c r="H22" s="150">
        <v>161.295</v>
      </c>
      <c r="I22" s="151">
        <v>143.706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73500</v>
      </c>
      <c r="F24" s="39">
        <v>100.85348116029529</v>
      </c>
      <c r="G24" s="40"/>
      <c r="H24" s="150">
        <v>421.327</v>
      </c>
      <c r="I24" s="151">
        <v>347.544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28500</v>
      </c>
      <c r="F26" s="39">
        <v>101.78571428571429</v>
      </c>
      <c r="G26" s="40"/>
      <c r="H26" s="150">
        <v>165.461</v>
      </c>
      <c r="I26" s="151">
        <v>95</v>
      </c>
      <c r="J26" s="151">
        <v>135</v>
      </c>
      <c r="K26" s="41">
        <v>142.10526315789474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53979</v>
      </c>
      <c r="F28" s="31"/>
      <c r="G28" s="31"/>
      <c r="H28" s="149">
        <v>265.787</v>
      </c>
      <c r="I28" s="149">
        <v>219.242</v>
      </c>
      <c r="J28" s="149">
        <v>199.432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36268</v>
      </c>
      <c r="F29" s="31"/>
      <c r="G29" s="31"/>
      <c r="H29" s="149">
        <v>90.891</v>
      </c>
      <c r="I29" s="149">
        <v>60.618</v>
      </c>
      <c r="J29" s="149">
        <v>64.976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45000</v>
      </c>
      <c r="F30" s="31"/>
      <c r="G30" s="31"/>
      <c r="H30" s="149">
        <v>198.64</v>
      </c>
      <c r="I30" s="149">
        <v>115.31</v>
      </c>
      <c r="J30" s="149">
        <v>126.258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135247</v>
      </c>
      <c r="F31" s="39">
        <v>98.56575447290749</v>
      </c>
      <c r="G31" s="40"/>
      <c r="H31" s="150">
        <v>555.318</v>
      </c>
      <c r="I31" s="151">
        <v>395.17</v>
      </c>
      <c r="J31" s="151">
        <v>390.666</v>
      </c>
      <c r="K31" s="41">
        <v>98.86023736619681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22000</v>
      </c>
      <c r="F33" s="31"/>
      <c r="G33" s="31"/>
      <c r="H33" s="149">
        <v>103.149</v>
      </c>
      <c r="I33" s="149">
        <v>86.824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11400</v>
      </c>
      <c r="F34" s="31"/>
      <c r="G34" s="31"/>
      <c r="H34" s="149">
        <v>51.747</v>
      </c>
      <c r="I34" s="149">
        <v>32</v>
      </c>
      <c r="J34" s="149">
        <v>35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49">
        <v>188.569</v>
      </c>
      <c r="I35" s="149">
        <v>140</v>
      </c>
      <c r="J35" s="149">
        <v>150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49">
        <v>28.188</v>
      </c>
      <c r="I36" s="149">
        <v>24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88991</v>
      </c>
      <c r="F37" s="39">
        <v>100.95863680711547</v>
      </c>
      <c r="G37" s="40"/>
      <c r="H37" s="150">
        <v>371.653</v>
      </c>
      <c r="I37" s="151">
        <v>282.824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50">
        <v>8.244</v>
      </c>
      <c r="I39" s="151">
        <v>8.2</v>
      </c>
      <c r="J39" s="151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39000</v>
      </c>
      <c r="F41" s="31"/>
      <c r="G41" s="31"/>
      <c r="H41" s="149">
        <v>126.861</v>
      </c>
      <c r="I41" s="149">
        <v>27.589</v>
      </c>
      <c r="J41" s="149">
        <v>94.136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216700</v>
      </c>
      <c r="F42" s="31"/>
      <c r="G42" s="31"/>
      <c r="H42" s="149">
        <v>1095.965</v>
      </c>
      <c r="I42" s="149">
        <v>590.404</v>
      </c>
      <c r="J42" s="149">
        <v>937.84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67000</v>
      </c>
      <c r="F43" s="31"/>
      <c r="G43" s="31"/>
      <c r="H43" s="149">
        <v>290.579</v>
      </c>
      <c r="I43" s="149">
        <v>131.816</v>
      </c>
      <c r="J43" s="149">
        <v>289.6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127000</v>
      </c>
      <c r="F44" s="31"/>
      <c r="G44" s="31"/>
      <c r="H44" s="149">
        <v>620.744</v>
      </c>
      <c r="I44" s="149">
        <v>193.195</v>
      </c>
      <c r="J44" s="149">
        <v>414.3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72000</v>
      </c>
      <c r="F45" s="31"/>
      <c r="G45" s="31"/>
      <c r="H45" s="149">
        <v>303.696</v>
      </c>
      <c r="I45" s="149">
        <v>79.834</v>
      </c>
      <c r="J45" s="149">
        <v>236.5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73870</v>
      </c>
      <c r="F46" s="31"/>
      <c r="G46" s="31"/>
      <c r="H46" s="149">
        <v>246.303</v>
      </c>
      <c r="I46" s="149">
        <v>78.788</v>
      </c>
      <c r="J46" s="149">
        <v>184.675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94000</v>
      </c>
      <c r="F47" s="31"/>
      <c r="G47" s="31"/>
      <c r="H47" s="149">
        <v>419.148</v>
      </c>
      <c r="I47" s="149">
        <v>172.691</v>
      </c>
      <c r="J47" s="149">
        <v>287.2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94500</v>
      </c>
      <c r="F48" s="31"/>
      <c r="G48" s="31"/>
      <c r="H48" s="149">
        <v>541.91</v>
      </c>
      <c r="I48" s="149">
        <v>127.875</v>
      </c>
      <c r="J48" s="149">
        <v>305.25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69000</v>
      </c>
      <c r="F49" s="31"/>
      <c r="G49" s="31"/>
      <c r="H49" s="149">
        <v>314.621</v>
      </c>
      <c r="I49" s="149">
        <v>83.814</v>
      </c>
      <c r="J49" s="149">
        <v>217.5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853070</v>
      </c>
      <c r="F50" s="39">
        <v>100.29061907034816</v>
      </c>
      <c r="G50" s="40"/>
      <c r="H50" s="150">
        <v>3959.8269999999998</v>
      </c>
      <c r="I50" s="151">
        <v>1486.006</v>
      </c>
      <c r="J50" s="151">
        <v>2967.0009999999997</v>
      </c>
      <c r="K50" s="41">
        <v>199.6627873642502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50">
        <v>64.283</v>
      </c>
      <c r="I52" s="151">
        <v>64.283</v>
      </c>
      <c r="J52" s="151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64000</v>
      </c>
      <c r="F54" s="31"/>
      <c r="G54" s="31"/>
      <c r="H54" s="149">
        <v>221.754</v>
      </c>
      <c r="I54" s="149">
        <v>173.605</v>
      </c>
      <c r="J54" s="149">
        <v>191.85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39820</v>
      </c>
      <c r="F55" s="31"/>
      <c r="G55" s="31"/>
      <c r="H55" s="149">
        <v>93.336</v>
      </c>
      <c r="I55" s="149">
        <v>74.1</v>
      </c>
      <c r="J55" s="149">
        <v>104.425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49">
        <v>148.146</v>
      </c>
      <c r="I56" s="149">
        <v>90.436</v>
      </c>
      <c r="J56" s="149">
        <v>101.76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58266</v>
      </c>
      <c r="F57" s="31"/>
      <c r="G57" s="31"/>
      <c r="H57" s="149">
        <v>168.818</v>
      </c>
      <c r="I57" s="149">
        <v>147.921</v>
      </c>
      <c r="J57" s="149">
        <v>148.268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49">
        <v>114.652</v>
      </c>
      <c r="I58" s="149">
        <v>58.966</v>
      </c>
      <c r="J58" s="149">
        <v>147.002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246437</v>
      </c>
      <c r="F59" s="39">
        <v>99.76762168486424</v>
      </c>
      <c r="G59" s="40"/>
      <c r="H59" s="150">
        <v>746.706</v>
      </c>
      <c r="I59" s="151">
        <v>545.0279999999999</v>
      </c>
      <c r="J59" s="151">
        <v>693.3050000000001</v>
      </c>
      <c r="K59" s="41">
        <v>127.20539128264971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939</v>
      </c>
      <c r="F61" s="31"/>
      <c r="G61" s="31"/>
      <c r="H61" s="149">
        <v>2.328</v>
      </c>
      <c r="I61" s="149">
        <v>2.85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49">
        <v>1.835</v>
      </c>
      <c r="I62" s="149">
        <v>1.573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49">
        <v>1.808</v>
      </c>
      <c r="I63" s="149">
        <v>4.49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3844</v>
      </c>
      <c r="F64" s="39">
        <v>92.38752337542986</v>
      </c>
      <c r="G64" s="40"/>
      <c r="H64" s="150">
        <v>5.971</v>
      </c>
      <c r="I64" s="151">
        <v>8.913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50">
        <v>9.043</v>
      </c>
      <c r="I66" s="151">
        <v>8.659</v>
      </c>
      <c r="J66" s="151">
        <v>10.542</v>
      </c>
      <c r="K66" s="41">
        <v>121.7461600646726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52000</v>
      </c>
      <c r="F68" s="31"/>
      <c r="G68" s="31"/>
      <c r="H68" s="149">
        <v>130.627</v>
      </c>
      <c r="I68" s="149">
        <v>126</v>
      </c>
      <c r="J68" s="149">
        <v>114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4000</v>
      </c>
      <c r="F69" s="31"/>
      <c r="G69" s="31"/>
      <c r="H69" s="149">
        <v>6.81</v>
      </c>
      <c r="I69" s="149">
        <v>6.7</v>
      </c>
      <c r="J69" s="149">
        <v>6.5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56000</v>
      </c>
      <c r="F70" s="39">
        <v>100.3584229390681</v>
      </c>
      <c r="G70" s="40"/>
      <c r="H70" s="150">
        <v>137.437</v>
      </c>
      <c r="I70" s="151">
        <v>132.7</v>
      </c>
      <c r="J70" s="151">
        <v>120.5</v>
      </c>
      <c r="K70" s="41">
        <v>90.80633006782216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2862</v>
      </c>
      <c r="F72" s="31"/>
      <c r="G72" s="31"/>
      <c r="H72" s="149">
        <v>0.912</v>
      </c>
      <c r="I72" s="149">
        <v>2.916</v>
      </c>
      <c r="J72" s="149">
        <v>4.072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49">
        <v>18.665</v>
      </c>
      <c r="I73" s="149">
        <v>31.846</v>
      </c>
      <c r="J73" s="149">
        <v>31.879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14430</v>
      </c>
      <c r="F74" s="31"/>
      <c r="G74" s="31"/>
      <c r="H74" s="149">
        <v>50.067</v>
      </c>
      <c r="I74" s="149">
        <v>45.22</v>
      </c>
      <c r="J74" s="149">
        <v>42.9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7882</v>
      </c>
      <c r="F75" s="31"/>
      <c r="G75" s="31"/>
      <c r="H75" s="149">
        <v>10.713</v>
      </c>
      <c r="I75" s="149">
        <v>15.833</v>
      </c>
      <c r="J75" s="149">
        <v>9.945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49">
        <v>11.491</v>
      </c>
      <c r="I76" s="149">
        <v>17.564</v>
      </c>
      <c r="J76" s="149">
        <v>16.393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2262</v>
      </c>
      <c r="F77" s="31"/>
      <c r="G77" s="31"/>
      <c r="H77" s="149">
        <v>4.538</v>
      </c>
      <c r="I77" s="149">
        <v>5.164</v>
      </c>
      <c r="J77" s="149">
        <v>5.403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49">
        <v>8.562</v>
      </c>
      <c r="I78" s="149">
        <v>10.164</v>
      </c>
      <c r="J78" s="149">
        <v>10.234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43562</v>
      </c>
      <c r="F79" s="31"/>
      <c r="G79" s="31"/>
      <c r="H79" s="149">
        <v>66.326</v>
      </c>
      <c r="I79" s="149">
        <v>157.377</v>
      </c>
      <c r="J79" s="149">
        <v>155.454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88995</v>
      </c>
      <c r="F80" s="39">
        <v>97.50632731097501</v>
      </c>
      <c r="G80" s="40"/>
      <c r="H80" s="150">
        <v>171.274</v>
      </c>
      <c r="I80" s="151">
        <v>286.084</v>
      </c>
      <c r="J80" s="151">
        <v>276.28</v>
      </c>
      <c r="K80" s="41">
        <v>96.57303449336557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49">
        <v>0.181</v>
      </c>
      <c r="I82" s="149">
        <v>0.181</v>
      </c>
      <c r="J82" s="149">
        <v>0.181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49">
        <v>0.173</v>
      </c>
      <c r="I83" s="149">
        <v>0.173</v>
      </c>
      <c r="J83" s="149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0">
        <v>0.354</v>
      </c>
      <c r="I84" s="151">
        <v>0.354</v>
      </c>
      <c r="J84" s="151">
        <v>0.361</v>
      </c>
      <c r="K84" s="41">
        <v>101.97740112994352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1648209</v>
      </c>
      <c r="F87" s="54">
        <f>IF(D87&gt;0,100*E87/D87,0)</f>
        <v>100.05720172710429</v>
      </c>
      <c r="G87" s="40"/>
      <c r="H87" s="154">
        <v>6815.222</v>
      </c>
      <c r="I87" s="155">
        <v>3828.8247999999994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86" zoomScaleSheetLayoutView="86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49"/>
      <c r="I9" s="149">
        <v>0.032</v>
      </c>
      <c r="J9" s="149">
        <v>0.021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/>
      <c r="F10" s="31"/>
      <c r="G10" s="31"/>
      <c r="H10" s="149">
        <v>0.061</v>
      </c>
      <c r="I10" s="149">
        <v>0.069</v>
      </c>
      <c r="J10" s="149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</v>
      </c>
      <c r="E13" s="38">
        <v>1</v>
      </c>
      <c r="F13" s="39">
        <v>50</v>
      </c>
      <c r="G13" s="40"/>
      <c r="H13" s="150">
        <v>0.061</v>
      </c>
      <c r="I13" s="151">
        <v>0.101</v>
      </c>
      <c r="J13" s="151">
        <v>0.09000000000000001</v>
      </c>
      <c r="K13" s="41">
        <v>89.10891089108912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3</v>
      </c>
      <c r="F15" s="39">
        <v>150</v>
      </c>
      <c r="G15" s="40"/>
      <c r="H15" s="150">
        <v>0.02</v>
      </c>
      <c r="I15" s="151">
        <v>0.02</v>
      </c>
      <c r="J15" s="151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123</v>
      </c>
      <c r="E24" s="38">
        <v>106</v>
      </c>
      <c r="F24" s="39">
        <v>86.17886178861788</v>
      </c>
      <c r="G24" s="40"/>
      <c r="H24" s="150">
        <v>6.98</v>
      </c>
      <c r="I24" s="151">
        <v>6.98</v>
      </c>
      <c r="J24" s="151">
        <v>5.659</v>
      </c>
      <c r="K24" s="41">
        <v>81.07449856733524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50">
        <v>0.315</v>
      </c>
      <c r="I26" s="151">
        <v>0.3</v>
      </c>
      <c r="J26" s="151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30</v>
      </c>
      <c r="D30" s="30">
        <v>18</v>
      </c>
      <c r="E30" s="30">
        <v>15</v>
      </c>
      <c r="F30" s="31"/>
      <c r="G30" s="31"/>
      <c r="H30" s="149">
        <v>1.935</v>
      </c>
      <c r="I30" s="149">
        <v>0.975</v>
      </c>
      <c r="J30" s="149">
        <v>0.694</v>
      </c>
      <c r="K30" s="32"/>
    </row>
    <row r="31" spans="1:11" s="42" customFormat="1" ht="11.25" customHeight="1">
      <c r="A31" s="43" t="s">
        <v>23</v>
      </c>
      <c r="B31" s="37"/>
      <c r="C31" s="38">
        <v>30</v>
      </c>
      <c r="D31" s="38">
        <v>18</v>
      </c>
      <c r="E31" s="38">
        <v>15</v>
      </c>
      <c r="F31" s="39">
        <v>83.33333333333333</v>
      </c>
      <c r="G31" s="40"/>
      <c r="H31" s="150">
        <v>1.935</v>
      </c>
      <c r="I31" s="151">
        <v>0.975</v>
      </c>
      <c r="J31" s="151">
        <v>0.694</v>
      </c>
      <c r="K31" s="41">
        <v>71.17948717948717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51</v>
      </c>
      <c r="D33" s="30">
        <v>50</v>
      </c>
      <c r="E33" s="30">
        <v>50</v>
      </c>
      <c r="F33" s="31"/>
      <c r="G33" s="31"/>
      <c r="H33" s="149">
        <v>1.383</v>
      </c>
      <c r="I33" s="149">
        <v>1.3</v>
      </c>
      <c r="J33" s="149">
        <v>1.3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49">
        <v>0.809</v>
      </c>
      <c r="I34" s="149">
        <v>0.8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20</v>
      </c>
      <c r="F35" s="31"/>
      <c r="G35" s="31"/>
      <c r="H35" s="149">
        <v>0.467</v>
      </c>
      <c r="I35" s="149">
        <v>0.48</v>
      </c>
      <c r="J35" s="149">
        <v>0.39</v>
      </c>
      <c r="K35" s="32"/>
    </row>
    <row r="36" spans="1:11" s="33" customFormat="1" ht="11.25" customHeight="1">
      <c r="A36" s="35" t="s">
        <v>27</v>
      </c>
      <c r="B36" s="29"/>
      <c r="C36" s="30">
        <v>72</v>
      </c>
      <c r="D36" s="30">
        <v>70</v>
      </c>
      <c r="E36" s="30">
        <v>48</v>
      </c>
      <c r="F36" s="31"/>
      <c r="G36" s="31"/>
      <c r="H36" s="149">
        <v>1.848</v>
      </c>
      <c r="I36" s="149">
        <v>1.8</v>
      </c>
      <c r="J36" s="149">
        <v>1.884</v>
      </c>
      <c r="K36" s="32"/>
    </row>
    <row r="37" spans="1:11" s="42" customFormat="1" ht="11.25" customHeight="1">
      <c r="A37" s="36" t="s">
        <v>28</v>
      </c>
      <c r="B37" s="37"/>
      <c r="C37" s="38">
        <v>174</v>
      </c>
      <c r="D37" s="38">
        <v>170</v>
      </c>
      <c r="E37" s="38">
        <v>148</v>
      </c>
      <c r="F37" s="39">
        <v>87.05882352941177</v>
      </c>
      <c r="G37" s="40"/>
      <c r="H37" s="150">
        <v>4.507000000000001</v>
      </c>
      <c r="I37" s="151">
        <v>4.38</v>
      </c>
      <c r="J37" s="151">
        <v>3.574</v>
      </c>
      <c r="K37" s="41">
        <v>81.59817351598173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35</v>
      </c>
      <c r="E39" s="38">
        <v>55</v>
      </c>
      <c r="F39" s="39">
        <v>157.14285714285714</v>
      </c>
      <c r="G39" s="40"/>
      <c r="H39" s="150">
        <v>0.871</v>
      </c>
      <c r="I39" s="151">
        <v>0.87</v>
      </c>
      <c r="J39" s="151">
        <v>1.4</v>
      </c>
      <c r="K39" s="41">
        <v>160.91954022988506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9">
        <v>0.024</v>
      </c>
      <c r="I43" s="149">
        <v>0.064</v>
      </c>
      <c r="J43" s="149">
        <v>0.064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>
        <v>6</v>
      </c>
      <c r="F46" s="31"/>
      <c r="G46" s="31"/>
      <c r="H46" s="149">
        <v>0.15</v>
      </c>
      <c r="I46" s="149">
        <v>0.15</v>
      </c>
      <c r="J46" s="149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8</v>
      </c>
      <c r="F50" s="39">
        <v>66.66666666666667</v>
      </c>
      <c r="G50" s="40"/>
      <c r="H50" s="150">
        <v>0.174</v>
      </c>
      <c r="I50" s="151">
        <v>0.214</v>
      </c>
      <c r="J50" s="151">
        <v>0.154</v>
      </c>
      <c r="K50" s="41">
        <v>71.96261682242991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0.062</v>
      </c>
      <c r="I52" s="151">
        <v>0.062</v>
      </c>
      <c r="J52" s="151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20</v>
      </c>
      <c r="E54" s="30">
        <v>20</v>
      </c>
      <c r="F54" s="31"/>
      <c r="G54" s="31"/>
      <c r="H54" s="149">
        <v>0.451</v>
      </c>
      <c r="I54" s="149">
        <v>0.598</v>
      </c>
      <c r="J54" s="149">
        <v>0.5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23</v>
      </c>
      <c r="E55" s="30">
        <v>39</v>
      </c>
      <c r="F55" s="31"/>
      <c r="G55" s="31"/>
      <c r="H55" s="149">
        <v>1.248</v>
      </c>
      <c r="I55" s="149">
        <v>1.248</v>
      </c>
      <c r="J55" s="149">
        <v>1.248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2</v>
      </c>
      <c r="F58" s="31"/>
      <c r="G58" s="31"/>
      <c r="H58" s="149">
        <v>0.076</v>
      </c>
      <c r="I58" s="149">
        <v>0.096</v>
      </c>
      <c r="J58" s="149">
        <v>0.096</v>
      </c>
      <c r="K58" s="32"/>
    </row>
    <row r="59" spans="1:11" s="42" customFormat="1" ht="11.25" customHeight="1">
      <c r="A59" s="36" t="s">
        <v>46</v>
      </c>
      <c r="B59" s="37"/>
      <c r="C59" s="38">
        <v>60</v>
      </c>
      <c r="D59" s="38">
        <v>47</v>
      </c>
      <c r="E59" s="38">
        <v>61</v>
      </c>
      <c r="F59" s="39">
        <v>129.7872340425532</v>
      </c>
      <c r="G59" s="40"/>
      <c r="H59" s="150">
        <v>1.7750000000000001</v>
      </c>
      <c r="I59" s="151">
        <v>1.9420000000000002</v>
      </c>
      <c r="J59" s="151">
        <v>1.844</v>
      </c>
      <c r="K59" s="41">
        <v>94.95365602471678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85</v>
      </c>
      <c r="E61" s="30">
        <v>75</v>
      </c>
      <c r="F61" s="31"/>
      <c r="G61" s="31"/>
      <c r="H61" s="149">
        <v>4.135</v>
      </c>
      <c r="I61" s="149">
        <v>3.74</v>
      </c>
      <c r="J61" s="149">
        <v>4.135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72</v>
      </c>
      <c r="F62" s="31"/>
      <c r="G62" s="31"/>
      <c r="H62" s="149">
        <v>2.002</v>
      </c>
      <c r="I62" s="149">
        <v>2.002</v>
      </c>
      <c r="J62" s="149">
        <v>1.974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118</v>
      </c>
      <c r="F63" s="31"/>
      <c r="G63" s="31"/>
      <c r="H63" s="149">
        <v>5.414</v>
      </c>
      <c r="I63" s="149">
        <v>7.497</v>
      </c>
      <c r="J63" s="149">
        <v>7.497</v>
      </c>
      <c r="K63" s="32"/>
    </row>
    <row r="64" spans="1:11" s="42" customFormat="1" ht="11.25" customHeight="1">
      <c r="A64" s="36" t="s">
        <v>50</v>
      </c>
      <c r="B64" s="37"/>
      <c r="C64" s="38">
        <v>263</v>
      </c>
      <c r="D64" s="38">
        <v>273</v>
      </c>
      <c r="E64" s="38">
        <v>265</v>
      </c>
      <c r="F64" s="39">
        <v>97.06959706959707</v>
      </c>
      <c r="G64" s="40"/>
      <c r="H64" s="150">
        <v>11.550999999999998</v>
      </c>
      <c r="I64" s="151">
        <v>13.239</v>
      </c>
      <c r="J64" s="151">
        <v>13.606</v>
      </c>
      <c r="K64" s="41">
        <v>102.77211269733363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55</v>
      </c>
      <c r="E66" s="38">
        <v>48</v>
      </c>
      <c r="F66" s="39">
        <v>87.27272727272727</v>
      </c>
      <c r="G66" s="40"/>
      <c r="H66" s="150">
        <v>2.277</v>
      </c>
      <c r="I66" s="151">
        <v>2.277</v>
      </c>
      <c r="J66" s="151">
        <v>1.896</v>
      </c>
      <c r="K66" s="41">
        <v>83.26745718050066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80</v>
      </c>
      <c r="D68" s="30">
        <v>90</v>
      </c>
      <c r="E68" s="30">
        <v>90</v>
      </c>
      <c r="F68" s="31"/>
      <c r="G68" s="31"/>
      <c r="H68" s="149">
        <v>6</v>
      </c>
      <c r="I68" s="149">
        <v>6.5</v>
      </c>
      <c r="J68" s="149">
        <v>6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49">
        <v>0.06</v>
      </c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81</v>
      </c>
      <c r="D70" s="38">
        <v>90</v>
      </c>
      <c r="E70" s="38">
        <v>90</v>
      </c>
      <c r="F70" s="39">
        <v>100</v>
      </c>
      <c r="G70" s="40"/>
      <c r="H70" s="150">
        <v>6.06</v>
      </c>
      <c r="I70" s="151">
        <v>6.5</v>
      </c>
      <c r="J70" s="151">
        <v>6</v>
      </c>
      <c r="K70" s="41">
        <v>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2210</v>
      </c>
      <c r="E72" s="30">
        <v>2150</v>
      </c>
      <c r="F72" s="31"/>
      <c r="G72" s="31"/>
      <c r="H72" s="149">
        <v>184.161</v>
      </c>
      <c r="I72" s="149">
        <v>168.046</v>
      </c>
      <c r="J72" s="149">
        <v>187.745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49">
        <v>4.6</v>
      </c>
      <c r="I73" s="149">
        <v>4.65</v>
      </c>
      <c r="J73" s="149">
        <v>4.6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65</v>
      </c>
      <c r="F74" s="31"/>
      <c r="G74" s="31"/>
      <c r="H74" s="149">
        <v>2.09</v>
      </c>
      <c r="I74" s="149">
        <v>1.787</v>
      </c>
      <c r="J74" s="149">
        <v>1.787</v>
      </c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101</v>
      </c>
      <c r="E75" s="30">
        <v>101</v>
      </c>
      <c r="F75" s="31"/>
      <c r="G75" s="31"/>
      <c r="H75" s="149">
        <v>4.155</v>
      </c>
      <c r="I75" s="149">
        <v>4.155</v>
      </c>
      <c r="J75" s="149">
        <v>4.282</v>
      </c>
      <c r="K75" s="32"/>
    </row>
    <row r="76" spans="1:11" s="33" customFormat="1" ht="11.25" customHeight="1">
      <c r="A76" s="35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49">
        <v>0.338</v>
      </c>
      <c r="I76" s="149">
        <v>0.175</v>
      </c>
      <c r="J76" s="149">
        <v>0.182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63</v>
      </c>
      <c r="E77" s="30">
        <v>40</v>
      </c>
      <c r="F77" s="31"/>
      <c r="G77" s="31"/>
      <c r="H77" s="149">
        <v>1.512</v>
      </c>
      <c r="I77" s="149">
        <v>1.512</v>
      </c>
      <c r="J77" s="149">
        <v>0.8</v>
      </c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117</v>
      </c>
      <c r="E78" s="30">
        <v>120</v>
      </c>
      <c r="F78" s="31"/>
      <c r="G78" s="31"/>
      <c r="H78" s="149">
        <v>5.75</v>
      </c>
      <c r="I78" s="149">
        <v>5.75</v>
      </c>
      <c r="J78" s="149">
        <v>5.88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7.92</v>
      </c>
      <c r="E79" s="30">
        <v>8</v>
      </c>
      <c r="F79" s="31"/>
      <c r="G79" s="31"/>
      <c r="H79" s="149">
        <v>0.378</v>
      </c>
      <c r="I79" s="149">
        <v>0.475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2833</v>
      </c>
      <c r="D80" s="38">
        <v>2725.92</v>
      </c>
      <c r="E80" s="38">
        <v>2646</v>
      </c>
      <c r="F80" s="39">
        <v>97.06814580031696</v>
      </c>
      <c r="G80" s="40"/>
      <c r="H80" s="150">
        <v>202.98399999999998</v>
      </c>
      <c r="I80" s="151">
        <v>186.55</v>
      </c>
      <c r="J80" s="151">
        <v>205.276</v>
      </c>
      <c r="K80" s="41">
        <v>110.03805950147414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44</v>
      </c>
      <c r="F82" s="31"/>
      <c r="G82" s="31"/>
      <c r="H82" s="149">
        <v>1.264</v>
      </c>
      <c r="I82" s="149">
        <v>1.264</v>
      </c>
      <c r="J82" s="149">
        <v>1.072</v>
      </c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31</v>
      </c>
      <c r="E83" s="30">
        <v>30</v>
      </c>
      <c r="F83" s="31"/>
      <c r="G83" s="31"/>
      <c r="H83" s="149">
        <v>1.807</v>
      </c>
      <c r="I83" s="149">
        <v>1.807</v>
      </c>
      <c r="J83" s="149">
        <v>1.8</v>
      </c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75</v>
      </c>
      <c r="E84" s="38">
        <v>74</v>
      </c>
      <c r="F84" s="39">
        <v>98.66666666666667</v>
      </c>
      <c r="G84" s="40"/>
      <c r="H84" s="150">
        <v>3.0709999999999997</v>
      </c>
      <c r="I84" s="151">
        <v>3.0709999999999997</v>
      </c>
      <c r="J84" s="151">
        <v>2.872</v>
      </c>
      <c r="K84" s="41">
        <v>93.52002605014654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3753</v>
      </c>
      <c r="D87" s="53">
        <v>3636.92</v>
      </c>
      <c r="E87" s="53">
        <v>3529</v>
      </c>
      <c r="F87" s="54">
        <f>IF(D87&gt;0,100*E87/D87,0)</f>
        <v>97.0326540039374</v>
      </c>
      <c r="G87" s="40"/>
      <c r="H87" s="154">
        <v>242.64299999999997</v>
      </c>
      <c r="I87" s="155">
        <v>227.48100000000002</v>
      </c>
      <c r="J87" s="155">
        <v>243.447</v>
      </c>
      <c r="K87" s="54">
        <f>IF(I87&gt;0,100*J87/I87,0)</f>
        <v>107.01860814749362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22</v>
      </c>
      <c r="E9" s="30">
        <v>30</v>
      </c>
      <c r="F9" s="31"/>
      <c r="G9" s="31"/>
      <c r="H9" s="149">
        <v>2.594</v>
      </c>
      <c r="I9" s="149">
        <v>1.612</v>
      </c>
      <c r="J9" s="149">
        <v>2.104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20</v>
      </c>
      <c r="E10" s="30">
        <v>22</v>
      </c>
      <c r="F10" s="31"/>
      <c r="G10" s="31"/>
      <c r="H10" s="149">
        <v>1.595</v>
      </c>
      <c r="I10" s="149">
        <v>1.591</v>
      </c>
      <c r="J10" s="149">
        <v>1.524</v>
      </c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>
        <v>22</v>
      </c>
      <c r="E11" s="30">
        <v>20</v>
      </c>
      <c r="F11" s="31"/>
      <c r="G11" s="31"/>
      <c r="H11" s="149">
        <v>1.45</v>
      </c>
      <c r="I11" s="149">
        <v>1.369</v>
      </c>
      <c r="J11" s="149">
        <v>1.38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21</v>
      </c>
      <c r="E12" s="30">
        <v>23</v>
      </c>
      <c r="F12" s="31"/>
      <c r="G12" s="31"/>
      <c r="H12" s="149">
        <v>1.566</v>
      </c>
      <c r="I12" s="149">
        <v>1.369</v>
      </c>
      <c r="J12" s="149">
        <v>1.5</v>
      </c>
      <c r="K12" s="32"/>
    </row>
    <row r="13" spans="1:11" s="42" customFormat="1" ht="11.25" customHeight="1">
      <c r="A13" s="36" t="s">
        <v>11</v>
      </c>
      <c r="B13" s="37"/>
      <c r="C13" s="38">
        <v>113</v>
      </c>
      <c r="D13" s="38">
        <v>85</v>
      </c>
      <c r="E13" s="38">
        <v>95</v>
      </c>
      <c r="F13" s="39">
        <v>111.76470588235294</v>
      </c>
      <c r="G13" s="40"/>
      <c r="H13" s="150">
        <v>7.205</v>
      </c>
      <c r="I13" s="151">
        <v>5.941</v>
      </c>
      <c r="J13" s="151">
        <v>6.508</v>
      </c>
      <c r="K13" s="41">
        <v>109.54384783706446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40</v>
      </c>
      <c r="E15" s="38">
        <v>51</v>
      </c>
      <c r="F15" s="39">
        <v>127.5</v>
      </c>
      <c r="G15" s="40"/>
      <c r="H15" s="150">
        <v>0.77</v>
      </c>
      <c r="I15" s="151">
        <v>1.025</v>
      </c>
      <c r="J15" s="151">
        <v>1.025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9">
        <v>0.096</v>
      </c>
      <c r="I19" s="149">
        <v>0.096</v>
      </c>
      <c r="J19" s="149">
        <v>0.096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9">
        <v>0.096</v>
      </c>
      <c r="I20" s="149">
        <v>0.091</v>
      </c>
      <c r="J20" s="149">
        <v>0.091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36</v>
      </c>
      <c r="F21" s="31"/>
      <c r="G21" s="31"/>
      <c r="H21" s="149">
        <v>0.742</v>
      </c>
      <c r="I21" s="149">
        <v>0.742</v>
      </c>
      <c r="J21" s="149">
        <v>0.668</v>
      </c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45</v>
      </c>
      <c r="F22" s="39">
        <v>91.83673469387755</v>
      </c>
      <c r="G22" s="40"/>
      <c r="H22" s="150">
        <v>0.9339999999999999</v>
      </c>
      <c r="I22" s="151">
        <v>0.929</v>
      </c>
      <c r="J22" s="151">
        <v>0.855</v>
      </c>
      <c r="K22" s="41">
        <v>92.03444564047362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104</v>
      </c>
      <c r="D24" s="38">
        <v>103</v>
      </c>
      <c r="E24" s="38">
        <v>106</v>
      </c>
      <c r="F24" s="39">
        <v>102.9126213592233</v>
      </c>
      <c r="G24" s="40"/>
      <c r="H24" s="150">
        <v>8.446</v>
      </c>
      <c r="I24" s="151">
        <v>8.564</v>
      </c>
      <c r="J24" s="151">
        <v>8.813</v>
      </c>
      <c r="K24" s="41">
        <v>102.90751985053714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23</v>
      </c>
      <c r="E26" s="38">
        <v>25</v>
      </c>
      <c r="F26" s="39">
        <v>108.69565217391305</v>
      </c>
      <c r="G26" s="40"/>
      <c r="H26" s="150">
        <v>1.104</v>
      </c>
      <c r="I26" s="151">
        <v>1.1</v>
      </c>
      <c r="J26" s="151">
        <v>1.1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3</v>
      </c>
      <c r="F28" s="31"/>
      <c r="G28" s="31"/>
      <c r="H28" s="149">
        <v>0.28</v>
      </c>
      <c r="I28" s="149">
        <v>0.169</v>
      </c>
      <c r="J28" s="149">
        <v>0.169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46</v>
      </c>
      <c r="D30" s="30">
        <v>80</v>
      </c>
      <c r="E30" s="30">
        <v>50</v>
      </c>
      <c r="F30" s="31"/>
      <c r="G30" s="31"/>
      <c r="H30" s="149">
        <v>3.278</v>
      </c>
      <c r="I30" s="149">
        <v>3.025</v>
      </c>
      <c r="J30" s="149">
        <v>3.025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84</v>
      </c>
      <c r="E31" s="38">
        <v>53</v>
      </c>
      <c r="F31" s="39">
        <v>63.095238095238095</v>
      </c>
      <c r="G31" s="40"/>
      <c r="H31" s="150">
        <v>3.558</v>
      </c>
      <c r="I31" s="151">
        <v>3.194</v>
      </c>
      <c r="J31" s="151">
        <v>3.194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100</v>
      </c>
      <c r="E33" s="30">
        <v>90</v>
      </c>
      <c r="F33" s="31"/>
      <c r="G33" s="31"/>
      <c r="H33" s="149">
        <v>4.729</v>
      </c>
      <c r="I33" s="149">
        <v>4.6</v>
      </c>
      <c r="J33" s="149">
        <v>4.14</v>
      </c>
      <c r="K33" s="32"/>
    </row>
    <row r="34" spans="1:11" s="33" customFormat="1" ht="11.25" customHeight="1">
      <c r="A34" s="35" t="s">
        <v>25</v>
      </c>
      <c r="B34" s="29"/>
      <c r="C34" s="30">
        <v>53</v>
      </c>
      <c r="D34" s="30">
        <v>50</v>
      </c>
      <c r="E34" s="30">
        <v>40</v>
      </c>
      <c r="F34" s="31"/>
      <c r="G34" s="31"/>
      <c r="H34" s="149">
        <v>1.449</v>
      </c>
      <c r="I34" s="149">
        <v>1.449</v>
      </c>
      <c r="J34" s="149">
        <v>0.159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25</v>
      </c>
      <c r="E35" s="30">
        <v>25</v>
      </c>
      <c r="F35" s="31"/>
      <c r="G35" s="31"/>
      <c r="H35" s="149">
        <v>0.793</v>
      </c>
      <c r="I35" s="149">
        <v>0.7</v>
      </c>
      <c r="J35" s="149">
        <v>0.7</v>
      </c>
      <c r="K35" s="32"/>
    </row>
    <row r="36" spans="1:11" s="33" customFormat="1" ht="11.25" customHeight="1">
      <c r="A36" s="35" t="s">
        <v>27</v>
      </c>
      <c r="B36" s="29"/>
      <c r="C36" s="30">
        <v>211</v>
      </c>
      <c r="D36" s="30">
        <v>210</v>
      </c>
      <c r="E36" s="30">
        <v>131</v>
      </c>
      <c r="F36" s="31"/>
      <c r="G36" s="31"/>
      <c r="H36" s="149">
        <v>6.273</v>
      </c>
      <c r="I36" s="149">
        <v>6.2</v>
      </c>
      <c r="J36" s="149">
        <v>3.838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385</v>
      </c>
      <c r="E37" s="38">
        <v>286</v>
      </c>
      <c r="F37" s="39">
        <v>74.28571428571429</v>
      </c>
      <c r="G37" s="40"/>
      <c r="H37" s="150">
        <v>13.244</v>
      </c>
      <c r="I37" s="151">
        <v>12.949</v>
      </c>
      <c r="J37" s="151">
        <v>8.837</v>
      </c>
      <c r="K37" s="41">
        <v>68.244652096687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120</v>
      </c>
      <c r="E39" s="38">
        <v>150</v>
      </c>
      <c r="F39" s="39">
        <v>125</v>
      </c>
      <c r="G39" s="40"/>
      <c r="H39" s="150">
        <v>3.194</v>
      </c>
      <c r="I39" s="151">
        <v>3.2</v>
      </c>
      <c r="J39" s="151">
        <v>4.3</v>
      </c>
      <c r="K39" s="41">
        <v>134.375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</v>
      </c>
      <c r="F43" s="31"/>
      <c r="G43" s="31"/>
      <c r="H43" s="149">
        <v>0.15</v>
      </c>
      <c r="I43" s="149">
        <v>0.075</v>
      </c>
      <c r="J43" s="149">
        <v>0.075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>
        <v>2</v>
      </c>
      <c r="F45" s="31"/>
      <c r="G45" s="31"/>
      <c r="H45" s="149"/>
      <c r="I45" s="149">
        <v>0.044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12</v>
      </c>
      <c r="F46" s="31"/>
      <c r="G46" s="31"/>
      <c r="H46" s="149">
        <v>0.4</v>
      </c>
      <c r="I46" s="149">
        <v>0.384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/>
      <c r="F47" s="31"/>
      <c r="G47" s="31"/>
      <c r="H47" s="149">
        <v>0.28</v>
      </c>
      <c r="I47" s="149">
        <v>0.55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15</v>
      </c>
      <c r="E48" s="30">
        <v>15</v>
      </c>
      <c r="F48" s="31"/>
      <c r="G48" s="31"/>
      <c r="H48" s="149">
        <v>0.276</v>
      </c>
      <c r="I48" s="149">
        <v>0.345</v>
      </c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>
        <v>11</v>
      </c>
      <c r="E49" s="30">
        <v>10</v>
      </c>
      <c r="F49" s="31"/>
      <c r="G49" s="31"/>
      <c r="H49" s="149"/>
      <c r="I49" s="149">
        <v>0.275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42</v>
      </c>
      <c r="D50" s="38">
        <v>58</v>
      </c>
      <c r="E50" s="38">
        <v>42</v>
      </c>
      <c r="F50" s="39">
        <v>72.41379310344827</v>
      </c>
      <c r="G50" s="40"/>
      <c r="H50" s="150">
        <v>1.106</v>
      </c>
      <c r="I50" s="151">
        <v>1.673</v>
      </c>
      <c r="J50" s="151">
        <v>0.075</v>
      </c>
      <c r="K50" s="41">
        <v>4.482964734010759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12</v>
      </c>
      <c r="E52" s="38">
        <v>13</v>
      </c>
      <c r="F52" s="39">
        <v>108.33333333333333</v>
      </c>
      <c r="G52" s="40"/>
      <c r="H52" s="150">
        <v>0.403</v>
      </c>
      <c r="I52" s="151">
        <v>0.403</v>
      </c>
      <c r="J52" s="151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49">
        <v>0.77</v>
      </c>
      <c r="I55" s="149">
        <v>0.485</v>
      </c>
      <c r="J55" s="149">
        <v>0.485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49"/>
      <c r="I56" s="149"/>
      <c r="J56" s="149">
        <v>0.15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11</v>
      </c>
      <c r="E57" s="30">
        <v>11</v>
      </c>
      <c r="F57" s="31"/>
      <c r="G57" s="31"/>
      <c r="H57" s="149">
        <v>0.08</v>
      </c>
      <c r="I57" s="149">
        <v>0.293</v>
      </c>
      <c r="J57" s="149">
        <v>0.293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40</v>
      </c>
      <c r="E58" s="30">
        <v>12</v>
      </c>
      <c r="F58" s="31"/>
      <c r="G58" s="31"/>
      <c r="H58" s="149">
        <v>0.582</v>
      </c>
      <c r="I58" s="149">
        <v>0.294</v>
      </c>
      <c r="J58" s="149">
        <v>0.305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68</v>
      </c>
      <c r="E59" s="38">
        <v>45</v>
      </c>
      <c r="F59" s="39">
        <v>66.17647058823529</v>
      </c>
      <c r="G59" s="40"/>
      <c r="H59" s="150">
        <v>1.432</v>
      </c>
      <c r="I59" s="151">
        <v>1.072</v>
      </c>
      <c r="J59" s="151">
        <v>1.2329999999999999</v>
      </c>
      <c r="K59" s="41">
        <v>115.0186567164179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124</v>
      </c>
      <c r="D61" s="30">
        <v>110</v>
      </c>
      <c r="E61" s="30">
        <v>110</v>
      </c>
      <c r="F61" s="31"/>
      <c r="G61" s="31"/>
      <c r="H61" s="149">
        <v>7.025</v>
      </c>
      <c r="I61" s="149">
        <v>6.15</v>
      </c>
      <c r="J61" s="149">
        <v>6.85</v>
      </c>
      <c r="K61" s="32"/>
    </row>
    <row r="62" spans="1:11" s="33" customFormat="1" ht="11.25" customHeight="1">
      <c r="A62" s="35" t="s">
        <v>48</v>
      </c>
      <c r="B62" s="29"/>
      <c r="C62" s="30">
        <v>76</v>
      </c>
      <c r="D62" s="30">
        <v>80</v>
      </c>
      <c r="E62" s="30">
        <v>70</v>
      </c>
      <c r="F62" s="31"/>
      <c r="G62" s="31"/>
      <c r="H62" s="149">
        <v>2.23</v>
      </c>
      <c r="I62" s="149">
        <v>2.342</v>
      </c>
      <c r="J62" s="149">
        <v>2.088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206</v>
      </c>
      <c r="E63" s="30">
        <v>202</v>
      </c>
      <c r="F63" s="31"/>
      <c r="G63" s="31"/>
      <c r="H63" s="149">
        <v>6.18</v>
      </c>
      <c r="I63" s="149">
        <v>9.078</v>
      </c>
      <c r="J63" s="149">
        <v>6.06</v>
      </c>
      <c r="K63" s="32"/>
    </row>
    <row r="64" spans="1:11" s="42" customFormat="1" ht="11.25" customHeight="1">
      <c r="A64" s="36" t="s">
        <v>50</v>
      </c>
      <c r="B64" s="37"/>
      <c r="C64" s="38">
        <v>406</v>
      </c>
      <c r="D64" s="38">
        <v>396</v>
      </c>
      <c r="E64" s="38">
        <v>382</v>
      </c>
      <c r="F64" s="39">
        <v>96.46464646464646</v>
      </c>
      <c r="G64" s="40"/>
      <c r="H64" s="150">
        <v>15.435</v>
      </c>
      <c r="I64" s="151">
        <v>17.57</v>
      </c>
      <c r="J64" s="151">
        <v>14.997999999999998</v>
      </c>
      <c r="K64" s="41">
        <v>85.36141149686965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311</v>
      </c>
      <c r="E66" s="38">
        <v>315</v>
      </c>
      <c r="F66" s="39">
        <v>101.28617363344051</v>
      </c>
      <c r="G66" s="40"/>
      <c r="H66" s="150">
        <v>18.23</v>
      </c>
      <c r="I66" s="151">
        <v>16.407</v>
      </c>
      <c r="J66" s="151">
        <v>15.561</v>
      </c>
      <c r="K66" s="41">
        <v>94.84366428963247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133</v>
      </c>
      <c r="D68" s="30">
        <v>170</v>
      </c>
      <c r="E68" s="30">
        <v>170</v>
      </c>
      <c r="F68" s="31"/>
      <c r="G68" s="31"/>
      <c r="H68" s="149">
        <v>6.45</v>
      </c>
      <c r="I68" s="149">
        <v>6</v>
      </c>
      <c r="J68" s="149">
        <v>8</v>
      </c>
      <c r="K68" s="32"/>
    </row>
    <row r="69" spans="1:11" s="33" customFormat="1" ht="11.25" customHeight="1">
      <c r="A69" s="35" t="s">
        <v>53</v>
      </c>
      <c r="B69" s="29"/>
      <c r="C69" s="30">
        <v>14</v>
      </c>
      <c r="D69" s="30">
        <v>25</v>
      </c>
      <c r="E69" s="30">
        <v>25</v>
      </c>
      <c r="F69" s="31"/>
      <c r="G69" s="31"/>
      <c r="H69" s="149">
        <v>0.49</v>
      </c>
      <c r="I69" s="149">
        <v>0.85</v>
      </c>
      <c r="J69" s="149">
        <v>0.85</v>
      </c>
      <c r="K69" s="32"/>
    </row>
    <row r="70" spans="1:11" s="42" customFormat="1" ht="11.25" customHeight="1">
      <c r="A70" s="36" t="s">
        <v>54</v>
      </c>
      <c r="B70" s="37"/>
      <c r="C70" s="38">
        <v>147</v>
      </c>
      <c r="D70" s="38">
        <v>195</v>
      </c>
      <c r="E70" s="38">
        <v>195</v>
      </c>
      <c r="F70" s="39">
        <v>100</v>
      </c>
      <c r="G70" s="40"/>
      <c r="H70" s="150">
        <v>6.94</v>
      </c>
      <c r="I70" s="151">
        <v>6.85</v>
      </c>
      <c r="J70" s="151">
        <v>8.85</v>
      </c>
      <c r="K70" s="41">
        <v>129.19708029197082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7630</v>
      </c>
      <c r="D72" s="30">
        <v>7970</v>
      </c>
      <c r="E72" s="30">
        <v>7790</v>
      </c>
      <c r="F72" s="31"/>
      <c r="G72" s="31"/>
      <c r="H72" s="149">
        <v>434.195</v>
      </c>
      <c r="I72" s="149">
        <v>448.975</v>
      </c>
      <c r="J72" s="149">
        <v>448.975</v>
      </c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205</v>
      </c>
      <c r="E73" s="30">
        <v>157</v>
      </c>
      <c r="F73" s="31"/>
      <c r="G73" s="31"/>
      <c r="H73" s="149">
        <v>9.105</v>
      </c>
      <c r="I73" s="149">
        <v>6.105</v>
      </c>
      <c r="J73" s="149">
        <v>6.105</v>
      </c>
      <c r="K73" s="32"/>
    </row>
    <row r="74" spans="1:11" s="33" customFormat="1" ht="11.25" customHeight="1">
      <c r="A74" s="35" t="s">
        <v>57</v>
      </c>
      <c r="B74" s="29"/>
      <c r="C74" s="30">
        <v>116</v>
      </c>
      <c r="D74" s="30">
        <v>120</v>
      </c>
      <c r="E74" s="30">
        <v>120</v>
      </c>
      <c r="F74" s="31"/>
      <c r="G74" s="31"/>
      <c r="H74" s="149">
        <v>3.896</v>
      </c>
      <c r="I74" s="149">
        <v>4.32</v>
      </c>
      <c r="J74" s="149">
        <v>4.32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502</v>
      </c>
      <c r="E75" s="30">
        <v>455</v>
      </c>
      <c r="F75" s="31"/>
      <c r="G75" s="31"/>
      <c r="H75" s="149">
        <v>17.348</v>
      </c>
      <c r="I75" s="149">
        <v>17.348</v>
      </c>
      <c r="J75" s="149">
        <v>16.409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49">
        <v>0.675</v>
      </c>
      <c r="I76" s="149">
        <v>0.546</v>
      </c>
      <c r="J76" s="149">
        <v>0.546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40</v>
      </c>
      <c r="F77" s="31"/>
      <c r="G77" s="31"/>
      <c r="H77" s="149">
        <v>1.71</v>
      </c>
      <c r="I77" s="149">
        <v>1.5</v>
      </c>
      <c r="J77" s="149">
        <v>1.2</v>
      </c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49">
        <v>9.1</v>
      </c>
      <c r="I78" s="149">
        <v>9.1</v>
      </c>
      <c r="J78" s="149">
        <v>9.1</v>
      </c>
      <c r="K78" s="32"/>
    </row>
    <row r="79" spans="1:11" s="33" customFormat="1" ht="11.25" customHeight="1">
      <c r="A79" s="35" t="s">
        <v>62</v>
      </c>
      <c r="B79" s="29"/>
      <c r="C79" s="30">
        <v>56</v>
      </c>
      <c r="D79" s="30">
        <v>59.25300000000001</v>
      </c>
      <c r="E79" s="30">
        <v>59</v>
      </c>
      <c r="F79" s="31"/>
      <c r="G79" s="31"/>
      <c r="H79" s="149">
        <v>1.301</v>
      </c>
      <c r="I79" s="149">
        <v>0.911</v>
      </c>
      <c r="J79" s="149">
        <v>2.37</v>
      </c>
      <c r="K79" s="32"/>
    </row>
    <row r="80" spans="1:11" s="42" customFormat="1" ht="11.25" customHeight="1">
      <c r="A80" s="43" t="s">
        <v>63</v>
      </c>
      <c r="B80" s="37"/>
      <c r="C80" s="38">
        <v>8773</v>
      </c>
      <c r="D80" s="38">
        <v>9122.253</v>
      </c>
      <c r="E80" s="38">
        <v>8823</v>
      </c>
      <c r="F80" s="39">
        <v>96.71952751146016</v>
      </c>
      <c r="G80" s="40"/>
      <c r="H80" s="150">
        <v>477.33000000000004</v>
      </c>
      <c r="I80" s="151">
        <v>488.80500000000006</v>
      </c>
      <c r="J80" s="151">
        <v>489.02500000000003</v>
      </c>
      <c r="K80" s="41">
        <v>100.04500772291608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166</v>
      </c>
      <c r="F82" s="31"/>
      <c r="G82" s="31"/>
      <c r="H82" s="149">
        <v>7.476</v>
      </c>
      <c r="I82" s="149">
        <v>7.476</v>
      </c>
      <c r="J82" s="149">
        <v>7.749</v>
      </c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268</v>
      </c>
      <c r="E83" s="30">
        <v>240</v>
      </c>
      <c r="F83" s="31"/>
      <c r="G83" s="31"/>
      <c r="H83" s="149">
        <v>14.696</v>
      </c>
      <c r="I83" s="149">
        <v>14.7</v>
      </c>
      <c r="J83" s="149">
        <v>13</v>
      </c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438</v>
      </c>
      <c r="E84" s="38">
        <v>406</v>
      </c>
      <c r="F84" s="39">
        <v>92.69406392694064</v>
      </c>
      <c r="G84" s="40"/>
      <c r="H84" s="150">
        <v>22.172</v>
      </c>
      <c r="I84" s="151">
        <v>22.176</v>
      </c>
      <c r="J84" s="151">
        <v>20.749</v>
      </c>
      <c r="K84" s="41">
        <v>93.56511544011545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11081</v>
      </c>
      <c r="D87" s="53">
        <v>11489.253</v>
      </c>
      <c r="E87" s="53">
        <v>11032</v>
      </c>
      <c r="F87" s="54">
        <f>IF(D87&gt;0,100*E87/D87,0)</f>
        <v>96.02016771673493</v>
      </c>
      <c r="G87" s="40"/>
      <c r="H87" s="154">
        <v>581.503</v>
      </c>
      <c r="I87" s="155">
        <v>591.8580000000001</v>
      </c>
      <c r="J87" s="155">
        <v>585.5260000000001</v>
      </c>
      <c r="K87" s="54">
        <f>IF(I87&gt;0,100*J87/I87,0)</f>
        <v>98.93014878568846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30</v>
      </c>
      <c r="E9" s="30">
        <v>30</v>
      </c>
      <c r="F9" s="31"/>
      <c r="G9" s="31"/>
      <c r="H9" s="149">
        <v>0.893</v>
      </c>
      <c r="I9" s="149">
        <v>0.235</v>
      </c>
      <c r="J9" s="149">
        <v>0.235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23</v>
      </c>
      <c r="F10" s="31"/>
      <c r="G10" s="31"/>
      <c r="H10" s="149">
        <v>0.604</v>
      </c>
      <c r="I10" s="149">
        <v>0.422</v>
      </c>
      <c r="J10" s="149">
        <v>0.422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20</v>
      </c>
      <c r="F11" s="31"/>
      <c r="G11" s="31"/>
      <c r="H11" s="149">
        <v>0.551</v>
      </c>
      <c r="I11" s="149">
        <v>0.55</v>
      </c>
      <c r="J11" s="149">
        <v>0.551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45</v>
      </c>
      <c r="E12" s="30">
        <v>45</v>
      </c>
      <c r="F12" s="31"/>
      <c r="G12" s="31"/>
      <c r="H12" s="149">
        <v>1.224</v>
      </c>
      <c r="I12" s="149">
        <v>1.082</v>
      </c>
      <c r="J12" s="149">
        <v>1.082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119</v>
      </c>
      <c r="E13" s="38">
        <v>118</v>
      </c>
      <c r="F13" s="39">
        <v>99.15966386554622</v>
      </c>
      <c r="G13" s="40"/>
      <c r="H13" s="150">
        <v>3.2720000000000002</v>
      </c>
      <c r="I13" s="151">
        <v>2.289</v>
      </c>
      <c r="J13" s="151">
        <v>2.29</v>
      </c>
      <c r="K13" s="41">
        <v>100.04368719965049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3</v>
      </c>
      <c r="F15" s="39">
        <v>100</v>
      </c>
      <c r="G15" s="40"/>
      <c r="H15" s="150">
        <v>0.03</v>
      </c>
      <c r="I15" s="151">
        <v>0.03</v>
      </c>
      <c r="J15" s="151">
        <v>0.021</v>
      </c>
      <c r="K15" s="41">
        <v>70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7</v>
      </c>
      <c r="F19" s="31"/>
      <c r="G19" s="31"/>
      <c r="H19" s="149">
        <v>1.003</v>
      </c>
      <c r="I19" s="149">
        <v>1.003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9">
        <v>0.287</v>
      </c>
      <c r="I20" s="149">
        <v>0.285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49">
        <v>0.215</v>
      </c>
      <c r="I21" s="149">
        <v>0.215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33</v>
      </c>
      <c r="F22" s="39">
        <v>76.74418604651163</v>
      </c>
      <c r="G22" s="40"/>
      <c r="H22" s="150">
        <v>1.505</v>
      </c>
      <c r="I22" s="151">
        <v>1.503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13</v>
      </c>
      <c r="E24" s="38">
        <v>15</v>
      </c>
      <c r="F24" s="39">
        <v>115.38461538461539</v>
      </c>
      <c r="G24" s="40"/>
      <c r="H24" s="150">
        <v>1.32</v>
      </c>
      <c r="I24" s="151">
        <v>1.2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100</v>
      </c>
      <c r="E26" s="38">
        <v>90</v>
      </c>
      <c r="F26" s="39">
        <v>90</v>
      </c>
      <c r="G26" s="40"/>
      <c r="H26" s="150">
        <v>9.016</v>
      </c>
      <c r="I26" s="151">
        <v>8</v>
      </c>
      <c r="J26" s="151">
        <v>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9">
        <v>0.03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0">
        <v>0.03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70</v>
      </c>
      <c r="F33" s="31"/>
      <c r="G33" s="31"/>
      <c r="H33" s="149">
        <v>1.164</v>
      </c>
      <c r="I33" s="149">
        <v>1.1</v>
      </c>
      <c r="J33" s="149">
        <v>1.1</v>
      </c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20</v>
      </c>
      <c r="E34" s="30">
        <v>15</v>
      </c>
      <c r="F34" s="31"/>
      <c r="G34" s="31"/>
      <c r="H34" s="149">
        <v>0.466</v>
      </c>
      <c r="I34" s="149">
        <v>0.45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8</v>
      </c>
      <c r="E35" s="30">
        <v>4</v>
      </c>
      <c r="F35" s="31"/>
      <c r="G35" s="31"/>
      <c r="H35" s="149">
        <v>0.185</v>
      </c>
      <c r="I35" s="149">
        <v>0.15</v>
      </c>
      <c r="J35" s="149">
        <v>0.15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6</v>
      </c>
      <c r="F36" s="31"/>
      <c r="G36" s="31"/>
      <c r="H36" s="149">
        <v>0.16</v>
      </c>
      <c r="I36" s="149">
        <v>0.256</v>
      </c>
      <c r="J36" s="149">
        <v>0.288</v>
      </c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98</v>
      </c>
      <c r="E37" s="38">
        <v>95</v>
      </c>
      <c r="F37" s="39">
        <v>96.93877551020408</v>
      </c>
      <c r="G37" s="40"/>
      <c r="H37" s="150">
        <v>1.9749999999999999</v>
      </c>
      <c r="I37" s="151">
        <v>1.956</v>
      </c>
      <c r="J37" s="151">
        <v>1.538</v>
      </c>
      <c r="K37" s="41">
        <v>78.62985685071575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50</v>
      </c>
      <c r="F39" s="39">
        <v>71.42857142857143</v>
      </c>
      <c r="G39" s="40"/>
      <c r="H39" s="150">
        <v>1.217</v>
      </c>
      <c r="I39" s="151">
        <v>1.2</v>
      </c>
      <c r="J39" s="151">
        <v>0.97</v>
      </c>
      <c r="K39" s="41">
        <v>80.83333333333334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146</v>
      </c>
      <c r="D41" s="30">
        <v>202</v>
      </c>
      <c r="E41" s="30">
        <v>200</v>
      </c>
      <c r="F41" s="31"/>
      <c r="G41" s="31"/>
      <c r="H41" s="149">
        <v>10.22</v>
      </c>
      <c r="I41" s="149">
        <v>14.14</v>
      </c>
      <c r="J41" s="149"/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23</v>
      </c>
      <c r="E42" s="30">
        <v>24</v>
      </c>
      <c r="F42" s="31"/>
      <c r="G42" s="31"/>
      <c r="H42" s="149">
        <v>2.775</v>
      </c>
      <c r="I42" s="149">
        <v>1.725</v>
      </c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</v>
      </c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20</v>
      </c>
      <c r="E45" s="30">
        <v>15</v>
      </c>
      <c r="F45" s="31"/>
      <c r="G45" s="31"/>
      <c r="H45" s="149">
        <v>0.168</v>
      </c>
      <c r="I45" s="149">
        <v>0.4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1140</v>
      </c>
      <c r="D46" s="30">
        <v>1105</v>
      </c>
      <c r="E46" s="30">
        <v>1105</v>
      </c>
      <c r="F46" s="31"/>
      <c r="G46" s="31"/>
      <c r="H46" s="149">
        <v>79.8</v>
      </c>
      <c r="I46" s="149">
        <v>77.35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50</v>
      </c>
      <c r="E47" s="30"/>
      <c r="F47" s="31"/>
      <c r="G47" s="31"/>
      <c r="H47" s="149">
        <v>2.592</v>
      </c>
      <c r="I47" s="149">
        <v>2.75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49">
        <v>97.5</v>
      </c>
      <c r="I48" s="149">
        <v>84.5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20</v>
      </c>
      <c r="D49" s="30">
        <v>23</v>
      </c>
      <c r="E49" s="30">
        <v>30</v>
      </c>
      <c r="F49" s="31"/>
      <c r="G49" s="31"/>
      <c r="H49" s="149">
        <v>1.3</v>
      </c>
      <c r="I49" s="149">
        <v>1.885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2698</v>
      </c>
      <c r="D50" s="38">
        <v>2723</v>
      </c>
      <c r="E50" s="38">
        <v>2676</v>
      </c>
      <c r="F50" s="39">
        <v>98.27396254131473</v>
      </c>
      <c r="G50" s="40"/>
      <c r="H50" s="150">
        <v>194.35500000000002</v>
      </c>
      <c r="I50" s="151">
        <v>182.75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50">
        <v>0.128</v>
      </c>
      <c r="I52" s="151">
        <v>0.128</v>
      </c>
      <c r="J52" s="151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230</v>
      </c>
      <c r="D54" s="30">
        <v>300</v>
      </c>
      <c r="E54" s="30">
        <v>325</v>
      </c>
      <c r="F54" s="31"/>
      <c r="G54" s="31"/>
      <c r="H54" s="149">
        <v>11.96</v>
      </c>
      <c r="I54" s="149">
        <v>18</v>
      </c>
      <c r="J54" s="149">
        <v>18.85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49">
        <v>0.16</v>
      </c>
      <c r="I55" s="149">
        <v>0.04</v>
      </c>
      <c r="J55" s="149">
        <v>0.04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12</v>
      </c>
      <c r="F56" s="31"/>
      <c r="G56" s="31"/>
      <c r="H56" s="149">
        <v>0.175</v>
      </c>
      <c r="I56" s="149">
        <v>0.17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104</v>
      </c>
      <c r="D58" s="30">
        <v>86</v>
      </c>
      <c r="E58" s="30">
        <v>86</v>
      </c>
      <c r="F58" s="31"/>
      <c r="G58" s="31"/>
      <c r="H58" s="149">
        <v>3.432</v>
      </c>
      <c r="I58" s="149">
        <v>3.87</v>
      </c>
      <c r="J58" s="149">
        <v>3.936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391</v>
      </c>
      <c r="E59" s="38">
        <v>424</v>
      </c>
      <c r="F59" s="39">
        <v>108.43989769820972</v>
      </c>
      <c r="G59" s="40"/>
      <c r="H59" s="150">
        <v>15.727000000000002</v>
      </c>
      <c r="I59" s="151">
        <v>22.080000000000002</v>
      </c>
      <c r="J59" s="151">
        <v>22.826</v>
      </c>
      <c r="K59" s="41">
        <v>103.37862318840578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166</v>
      </c>
      <c r="D61" s="30">
        <v>150</v>
      </c>
      <c r="E61" s="30">
        <v>150</v>
      </c>
      <c r="F61" s="31"/>
      <c r="G61" s="31"/>
      <c r="H61" s="149">
        <v>10.458</v>
      </c>
      <c r="I61" s="149">
        <v>7.2</v>
      </c>
      <c r="J61" s="149">
        <v>8.7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15</v>
      </c>
      <c r="E62" s="30">
        <v>9</v>
      </c>
      <c r="F62" s="31"/>
      <c r="G62" s="31"/>
      <c r="H62" s="149">
        <v>0.3</v>
      </c>
      <c r="I62" s="149">
        <v>0.375</v>
      </c>
      <c r="J62" s="149">
        <v>0.225</v>
      </c>
      <c r="K62" s="32"/>
    </row>
    <row r="63" spans="1:11" s="33" customFormat="1" ht="11.25" customHeight="1">
      <c r="A63" s="35" t="s">
        <v>49</v>
      </c>
      <c r="B63" s="29"/>
      <c r="C63" s="30">
        <v>9</v>
      </c>
      <c r="D63" s="30">
        <v>5</v>
      </c>
      <c r="E63" s="30">
        <v>5</v>
      </c>
      <c r="F63" s="31"/>
      <c r="G63" s="31"/>
      <c r="H63" s="149">
        <v>0.45</v>
      </c>
      <c r="I63" s="149">
        <v>0.25</v>
      </c>
      <c r="J63" s="149">
        <v>0.25</v>
      </c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170</v>
      </c>
      <c r="E64" s="38">
        <v>164</v>
      </c>
      <c r="F64" s="39">
        <v>96.47058823529412</v>
      </c>
      <c r="G64" s="40"/>
      <c r="H64" s="150">
        <v>11.208</v>
      </c>
      <c r="I64" s="151">
        <v>7.825</v>
      </c>
      <c r="J64" s="151">
        <v>9.174999999999999</v>
      </c>
      <c r="K64" s="41">
        <v>117.25239616613416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30</v>
      </c>
      <c r="D66" s="38">
        <v>30</v>
      </c>
      <c r="E66" s="38">
        <v>36</v>
      </c>
      <c r="F66" s="39">
        <v>120</v>
      </c>
      <c r="G66" s="40"/>
      <c r="H66" s="150">
        <v>1.245</v>
      </c>
      <c r="I66" s="151">
        <v>1.245</v>
      </c>
      <c r="J66" s="151">
        <v>1.245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1568</v>
      </c>
      <c r="F73" s="31"/>
      <c r="G73" s="31"/>
      <c r="H73" s="149">
        <v>117.101</v>
      </c>
      <c r="I73" s="149">
        <v>108</v>
      </c>
      <c r="J73" s="149">
        <v>108</v>
      </c>
      <c r="K73" s="32"/>
    </row>
    <row r="74" spans="1:11" s="33" customFormat="1" ht="11.25" customHeight="1">
      <c r="A74" s="35" t="s">
        <v>57</v>
      </c>
      <c r="B74" s="29"/>
      <c r="C74" s="30">
        <v>166</v>
      </c>
      <c r="D74" s="30">
        <v>170</v>
      </c>
      <c r="E74" s="30">
        <v>178</v>
      </c>
      <c r="F74" s="31"/>
      <c r="G74" s="31"/>
      <c r="H74" s="149">
        <v>6.64</v>
      </c>
      <c r="I74" s="149">
        <v>5.95</v>
      </c>
      <c r="J74" s="149">
        <v>5.6</v>
      </c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10</v>
      </c>
      <c r="E75" s="30">
        <v>7</v>
      </c>
      <c r="F75" s="31"/>
      <c r="G75" s="31"/>
      <c r="H75" s="149">
        <v>0.358</v>
      </c>
      <c r="I75" s="149">
        <v>0.358</v>
      </c>
      <c r="J75" s="149">
        <v>0.358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42</v>
      </c>
      <c r="F76" s="31"/>
      <c r="G76" s="31"/>
      <c r="H76" s="149">
        <v>1.838</v>
      </c>
      <c r="I76" s="149">
        <v>2.1</v>
      </c>
      <c r="J76" s="149">
        <v>2.1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2</v>
      </c>
      <c r="E77" s="30">
        <v>7</v>
      </c>
      <c r="F77" s="31"/>
      <c r="G77" s="31"/>
      <c r="H77" s="149">
        <v>0.175</v>
      </c>
      <c r="I77" s="149">
        <v>0.04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65</v>
      </c>
      <c r="D78" s="30">
        <v>65</v>
      </c>
      <c r="E78" s="30">
        <v>65</v>
      </c>
      <c r="F78" s="31"/>
      <c r="G78" s="31"/>
      <c r="H78" s="149">
        <v>1.918</v>
      </c>
      <c r="I78" s="149">
        <v>1.95</v>
      </c>
      <c r="J78" s="149">
        <v>1.95</v>
      </c>
      <c r="K78" s="32"/>
    </row>
    <row r="79" spans="1:11" s="33" customFormat="1" ht="11.25" customHeight="1">
      <c r="A79" s="35" t="s">
        <v>62</v>
      </c>
      <c r="B79" s="29"/>
      <c r="C79" s="30">
        <v>672</v>
      </c>
      <c r="D79" s="30">
        <v>681.846</v>
      </c>
      <c r="E79" s="30">
        <v>674</v>
      </c>
      <c r="F79" s="31"/>
      <c r="G79" s="31"/>
      <c r="H79" s="149">
        <v>28.4</v>
      </c>
      <c r="I79" s="149">
        <v>31.917</v>
      </c>
      <c r="J79" s="149">
        <v>26.869</v>
      </c>
      <c r="K79" s="32"/>
    </row>
    <row r="80" spans="1:11" s="42" customFormat="1" ht="11.25" customHeight="1">
      <c r="A80" s="43" t="s">
        <v>63</v>
      </c>
      <c r="B80" s="37"/>
      <c r="C80" s="38">
        <v>2755</v>
      </c>
      <c r="D80" s="38">
        <v>2763.846</v>
      </c>
      <c r="E80" s="38">
        <v>2541</v>
      </c>
      <c r="F80" s="39">
        <v>91.93710503407209</v>
      </c>
      <c r="G80" s="40"/>
      <c r="H80" s="150">
        <v>156.43</v>
      </c>
      <c r="I80" s="151">
        <v>150.315</v>
      </c>
      <c r="J80" s="151">
        <v>144.877</v>
      </c>
      <c r="K80" s="41">
        <v>96.38226391245053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97</v>
      </c>
      <c r="D82" s="30">
        <v>97</v>
      </c>
      <c r="E82" s="30">
        <v>99</v>
      </c>
      <c r="F82" s="31"/>
      <c r="G82" s="31"/>
      <c r="H82" s="149">
        <v>3.406</v>
      </c>
      <c r="I82" s="149">
        <v>3.406</v>
      </c>
      <c r="J82" s="149">
        <v>3.406</v>
      </c>
      <c r="K82" s="32"/>
    </row>
    <row r="83" spans="1:11" s="33" customFormat="1" ht="11.25" customHeight="1">
      <c r="A83" s="35" t="s">
        <v>65</v>
      </c>
      <c r="B83" s="29"/>
      <c r="C83" s="30">
        <v>137</v>
      </c>
      <c r="D83" s="30">
        <v>137</v>
      </c>
      <c r="E83" s="30">
        <v>130</v>
      </c>
      <c r="F83" s="31"/>
      <c r="G83" s="31"/>
      <c r="H83" s="149">
        <v>4.098</v>
      </c>
      <c r="I83" s="149">
        <v>4.098</v>
      </c>
      <c r="J83" s="149">
        <v>4</v>
      </c>
      <c r="K83" s="32"/>
    </row>
    <row r="84" spans="1:11" s="42" customFormat="1" ht="11.25" customHeight="1">
      <c r="A84" s="36" t="s">
        <v>66</v>
      </c>
      <c r="B84" s="37"/>
      <c r="C84" s="38">
        <v>234</v>
      </c>
      <c r="D84" s="38">
        <v>234</v>
      </c>
      <c r="E84" s="38">
        <v>229</v>
      </c>
      <c r="F84" s="39">
        <v>97.86324786324786</v>
      </c>
      <c r="G84" s="40"/>
      <c r="H84" s="150">
        <v>7.504</v>
      </c>
      <c r="I84" s="151">
        <v>7.504</v>
      </c>
      <c r="J84" s="151">
        <v>7.406000000000001</v>
      </c>
      <c r="K84" s="41">
        <v>98.69402985074628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6705</v>
      </c>
      <c r="D87" s="53">
        <v>6761.846</v>
      </c>
      <c r="E87" s="53">
        <v>6478</v>
      </c>
      <c r="F87" s="54">
        <f>IF(D87&gt;0,100*E87/D87,0)</f>
        <v>95.80224098567167</v>
      </c>
      <c r="G87" s="40"/>
      <c r="H87" s="154">
        <v>404.96200000000005</v>
      </c>
      <c r="I87" s="155">
        <v>388.025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2781</v>
      </c>
      <c r="D9" s="30">
        <v>3082</v>
      </c>
      <c r="E9" s="30">
        <v>3113</v>
      </c>
      <c r="F9" s="31"/>
      <c r="G9" s="31"/>
      <c r="H9" s="149">
        <v>34.095</v>
      </c>
      <c r="I9" s="149">
        <v>33.875</v>
      </c>
      <c r="J9" s="149">
        <v>33.875</v>
      </c>
      <c r="K9" s="32"/>
    </row>
    <row r="10" spans="1:11" s="33" customFormat="1" ht="11.25" customHeight="1">
      <c r="A10" s="35" t="s">
        <v>8</v>
      </c>
      <c r="B10" s="29"/>
      <c r="C10" s="30">
        <v>2048</v>
      </c>
      <c r="D10" s="30">
        <v>1970</v>
      </c>
      <c r="E10" s="30">
        <v>1989</v>
      </c>
      <c r="F10" s="31"/>
      <c r="G10" s="31"/>
      <c r="H10" s="149">
        <v>29.332</v>
      </c>
      <c r="I10" s="149">
        <v>27.055</v>
      </c>
      <c r="J10" s="149">
        <v>27.053</v>
      </c>
      <c r="K10" s="32"/>
    </row>
    <row r="11" spans="1:11" s="33" customFormat="1" ht="11.25" customHeight="1">
      <c r="A11" s="28" t="s">
        <v>9</v>
      </c>
      <c r="B11" s="29"/>
      <c r="C11" s="30">
        <v>1106</v>
      </c>
      <c r="D11" s="30">
        <v>405</v>
      </c>
      <c r="E11" s="30">
        <v>409</v>
      </c>
      <c r="F11" s="31"/>
      <c r="G11" s="31"/>
      <c r="H11" s="149">
        <v>8.361</v>
      </c>
      <c r="I11" s="149">
        <v>3.044</v>
      </c>
      <c r="J11" s="149">
        <v>8.825</v>
      </c>
      <c r="K11" s="32"/>
    </row>
    <row r="12" spans="1:11" s="33" customFormat="1" ht="11.25" customHeight="1">
      <c r="A12" s="35" t="s">
        <v>10</v>
      </c>
      <c r="B12" s="29"/>
      <c r="C12" s="30">
        <v>380</v>
      </c>
      <c r="D12" s="30">
        <v>404</v>
      </c>
      <c r="E12" s="30">
        <v>323</v>
      </c>
      <c r="F12" s="31"/>
      <c r="G12" s="31"/>
      <c r="H12" s="149">
        <v>2.516</v>
      </c>
      <c r="I12" s="149">
        <v>2.574</v>
      </c>
      <c r="J12" s="149">
        <v>2.574</v>
      </c>
      <c r="K12" s="32"/>
    </row>
    <row r="13" spans="1:11" s="42" customFormat="1" ht="11.25" customHeight="1">
      <c r="A13" s="36" t="s">
        <v>11</v>
      </c>
      <c r="B13" s="37"/>
      <c r="C13" s="38">
        <v>6315</v>
      </c>
      <c r="D13" s="38">
        <v>5861</v>
      </c>
      <c r="E13" s="38">
        <v>5834</v>
      </c>
      <c r="F13" s="39">
        <v>99.53932775976796</v>
      </c>
      <c r="G13" s="40"/>
      <c r="H13" s="150">
        <v>74.304</v>
      </c>
      <c r="I13" s="151">
        <v>66.548</v>
      </c>
      <c r="J13" s="151">
        <v>72.327</v>
      </c>
      <c r="K13" s="41">
        <v>108.68395744425077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0">
        <v>0.03</v>
      </c>
      <c r="I15" s="151">
        <v>0.03</v>
      </c>
      <c r="J15" s="151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43</v>
      </c>
      <c r="D24" s="38">
        <v>43</v>
      </c>
      <c r="E24" s="38">
        <v>21</v>
      </c>
      <c r="F24" s="39">
        <v>48.83720930232558</v>
      </c>
      <c r="G24" s="40"/>
      <c r="H24" s="150">
        <v>0.43</v>
      </c>
      <c r="I24" s="151">
        <v>0.43</v>
      </c>
      <c r="J24" s="151">
        <v>0.5</v>
      </c>
      <c r="K24" s="41">
        <v>116.27906976744187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6</v>
      </c>
      <c r="E26" s="38">
        <v>2</v>
      </c>
      <c r="F26" s="39">
        <v>33.333333333333336</v>
      </c>
      <c r="G26" s="40"/>
      <c r="H26" s="150">
        <v>0.24</v>
      </c>
      <c r="I26" s="151">
        <v>0.3</v>
      </c>
      <c r="J26" s="151">
        <v>0.32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157</v>
      </c>
      <c r="D28" s="30"/>
      <c r="E28" s="30"/>
      <c r="F28" s="31"/>
      <c r="G28" s="31"/>
      <c r="H28" s="149">
        <v>3.454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14</v>
      </c>
      <c r="D30" s="30"/>
      <c r="E30" s="30">
        <v>1</v>
      </c>
      <c r="F30" s="31"/>
      <c r="G30" s="31"/>
      <c r="H30" s="149">
        <v>0.154</v>
      </c>
      <c r="I30" s="149"/>
      <c r="J30" s="149">
        <v>0.044</v>
      </c>
      <c r="K30" s="32"/>
    </row>
    <row r="31" spans="1:11" s="42" customFormat="1" ht="11.25" customHeight="1">
      <c r="A31" s="43" t="s">
        <v>23</v>
      </c>
      <c r="B31" s="37"/>
      <c r="C31" s="38">
        <v>171</v>
      </c>
      <c r="D31" s="38"/>
      <c r="E31" s="38">
        <v>1</v>
      </c>
      <c r="F31" s="39"/>
      <c r="G31" s="40"/>
      <c r="H31" s="150">
        <v>3.608</v>
      </c>
      <c r="I31" s="151"/>
      <c r="J31" s="151">
        <v>0.044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</v>
      </c>
      <c r="E33" s="30">
        <v>1</v>
      </c>
      <c r="F33" s="31"/>
      <c r="G33" s="31"/>
      <c r="H33" s="149">
        <v>0.021</v>
      </c>
      <c r="I33" s="149">
        <v>0.021</v>
      </c>
      <c r="J33" s="149">
        <v>0.03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30</v>
      </c>
      <c r="F34" s="31"/>
      <c r="G34" s="31"/>
      <c r="H34" s="149">
        <v>0.265</v>
      </c>
      <c r="I34" s="149">
        <v>0.265</v>
      </c>
      <c r="J34" s="149">
        <v>0.265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9">
        <v>0.06</v>
      </c>
      <c r="I36" s="149">
        <v>0.06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18</v>
      </c>
      <c r="D37" s="38">
        <v>18</v>
      </c>
      <c r="E37" s="38">
        <v>34</v>
      </c>
      <c r="F37" s="39">
        <v>188.88888888888889</v>
      </c>
      <c r="G37" s="40"/>
      <c r="H37" s="150">
        <v>0.34600000000000003</v>
      </c>
      <c r="I37" s="151">
        <v>0.34600000000000003</v>
      </c>
      <c r="J37" s="151">
        <v>0.29500000000000004</v>
      </c>
      <c r="K37" s="41">
        <v>85.26011560693642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7</v>
      </c>
      <c r="F39" s="39">
        <v>87.5</v>
      </c>
      <c r="G39" s="40"/>
      <c r="H39" s="150">
        <v>0.165</v>
      </c>
      <c r="I39" s="151">
        <v>0.165</v>
      </c>
      <c r="J39" s="151">
        <v>0.16</v>
      </c>
      <c r="K39" s="41">
        <v>96.96969696969697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26</v>
      </c>
      <c r="F46" s="31"/>
      <c r="G46" s="31"/>
      <c r="H46" s="149">
        <v>0.91</v>
      </c>
      <c r="I46" s="149">
        <v>1.04</v>
      </c>
      <c r="J46" s="149">
        <v>0.832</v>
      </c>
      <c r="K46" s="32"/>
    </row>
    <row r="47" spans="1:11" s="33" customFormat="1" ht="11.25" customHeight="1">
      <c r="A47" s="35" t="s">
        <v>36</v>
      </c>
      <c r="B47" s="29"/>
      <c r="C47" s="30">
        <v>21</v>
      </c>
      <c r="D47" s="30">
        <v>21</v>
      </c>
      <c r="E47" s="30"/>
      <c r="F47" s="31"/>
      <c r="G47" s="31"/>
      <c r="H47" s="149">
        <v>0.315</v>
      </c>
      <c r="I47" s="149">
        <v>0.273</v>
      </c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>
        <v>6</v>
      </c>
      <c r="E48" s="30"/>
      <c r="F48" s="31"/>
      <c r="G48" s="31"/>
      <c r="H48" s="149"/>
      <c r="I48" s="149">
        <v>0.27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/>
      <c r="F49" s="31"/>
      <c r="G49" s="31"/>
      <c r="H49" s="149">
        <v>0.025</v>
      </c>
      <c r="I49" s="149">
        <v>0.025</v>
      </c>
      <c r="J49" s="149">
        <v>0.525</v>
      </c>
      <c r="K49" s="32"/>
    </row>
    <row r="50" spans="1:11" s="42" customFormat="1" ht="11.25" customHeight="1">
      <c r="A50" s="43" t="s">
        <v>39</v>
      </c>
      <c r="B50" s="37"/>
      <c r="C50" s="38">
        <v>48</v>
      </c>
      <c r="D50" s="38">
        <v>54</v>
      </c>
      <c r="E50" s="38">
        <v>26</v>
      </c>
      <c r="F50" s="39">
        <v>48.148148148148145</v>
      </c>
      <c r="G50" s="40"/>
      <c r="H50" s="150">
        <v>1.25</v>
      </c>
      <c r="I50" s="151">
        <v>1.608</v>
      </c>
      <c r="J50" s="151">
        <v>1.357</v>
      </c>
      <c r="K50" s="41">
        <v>84.39054726368158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6</v>
      </c>
      <c r="E58" s="30">
        <v>7</v>
      </c>
      <c r="F58" s="31"/>
      <c r="G58" s="31"/>
      <c r="H58" s="149">
        <v>0.15</v>
      </c>
      <c r="I58" s="149">
        <v>0.147</v>
      </c>
      <c r="J58" s="149">
        <v>0.154</v>
      </c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6</v>
      </c>
      <c r="E59" s="38">
        <v>7</v>
      </c>
      <c r="F59" s="39">
        <v>116.66666666666667</v>
      </c>
      <c r="G59" s="40"/>
      <c r="H59" s="150">
        <v>0.15</v>
      </c>
      <c r="I59" s="151">
        <v>0.147</v>
      </c>
      <c r="J59" s="151">
        <v>0.154</v>
      </c>
      <c r="K59" s="41">
        <v>104.76190476190477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52</v>
      </c>
      <c r="D61" s="30">
        <v>45</v>
      </c>
      <c r="E61" s="30"/>
      <c r="F61" s="31"/>
      <c r="G61" s="31"/>
      <c r="H61" s="149">
        <v>1.664</v>
      </c>
      <c r="I61" s="149">
        <v>1.575</v>
      </c>
      <c r="J61" s="149">
        <v>2.925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57</v>
      </c>
      <c r="E63" s="30">
        <v>57</v>
      </c>
      <c r="F63" s="31"/>
      <c r="G63" s="31"/>
      <c r="H63" s="149">
        <v>1.25</v>
      </c>
      <c r="I63" s="149">
        <v>1.473</v>
      </c>
      <c r="J63" s="149">
        <v>1.473</v>
      </c>
      <c r="K63" s="32"/>
    </row>
    <row r="64" spans="1:11" s="42" customFormat="1" ht="11.25" customHeight="1">
      <c r="A64" s="36" t="s">
        <v>50</v>
      </c>
      <c r="B64" s="37"/>
      <c r="C64" s="38">
        <v>109</v>
      </c>
      <c r="D64" s="38">
        <v>102</v>
      </c>
      <c r="E64" s="38">
        <v>57</v>
      </c>
      <c r="F64" s="39">
        <v>55.88235294117647</v>
      </c>
      <c r="G64" s="40"/>
      <c r="H64" s="150">
        <v>2.9139999999999997</v>
      </c>
      <c r="I64" s="151">
        <v>3.048</v>
      </c>
      <c r="J64" s="151">
        <v>4.398</v>
      </c>
      <c r="K64" s="41">
        <v>144.29133858267716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</v>
      </c>
      <c r="D66" s="38">
        <v>5</v>
      </c>
      <c r="E66" s="38">
        <v>12</v>
      </c>
      <c r="F66" s="39">
        <v>240</v>
      </c>
      <c r="G66" s="40"/>
      <c r="H66" s="150">
        <v>0.221</v>
      </c>
      <c r="I66" s="151">
        <v>0.069</v>
      </c>
      <c r="J66" s="151">
        <v>0.18</v>
      </c>
      <c r="K66" s="41">
        <v>260.86956521739125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62</v>
      </c>
      <c r="D68" s="30">
        <v>12</v>
      </c>
      <c r="E68" s="30"/>
      <c r="F68" s="31"/>
      <c r="G68" s="31"/>
      <c r="H68" s="149">
        <v>0.944</v>
      </c>
      <c r="I68" s="149">
        <v>0.201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62</v>
      </c>
      <c r="D70" s="38">
        <v>12</v>
      </c>
      <c r="E70" s="38"/>
      <c r="F70" s="39"/>
      <c r="G70" s="40"/>
      <c r="H70" s="150">
        <v>0.944</v>
      </c>
      <c r="I70" s="151">
        <v>0.201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</v>
      </c>
      <c r="D73" s="30">
        <v>1</v>
      </c>
      <c r="E73" s="30">
        <v>4</v>
      </c>
      <c r="F73" s="31"/>
      <c r="G73" s="31"/>
      <c r="H73" s="149">
        <v>0.04</v>
      </c>
      <c r="I73" s="149">
        <v>0.03</v>
      </c>
      <c r="J73" s="149">
        <v>0.03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>
        <v>20</v>
      </c>
      <c r="F74" s="31"/>
      <c r="G74" s="31"/>
      <c r="H74" s="149">
        <v>0.351</v>
      </c>
      <c r="I74" s="149">
        <v>0.39</v>
      </c>
      <c r="J74" s="149">
        <v>0.39</v>
      </c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7</v>
      </c>
      <c r="E75" s="30">
        <v>3</v>
      </c>
      <c r="F75" s="31"/>
      <c r="G75" s="31"/>
      <c r="H75" s="149">
        <v>0.127</v>
      </c>
      <c r="I75" s="149">
        <v>0.127</v>
      </c>
      <c r="J75" s="149">
        <v>0.127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4</v>
      </c>
      <c r="E76" s="30"/>
      <c r="F76" s="31"/>
      <c r="G76" s="31"/>
      <c r="H76" s="149">
        <v>0.15</v>
      </c>
      <c r="I76" s="149">
        <v>0.135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1</v>
      </c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9">
        <v>0.5</v>
      </c>
      <c r="I78" s="149">
        <v>0.5</v>
      </c>
      <c r="J78" s="149">
        <v>0.5</v>
      </c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13</v>
      </c>
      <c r="E79" s="30">
        <v>1</v>
      </c>
      <c r="F79" s="31"/>
      <c r="G79" s="31"/>
      <c r="H79" s="149">
        <v>0.018</v>
      </c>
      <c r="I79" s="149">
        <v>0.221</v>
      </c>
      <c r="J79" s="149">
        <v>0.018</v>
      </c>
      <c r="K79" s="32"/>
    </row>
    <row r="80" spans="1:11" s="42" customFormat="1" ht="11.25" customHeight="1">
      <c r="A80" s="43" t="s">
        <v>63</v>
      </c>
      <c r="B80" s="37"/>
      <c r="C80" s="38">
        <v>57</v>
      </c>
      <c r="D80" s="38">
        <v>70</v>
      </c>
      <c r="E80" s="38">
        <v>54</v>
      </c>
      <c r="F80" s="39">
        <v>77.14285714285714</v>
      </c>
      <c r="G80" s="40"/>
      <c r="H80" s="150">
        <v>1.1860000000000002</v>
      </c>
      <c r="I80" s="151">
        <v>1.403</v>
      </c>
      <c r="J80" s="151">
        <v>1.0650000000000002</v>
      </c>
      <c r="K80" s="41">
        <v>75.90876692801142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7</v>
      </c>
      <c r="E82" s="30">
        <v>9</v>
      </c>
      <c r="F82" s="31"/>
      <c r="G82" s="31"/>
      <c r="H82" s="149">
        <v>0.225</v>
      </c>
      <c r="I82" s="149">
        <v>0.175</v>
      </c>
      <c r="J82" s="149">
        <v>0.225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7</v>
      </c>
      <c r="E84" s="38">
        <v>9</v>
      </c>
      <c r="F84" s="39">
        <v>128.57142857142858</v>
      </c>
      <c r="G84" s="40"/>
      <c r="H84" s="150">
        <v>0.225</v>
      </c>
      <c r="I84" s="151">
        <v>0.175</v>
      </c>
      <c r="J84" s="151">
        <v>0.225</v>
      </c>
      <c r="K84" s="41">
        <v>128.57142857142858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6866</v>
      </c>
      <c r="D87" s="53">
        <v>6194</v>
      </c>
      <c r="E87" s="53">
        <v>6066</v>
      </c>
      <c r="F87" s="54">
        <f>IF(D87&gt;0,100*E87/D87,0)</f>
        <v>97.93348401679044</v>
      </c>
      <c r="G87" s="40"/>
      <c r="H87" s="154">
        <v>86.013</v>
      </c>
      <c r="I87" s="155">
        <v>74.47000000000003</v>
      </c>
      <c r="J87" s="155">
        <v>81.05499999999998</v>
      </c>
      <c r="K87" s="54">
        <f>IF(I87&gt;0,100*J87/I87,0)</f>
        <v>108.84248690747945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/>
      <c r="F30" s="31"/>
      <c r="G30" s="31"/>
      <c r="H30" s="149"/>
      <c r="I30" s="149"/>
      <c r="J30" s="149">
        <v>0.02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/>
      <c r="F31" s="39"/>
      <c r="G31" s="40"/>
      <c r="H31" s="150"/>
      <c r="I31" s="151"/>
      <c r="J31" s="151">
        <v>0.02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27</v>
      </c>
      <c r="E33" s="30">
        <v>30</v>
      </c>
      <c r="F33" s="31"/>
      <c r="G33" s="31"/>
      <c r="H33" s="149">
        <v>0.385</v>
      </c>
      <c r="I33" s="149">
        <v>0.385</v>
      </c>
      <c r="J33" s="149">
        <v>0.3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>
        <v>2</v>
      </c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3</v>
      </c>
      <c r="E36" s="30">
        <v>1</v>
      </c>
      <c r="F36" s="31"/>
      <c r="G36" s="31"/>
      <c r="H36" s="149">
        <v>0.072</v>
      </c>
      <c r="I36" s="149">
        <v>0.07</v>
      </c>
      <c r="J36" s="149">
        <v>0.06</v>
      </c>
      <c r="K36" s="32"/>
    </row>
    <row r="37" spans="1:11" s="42" customFormat="1" ht="11.25" customHeight="1">
      <c r="A37" s="36" t="s">
        <v>28</v>
      </c>
      <c r="B37" s="37"/>
      <c r="C37" s="38">
        <v>33</v>
      </c>
      <c r="D37" s="38">
        <v>30</v>
      </c>
      <c r="E37" s="38">
        <v>33</v>
      </c>
      <c r="F37" s="39">
        <v>110</v>
      </c>
      <c r="G37" s="40"/>
      <c r="H37" s="150">
        <v>0.457</v>
      </c>
      <c r="I37" s="151">
        <v>0.455</v>
      </c>
      <c r="J37" s="151">
        <v>0.36</v>
      </c>
      <c r="K37" s="41">
        <v>79.12087912087912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20</v>
      </c>
      <c r="F39" s="39">
        <v>500</v>
      </c>
      <c r="G39" s="40"/>
      <c r="H39" s="150">
        <v>0.039</v>
      </c>
      <c r="I39" s="151">
        <v>0.039</v>
      </c>
      <c r="J39" s="151">
        <v>0.039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>
        <v>0.02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13</v>
      </c>
      <c r="F46" s="31"/>
      <c r="G46" s="31"/>
      <c r="H46" s="149">
        <v>0.48</v>
      </c>
      <c r="I46" s="149">
        <v>0.48</v>
      </c>
      <c r="J46" s="149">
        <v>0.39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>
        <v>2</v>
      </c>
      <c r="F47" s="31"/>
      <c r="G47" s="31"/>
      <c r="H47" s="149">
        <v>0.01</v>
      </c>
      <c r="I47" s="149">
        <v>0.015</v>
      </c>
      <c r="J47" s="149">
        <v>0.02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17</v>
      </c>
      <c r="D50" s="38">
        <v>17</v>
      </c>
      <c r="E50" s="38">
        <v>15</v>
      </c>
      <c r="F50" s="39">
        <v>88.23529411764706</v>
      </c>
      <c r="G50" s="40"/>
      <c r="H50" s="150">
        <v>0.49</v>
      </c>
      <c r="I50" s="151">
        <v>0.495</v>
      </c>
      <c r="J50" s="151">
        <v>0.43000000000000005</v>
      </c>
      <c r="K50" s="41">
        <v>86.86868686868688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28</v>
      </c>
      <c r="D61" s="30">
        <v>20</v>
      </c>
      <c r="E61" s="30"/>
      <c r="F61" s="31"/>
      <c r="G61" s="31"/>
      <c r="H61" s="149">
        <v>0.868</v>
      </c>
      <c r="I61" s="149">
        <v>0.7</v>
      </c>
      <c r="J61" s="149">
        <v>0.7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49">
        <v>0.571</v>
      </c>
      <c r="I63" s="149">
        <v>0.594</v>
      </c>
      <c r="J63" s="149">
        <v>0.594</v>
      </c>
      <c r="K63" s="32"/>
    </row>
    <row r="64" spans="1:11" s="42" customFormat="1" ht="11.25" customHeight="1">
      <c r="A64" s="36" t="s">
        <v>50</v>
      </c>
      <c r="B64" s="37"/>
      <c r="C64" s="38">
        <v>61</v>
      </c>
      <c r="D64" s="38">
        <v>53</v>
      </c>
      <c r="E64" s="38">
        <v>33</v>
      </c>
      <c r="F64" s="39">
        <v>62.264150943396224</v>
      </c>
      <c r="G64" s="40"/>
      <c r="H64" s="150">
        <v>1.439</v>
      </c>
      <c r="I64" s="151">
        <v>1.294</v>
      </c>
      <c r="J64" s="151">
        <v>1.294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6</v>
      </c>
      <c r="E66" s="38">
        <v>16</v>
      </c>
      <c r="F66" s="39">
        <v>266.6666666666667</v>
      </c>
      <c r="G66" s="40"/>
      <c r="H66" s="150">
        <v>0.066</v>
      </c>
      <c r="I66" s="151">
        <v>0.102</v>
      </c>
      <c r="J66" s="151">
        <v>0.238</v>
      </c>
      <c r="K66" s="41">
        <v>233.33333333333331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85</v>
      </c>
      <c r="D72" s="30">
        <v>25</v>
      </c>
      <c r="E72" s="30">
        <v>25</v>
      </c>
      <c r="F72" s="31"/>
      <c r="G72" s="31"/>
      <c r="H72" s="149">
        <v>0.935</v>
      </c>
      <c r="I72" s="149">
        <v>0.275</v>
      </c>
      <c r="J72" s="149">
        <v>0.275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49">
        <v>0.4</v>
      </c>
      <c r="I73" s="149">
        <v>0.4</v>
      </c>
      <c r="J73" s="149">
        <v>0.4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15</v>
      </c>
      <c r="E74" s="30">
        <v>15</v>
      </c>
      <c r="F74" s="31"/>
      <c r="G74" s="31"/>
      <c r="H74" s="149">
        <v>0.225</v>
      </c>
      <c r="I74" s="149">
        <v>0.225</v>
      </c>
      <c r="J74" s="149">
        <v>0.225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/>
      <c r="F75" s="31"/>
      <c r="G75" s="31"/>
      <c r="H75" s="149">
        <v>0.01</v>
      </c>
      <c r="I75" s="149">
        <v>0.01</v>
      </c>
      <c r="J75" s="149">
        <v>0.01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35</v>
      </c>
      <c r="E76" s="30">
        <v>35</v>
      </c>
      <c r="F76" s="31"/>
      <c r="G76" s="31"/>
      <c r="H76" s="149"/>
      <c r="I76" s="149">
        <v>0.63</v>
      </c>
      <c r="J76" s="149">
        <v>0.12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1</v>
      </c>
      <c r="E77" s="30">
        <v>2</v>
      </c>
      <c r="F77" s="31"/>
      <c r="G77" s="31"/>
      <c r="H77" s="149">
        <v>0.036</v>
      </c>
      <c r="I77" s="149">
        <v>0.02</v>
      </c>
      <c r="J77" s="149">
        <v>0.02</v>
      </c>
      <c r="K77" s="32"/>
    </row>
    <row r="78" spans="1:11" s="33" customFormat="1" ht="11.25" customHeight="1">
      <c r="A78" s="35" t="s">
        <v>61</v>
      </c>
      <c r="B78" s="29"/>
      <c r="C78" s="30">
        <v>23</v>
      </c>
      <c r="D78" s="30">
        <v>23</v>
      </c>
      <c r="E78" s="30">
        <v>23</v>
      </c>
      <c r="F78" s="31"/>
      <c r="G78" s="31"/>
      <c r="H78" s="149">
        <v>0.46</v>
      </c>
      <c r="I78" s="149">
        <v>0.462</v>
      </c>
      <c r="J78" s="149">
        <v>0.46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14</v>
      </c>
      <c r="E79" s="30">
        <v>2</v>
      </c>
      <c r="F79" s="31"/>
      <c r="G79" s="31"/>
      <c r="H79" s="149">
        <v>0.025</v>
      </c>
      <c r="I79" s="149">
        <v>0.168</v>
      </c>
      <c r="J79" s="149">
        <v>0.025</v>
      </c>
      <c r="K79" s="32"/>
    </row>
    <row r="80" spans="1:11" s="42" customFormat="1" ht="11.25" customHeight="1">
      <c r="A80" s="43" t="s">
        <v>63</v>
      </c>
      <c r="B80" s="37"/>
      <c r="C80" s="38">
        <v>148</v>
      </c>
      <c r="D80" s="38">
        <v>134</v>
      </c>
      <c r="E80" s="38">
        <v>122</v>
      </c>
      <c r="F80" s="39">
        <v>91.04477611940298</v>
      </c>
      <c r="G80" s="40"/>
      <c r="H80" s="150">
        <v>2.091</v>
      </c>
      <c r="I80" s="151">
        <v>2.1900000000000004</v>
      </c>
      <c r="J80" s="151">
        <v>1.535</v>
      </c>
      <c r="K80" s="41">
        <v>70.09132420091323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5</v>
      </c>
      <c r="E82" s="30">
        <v>5</v>
      </c>
      <c r="F82" s="31"/>
      <c r="G82" s="31"/>
      <c r="H82" s="149">
        <v>0.113</v>
      </c>
      <c r="I82" s="149">
        <v>0.113</v>
      </c>
      <c r="J82" s="149">
        <v>0.113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>
        <v>8</v>
      </c>
      <c r="F83" s="31"/>
      <c r="G83" s="31"/>
      <c r="H83" s="149">
        <v>0.123</v>
      </c>
      <c r="I83" s="149">
        <v>0.122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13</v>
      </c>
      <c r="E84" s="38">
        <v>13</v>
      </c>
      <c r="F84" s="39">
        <v>100</v>
      </c>
      <c r="G84" s="40"/>
      <c r="H84" s="150">
        <v>0.236</v>
      </c>
      <c r="I84" s="151">
        <v>0.235</v>
      </c>
      <c r="J84" s="151">
        <v>0.113</v>
      </c>
      <c r="K84" s="41">
        <v>48.08510638297873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282</v>
      </c>
      <c r="D87" s="53">
        <v>258</v>
      </c>
      <c r="E87" s="53">
        <v>252</v>
      </c>
      <c r="F87" s="54">
        <f>IF(D87&gt;0,100*E87/D87,0)</f>
        <v>97.67441860465117</v>
      </c>
      <c r="G87" s="40"/>
      <c r="H87" s="154">
        <v>4.818</v>
      </c>
      <c r="I87" s="155">
        <v>4.8100000000000005</v>
      </c>
      <c r="J87" s="155">
        <v>4.029</v>
      </c>
      <c r="K87" s="54">
        <f>IF(I87&gt;0,100*J87/I87,0)</f>
        <v>83.76299376299374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112" zoomScaleSheetLayoutView="112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</v>
      </c>
      <c r="D9" s="30">
        <v>37</v>
      </c>
      <c r="E9" s="30">
        <v>37</v>
      </c>
      <c r="F9" s="31"/>
      <c r="G9" s="31"/>
      <c r="H9" s="149">
        <v>0.734</v>
      </c>
      <c r="I9" s="149">
        <v>0.602</v>
      </c>
      <c r="J9" s="149">
        <v>0.602</v>
      </c>
      <c r="K9" s="32"/>
    </row>
    <row r="10" spans="1:11" s="33" customFormat="1" ht="11.25" customHeight="1">
      <c r="A10" s="35" t="s">
        <v>8</v>
      </c>
      <c r="B10" s="29"/>
      <c r="C10" s="30">
        <v>14</v>
      </c>
      <c r="D10" s="30">
        <v>13</v>
      </c>
      <c r="E10" s="30">
        <v>13</v>
      </c>
      <c r="F10" s="31"/>
      <c r="G10" s="31"/>
      <c r="H10" s="149">
        <v>0.233</v>
      </c>
      <c r="I10" s="149">
        <v>0.262</v>
      </c>
      <c r="J10" s="149">
        <v>0.262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25</v>
      </c>
      <c r="E11" s="30">
        <v>25</v>
      </c>
      <c r="F11" s="31"/>
      <c r="G11" s="31"/>
      <c r="H11" s="149">
        <v>0.516</v>
      </c>
      <c r="I11" s="149">
        <v>0.493</v>
      </c>
      <c r="J11" s="149">
        <v>0.493</v>
      </c>
      <c r="K11" s="32"/>
    </row>
    <row r="12" spans="1:11" s="33" customFormat="1" ht="11.25" customHeight="1">
      <c r="A12" s="35" t="s">
        <v>10</v>
      </c>
      <c r="B12" s="29"/>
      <c r="C12" s="30">
        <v>71</v>
      </c>
      <c r="D12" s="30">
        <v>70</v>
      </c>
      <c r="E12" s="30">
        <v>70</v>
      </c>
      <c r="F12" s="31"/>
      <c r="G12" s="31"/>
      <c r="H12" s="149">
        <v>1.933</v>
      </c>
      <c r="I12" s="149">
        <v>1.586</v>
      </c>
      <c r="J12" s="149">
        <v>1.586</v>
      </c>
      <c r="K12" s="32"/>
    </row>
    <row r="13" spans="1:11" s="42" customFormat="1" ht="11.25" customHeight="1">
      <c r="A13" s="36" t="s">
        <v>11</v>
      </c>
      <c r="B13" s="37"/>
      <c r="C13" s="38">
        <v>154</v>
      </c>
      <c r="D13" s="38">
        <v>145</v>
      </c>
      <c r="E13" s="38">
        <v>145</v>
      </c>
      <c r="F13" s="39">
        <v>100</v>
      </c>
      <c r="G13" s="40"/>
      <c r="H13" s="150">
        <v>3.4160000000000004</v>
      </c>
      <c r="I13" s="151">
        <v>2.943</v>
      </c>
      <c r="J13" s="151">
        <v>2.943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6</v>
      </c>
      <c r="E15" s="38">
        <v>6</v>
      </c>
      <c r="F15" s="39">
        <v>100</v>
      </c>
      <c r="G15" s="40"/>
      <c r="H15" s="150">
        <v>0.13</v>
      </c>
      <c r="I15" s="151">
        <v>0.13</v>
      </c>
      <c r="J15" s="151">
        <v>0.17</v>
      </c>
      <c r="K15" s="41">
        <v>130.76923076923077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>
        <v>5</v>
      </c>
      <c r="E17" s="38">
        <v>3</v>
      </c>
      <c r="F17" s="39">
        <v>60</v>
      </c>
      <c r="G17" s="40"/>
      <c r="H17" s="150"/>
      <c r="I17" s="151">
        <v>0.106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46</v>
      </c>
      <c r="D19" s="30">
        <v>48</v>
      </c>
      <c r="E19" s="30">
        <v>46</v>
      </c>
      <c r="F19" s="31"/>
      <c r="G19" s="31"/>
      <c r="H19" s="149">
        <v>1.074</v>
      </c>
      <c r="I19" s="149">
        <v>1.174</v>
      </c>
      <c r="J19" s="149">
        <v>1.02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>
        <v>69</v>
      </c>
      <c r="E20" s="30">
        <v>69</v>
      </c>
      <c r="F20" s="31"/>
      <c r="G20" s="31"/>
      <c r="H20" s="149">
        <v>1.057</v>
      </c>
      <c r="I20" s="149">
        <v>1.057</v>
      </c>
      <c r="J20" s="149">
        <v>1.046</v>
      </c>
      <c r="K20" s="32"/>
    </row>
    <row r="21" spans="1:11" s="33" customFormat="1" ht="11.25" customHeight="1">
      <c r="A21" s="35" t="s">
        <v>16</v>
      </c>
      <c r="B21" s="29"/>
      <c r="C21" s="30">
        <v>114</v>
      </c>
      <c r="D21" s="30">
        <v>111</v>
      </c>
      <c r="E21" s="30">
        <v>114</v>
      </c>
      <c r="F21" s="31"/>
      <c r="G21" s="31"/>
      <c r="H21" s="149">
        <v>1.679</v>
      </c>
      <c r="I21" s="149">
        <v>1.68</v>
      </c>
      <c r="J21" s="149">
        <v>1.663</v>
      </c>
      <c r="K21" s="32"/>
    </row>
    <row r="22" spans="1:11" s="42" customFormat="1" ht="11.25" customHeight="1">
      <c r="A22" s="36" t="s">
        <v>17</v>
      </c>
      <c r="B22" s="37"/>
      <c r="C22" s="38">
        <v>227</v>
      </c>
      <c r="D22" s="38">
        <v>228</v>
      </c>
      <c r="E22" s="38">
        <v>229</v>
      </c>
      <c r="F22" s="39">
        <v>100.43859649122807</v>
      </c>
      <c r="G22" s="40"/>
      <c r="H22" s="150">
        <v>3.8100000000000005</v>
      </c>
      <c r="I22" s="151">
        <v>3.9109999999999996</v>
      </c>
      <c r="J22" s="151">
        <v>3.729</v>
      </c>
      <c r="K22" s="41">
        <v>95.34645870621327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60</v>
      </c>
      <c r="E24" s="38">
        <v>60</v>
      </c>
      <c r="F24" s="39">
        <v>100</v>
      </c>
      <c r="G24" s="40"/>
      <c r="H24" s="150">
        <v>1.692</v>
      </c>
      <c r="I24" s="151">
        <v>1.692</v>
      </c>
      <c r="J24" s="151">
        <v>2.296</v>
      </c>
      <c r="K24" s="41">
        <v>135.69739952718678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27</v>
      </c>
      <c r="D26" s="38">
        <v>30</v>
      </c>
      <c r="E26" s="38">
        <v>25</v>
      </c>
      <c r="F26" s="39">
        <v>83.33333333333333</v>
      </c>
      <c r="G26" s="40"/>
      <c r="H26" s="150">
        <v>0.756</v>
      </c>
      <c r="I26" s="151">
        <v>0.72</v>
      </c>
      <c r="J26" s="151">
        <v>0.7</v>
      </c>
      <c r="K26" s="41">
        <v>97.22222222222223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5</v>
      </c>
      <c r="F28" s="31"/>
      <c r="G28" s="31"/>
      <c r="H28" s="149">
        <v>0.066</v>
      </c>
      <c r="I28" s="149">
        <v>0.048</v>
      </c>
      <c r="J28" s="149">
        <v>0.106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210</v>
      </c>
      <c r="D30" s="30">
        <v>168</v>
      </c>
      <c r="E30" s="30">
        <v>351</v>
      </c>
      <c r="F30" s="31"/>
      <c r="G30" s="31"/>
      <c r="H30" s="149">
        <v>3.747</v>
      </c>
      <c r="I30" s="149">
        <v>3.855</v>
      </c>
      <c r="J30" s="149">
        <v>6.964</v>
      </c>
      <c r="K30" s="32"/>
    </row>
    <row r="31" spans="1:11" s="42" customFormat="1" ht="11.25" customHeight="1">
      <c r="A31" s="43" t="s">
        <v>23</v>
      </c>
      <c r="B31" s="37"/>
      <c r="C31" s="38">
        <v>213</v>
      </c>
      <c r="D31" s="38">
        <v>171</v>
      </c>
      <c r="E31" s="38">
        <v>356</v>
      </c>
      <c r="F31" s="39">
        <v>208.18713450292398</v>
      </c>
      <c r="G31" s="40"/>
      <c r="H31" s="150">
        <v>3.8129999999999997</v>
      </c>
      <c r="I31" s="151">
        <v>3.903</v>
      </c>
      <c r="J31" s="151">
        <v>7.07</v>
      </c>
      <c r="K31" s="41">
        <v>181.1427107353318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86</v>
      </c>
      <c r="E33" s="30">
        <v>86</v>
      </c>
      <c r="F33" s="31"/>
      <c r="G33" s="31"/>
      <c r="H33" s="149">
        <v>2.062</v>
      </c>
      <c r="I33" s="149">
        <v>2.062</v>
      </c>
      <c r="J33" s="149">
        <v>2.46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20</v>
      </c>
      <c r="E34" s="30">
        <v>24</v>
      </c>
      <c r="F34" s="31"/>
      <c r="G34" s="31"/>
      <c r="H34" s="149">
        <v>0.572</v>
      </c>
      <c r="I34" s="149">
        <v>0.55</v>
      </c>
      <c r="J34" s="149">
        <v>0.45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120</v>
      </c>
      <c r="F36" s="31"/>
      <c r="G36" s="31"/>
      <c r="H36" s="149">
        <v>2.783</v>
      </c>
      <c r="I36" s="149">
        <v>2.76</v>
      </c>
      <c r="J36" s="149">
        <v>2.438</v>
      </c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226</v>
      </c>
      <c r="E37" s="38">
        <v>230</v>
      </c>
      <c r="F37" s="39">
        <v>101.76991150442478</v>
      </c>
      <c r="G37" s="40"/>
      <c r="H37" s="150">
        <v>5.417</v>
      </c>
      <c r="I37" s="151">
        <v>5.372</v>
      </c>
      <c r="J37" s="151">
        <v>5.348000000000001</v>
      </c>
      <c r="K37" s="41">
        <v>99.55323901712585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30</v>
      </c>
      <c r="D39" s="38">
        <v>24</v>
      </c>
      <c r="E39" s="38">
        <v>30</v>
      </c>
      <c r="F39" s="39">
        <v>125</v>
      </c>
      <c r="G39" s="40"/>
      <c r="H39" s="150">
        <v>0.598</v>
      </c>
      <c r="I39" s="151">
        <v>0.5</v>
      </c>
      <c r="J39" s="151">
        <v>0.29</v>
      </c>
      <c r="K39" s="41">
        <v>57.99999999999999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17</v>
      </c>
      <c r="D41" s="30">
        <v>51</v>
      </c>
      <c r="E41" s="30">
        <v>73</v>
      </c>
      <c r="F41" s="31"/>
      <c r="G41" s="31"/>
      <c r="H41" s="149">
        <v>0.442</v>
      </c>
      <c r="I41" s="149">
        <v>1.234</v>
      </c>
      <c r="J41" s="149">
        <v>1.767</v>
      </c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4</v>
      </c>
      <c r="E42" s="30">
        <v>5</v>
      </c>
      <c r="F42" s="31"/>
      <c r="G42" s="31"/>
      <c r="H42" s="149">
        <v>0.15</v>
      </c>
      <c r="I42" s="149">
        <v>0.12</v>
      </c>
      <c r="J42" s="149">
        <v>0.15</v>
      </c>
      <c r="K42" s="32"/>
    </row>
    <row r="43" spans="1:11" s="33" customFormat="1" ht="11.25" customHeight="1">
      <c r="A43" s="35" t="s">
        <v>32</v>
      </c>
      <c r="B43" s="29"/>
      <c r="C43" s="30">
        <v>39</v>
      </c>
      <c r="D43" s="30">
        <v>40</v>
      </c>
      <c r="E43" s="30">
        <v>44</v>
      </c>
      <c r="F43" s="31"/>
      <c r="G43" s="31"/>
      <c r="H43" s="149">
        <v>0.702</v>
      </c>
      <c r="I43" s="149">
        <v>0.72</v>
      </c>
      <c r="J43" s="149">
        <v>0.88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5</v>
      </c>
      <c r="E44" s="30"/>
      <c r="F44" s="31"/>
      <c r="G44" s="31"/>
      <c r="H44" s="149"/>
      <c r="I44" s="149">
        <v>0.075</v>
      </c>
      <c r="J44" s="149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10</v>
      </c>
      <c r="E45" s="30">
        <v>5</v>
      </c>
      <c r="F45" s="31"/>
      <c r="G45" s="31"/>
      <c r="H45" s="149">
        <v>0.25</v>
      </c>
      <c r="I45" s="149">
        <v>0.25</v>
      </c>
      <c r="J45" s="149">
        <v>0.125</v>
      </c>
      <c r="K45" s="32"/>
    </row>
    <row r="46" spans="1:11" s="33" customFormat="1" ht="11.25" customHeight="1">
      <c r="A46" s="35" t="s">
        <v>35</v>
      </c>
      <c r="B46" s="29"/>
      <c r="C46" s="30">
        <v>550</v>
      </c>
      <c r="D46" s="30">
        <v>550</v>
      </c>
      <c r="E46" s="30">
        <v>596</v>
      </c>
      <c r="F46" s="31"/>
      <c r="G46" s="31"/>
      <c r="H46" s="149">
        <v>30.25</v>
      </c>
      <c r="I46" s="149">
        <v>31.9</v>
      </c>
      <c r="J46" s="149">
        <v>34.568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8</v>
      </c>
      <c r="F47" s="31"/>
      <c r="G47" s="31"/>
      <c r="H47" s="149"/>
      <c r="I47" s="149"/>
      <c r="J47" s="149">
        <v>0.256</v>
      </c>
      <c r="K47" s="32"/>
    </row>
    <row r="48" spans="1:11" s="33" customFormat="1" ht="11.25" customHeight="1">
      <c r="A48" s="35" t="s">
        <v>37</v>
      </c>
      <c r="B48" s="29"/>
      <c r="C48" s="30">
        <v>159</v>
      </c>
      <c r="D48" s="30">
        <v>180</v>
      </c>
      <c r="E48" s="30">
        <v>231</v>
      </c>
      <c r="F48" s="31"/>
      <c r="G48" s="31"/>
      <c r="H48" s="149">
        <v>6.36</v>
      </c>
      <c r="I48" s="149">
        <v>7.2</v>
      </c>
      <c r="J48" s="149">
        <v>9.24</v>
      </c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>
        <v>3</v>
      </c>
      <c r="E49" s="30">
        <v>2</v>
      </c>
      <c r="F49" s="31"/>
      <c r="G49" s="31"/>
      <c r="H49" s="149">
        <v>0.06</v>
      </c>
      <c r="I49" s="149">
        <v>0.06</v>
      </c>
      <c r="J49" s="149">
        <v>0.06</v>
      </c>
      <c r="K49" s="32"/>
    </row>
    <row r="50" spans="1:11" s="42" customFormat="1" ht="11.25" customHeight="1">
      <c r="A50" s="43" t="s">
        <v>39</v>
      </c>
      <c r="B50" s="37"/>
      <c r="C50" s="38">
        <v>782</v>
      </c>
      <c r="D50" s="38">
        <v>843</v>
      </c>
      <c r="E50" s="38">
        <v>964</v>
      </c>
      <c r="F50" s="39">
        <v>114.35349940688019</v>
      </c>
      <c r="G50" s="40"/>
      <c r="H50" s="150">
        <v>38.214000000000006</v>
      </c>
      <c r="I50" s="151">
        <v>41.559000000000005</v>
      </c>
      <c r="J50" s="151">
        <v>47.046</v>
      </c>
      <c r="K50" s="41">
        <v>113.20291633581174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2</v>
      </c>
      <c r="E52" s="38">
        <v>3</v>
      </c>
      <c r="F52" s="39">
        <v>150</v>
      </c>
      <c r="G52" s="40"/>
      <c r="H52" s="150">
        <v>0.084</v>
      </c>
      <c r="I52" s="151">
        <v>0.054</v>
      </c>
      <c r="J52" s="151">
        <v>0.084</v>
      </c>
      <c r="K52" s="41">
        <v>155.55555555555557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>
        <v>2</v>
      </c>
      <c r="E56" s="30">
        <v>5</v>
      </c>
      <c r="F56" s="31"/>
      <c r="G56" s="31"/>
      <c r="H56" s="149"/>
      <c r="I56" s="149"/>
      <c r="J56" s="149">
        <v>0.075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7</v>
      </c>
      <c r="E57" s="30">
        <v>4</v>
      </c>
      <c r="F57" s="31"/>
      <c r="G57" s="31"/>
      <c r="H57" s="149">
        <v>0.06</v>
      </c>
      <c r="I57" s="149">
        <v>0.07</v>
      </c>
      <c r="J57" s="149">
        <v>0.04</v>
      </c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33</v>
      </c>
      <c r="E58" s="30">
        <v>24</v>
      </c>
      <c r="F58" s="31"/>
      <c r="G58" s="31"/>
      <c r="H58" s="149">
        <v>0.957</v>
      </c>
      <c r="I58" s="149">
        <v>0.957</v>
      </c>
      <c r="J58" s="149">
        <v>0.648</v>
      </c>
      <c r="K58" s="32"/>
    </row>
    <row r="59" spans="1:11" s="42" customFormat="1" ht="11.25" customHeight="1">
      <c r="A59" s="36" t="s">
        <v>46</v>
      </c>
      <c r="B59" s="37"/>
      <c r="C59" s="38">
        <v>37</v>
      </c>
      <c r="D59" s="38">
        <v>42</v>
      </c>
      <c r="E59" s="38">
        <v>33</v>
      </c>
      <c r="F59" s="39">
        <v>78.57142857142857</v>
      </c>
      <c r="G59" s="40"/>
      <c r="H59" s="150">
        <v>1.017</v>
      </c>
      <c r="I59" s="151">
        <v>1.027</v>
      </c>
      <c r="J59" s="151">
        <v>0.763</v>
      </c>
      <c r="K59" s="41">
        <v>74.29406037000975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88</v>
      </c>
      <c r="D61" s="30">
        <v>150</v>
      </c>
      <c r="E61" s="30">
        <v>90</v>
      </c>
      <c r="F61" s="31"/>
      <c r="G61" s="31"/>
      <c r="H61" s="149">
        <v>4.312</v>
      </c>
      <c r="I61" s="149">
        <v>3.6</v>
      </c>
      <c r="J61" s="149">
        <v>4.312</v>
      </c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>
        <v>18</v>
      </c>
      <c r="E62" s="30">
        <v>22</v>
      </c>
      <c r="F62" s="31"/>
      <c r="G62" s="31"/>
      <c r="H62" s="149">
        <v>0.45</v>
      </c>
      <c r="I62" s="149">
        <v>0.45</v>
      </c>
      <c r="J62" s="149">
        <v>0.625</v>
      </c>
      <c r="K62" s="32"/>
    </row>
    <row r="63" spans="1:11" s="33" customFormat="1" ht="11.25" customHeight="1">
      <c r="A63" s="35" t="s">
        <v>49</v>
      </c>
      <c r="B63" s="29"/>
      <c r="C63" s="30">
        <v>30</v>
      </c>
      <c r="D63" s="30">
        <v>30</v>
      </c>
      <c r="E63" s="30">
        <v>27</v>
      </c>
      <c r="F63" s="31"/>
      <c r="G63" s="31"/>
      <c r="H63" s="149">
        <v>0.749</v>
      </c>
      <c r="I63" s="149">
        <v>0.749</v>
      </c>
      <c r="J63" s="149">
        <v>0.675</v>
      </c>
      <c r="K63" s="32"/>
    </row>
    <row r="64" spans="1:11" s="42" customFormat="1" ht="11.25" customHeight="1">
      <c r="A64" s="36" t="s">
        <v>50</v>
      </c>
      <c r="B64" s="37"/>
      <c r="C64" s="38">
        <v>136</v>
      </c>
      <c r="D64" s="38">
        <v>198</v>
      </c>
      <c r="E64" s="38">
        <v>139</v>
      </c>
      <c r="F64" s="39">
        <v>70.20202020202021</v>
      </c>
      <c r="G64" s="40"/>
      <c r="H64" s="150">
        <v>5.511</v>
      </c>
      <c r="I64" s="151">
        <v>4.7989999999999995</v>
      </c>
      <c r="J64" s="151">
        <v>5.612</v>
      </c>
      <c r="K64" s="41">
        <v>116.94102938112108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62</v>
      </c>
      <c r="E66" s="38">
        <v>36</v>
      </c>
      <c r="F66" s="39">
        <v>58.064516129032256</v>
      </c>
      <c r="G66" s="40"/>
      <c r="H66" s="150">
        <v>1.026</v>
      </c>
      <c r="I66" s="151">
        <v>1.026</v>
      </c>
      <c r="J66" s="151">
        <v>1.026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>
        <v>18</v>
      </c>
      <c r="D69" s="30">
        <v>18</v>
      </c>
      <c r="E69" s="30">
        <v>35</v>
      </c>
      <c r="F69" s="31"/>
      <c r="G69" s="31"/>
      <c r="H69" s="149">
        <v>0.594</v>
      </c>
      <c r="I69" s="149">
        <v>0.6</v>
      </c>
      <c r="J69" s="149">
        <v>1.2</v>
      </c>
      <c r="K69" s="32"/>
    </row>
    <row r="70" spans="1:11" s="42" customFormat="1" ht="11.25" customHeight="1">
      <c r="A70" s="36" t="s">
        <v>54</v>
      </c>
      <c r="B70" s="37"/>
      <c r="C70" s="38">
        <v>18</v>
      </c>
      <c r="D70" s="38">
        <v>18</v>
      </c>
      <c r="E70" s="38">
        <v>35</v>
      </c>
      <c r="F70" s="39">
        <v>194.44444444444446</v>
      </c>
      <c r="G70" s="40"/>
      <c r="H70" s="150">
        <v>0.594</v>
      </c>
      <c r="I70" s="151">
        <v>0.6</v>
      </c>
      <c r="J70" s="151">
        <v>1.2</v>
      </c>
      <c r="K70" s="41">
        <v>200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7</v>
      </c>
      <c r="F72" s="31"/>
      <c r="G72" s="31"/>
      <c r="H72" s="149">
        <v>0.112</v>
      </c>
      <c r="I72" s="149">
        <v>0.112</v>
      </c>
      <c r="J72" s="149">
        <v>0.165</v>
      </c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330</v>
      </c>
      <c r="E73" s="30">
        <v>230</v>
      </c>
      <c r="F73" s="31"/>
      <c r="G73" s="31"/>
      <c r="H73" s="149">
        <v>5.6</v>
      </c>
      <c r="I73" s="149">
        <v>5.6</v>
      </c>
      <c r="J73" s="149">
        <v>5.4</v>
      </c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5</v>
      </c>
      <c r="E74" s="30">
        <v>5</v>
      </c>
      <c r="F74" s="31"/>
      <c r="G74" s="31"/>
      <c r="H74" s="149">
        <v>0.1</v>
      </c>
      <c r="I74" s="149">
        <v>0.1</v>
      </c>
      <c r="J74" s="149">
        <v>0.1</v>
      </c>
      <c r="K74" s="32"/>
    </row>
    <row r="75" spans="1:11" s="33" customFormat="1" ht="11.25" customHeight="1">
      <c r="A75" s="35" t="s">
        <v>58</v>
      </c>
      <c r="B75" s="29"/>
      <c r="C75" s="30">
        <v>23</v>
      </c>
      <c r="D75" s="30">
        <v>22</v>
      </c>
      <c r="E75" s="30">
        <v>23</v>
      </c>
      <c r="F75" s="31"/>
      <c r="G75" s="31"/>
      <c r="H75" s="149">
        <v>0.832</v>
      </c>
      <c r="I75" s="149">
        <v>0.83175</v>
      </c>
      <c r="J75" s="149">
        <v>0.548</v>
      </c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15</v>
      </c>
      <c r="E76" s="30">
        <v>72</v>
      </c>
      <c r="F76" s="31"/>
      <c r="G76" s="31"/>
      <c r="H76" s="149">
        <v>0.7</v>
      </c>
      <c r="I76" s="149">
        <v>0.5</v>
      </c>
      <c r="J76" s="149">
        <v>1.575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1</v>
      </c>
      <c r="E77" s="30"/>
      <c r="F77" s="31"/>
      <c r="G77" s="31"/>
      <c r="H77" s="149">
        <v>0.081</v>
      </c>
      <c r="I77" s="149">
        <v>0.015</v>
      </c>
      <c r="J77" s="149">
        <v>0.061</v>
      </c>
      <c r="K77" s="32"/>
    </row>
    <row r="78" spans="1:11" s="33" customFormat="1" ht="11.25" customHeight="1">
      <c r="A78" s="35" t="s">
        <v>61</v>
      </c>
      <c r="B78" s="29"/>
      <c r="C78" s="30">
        <v>45</v>
      </c>
      <c r="D78" s="30">
        <v>40</v>
      </c>
      <c r="E78" s="30">
        <v>45</v>
      </c>
      <c r="F78" s="31"/>
      <c r="G78" s="31"/>
      <c r="H78" s="149">
        <v>1.193</v>
      </c>
      <c r="I78" s="149">
        <v>1.192</v>
      </c>
      <c r="J78" s="149">
        <v>1.215</v>
      </c>
      <c r="K78" s="32"/>
    </row>
    <row r="79" spans="1:11" s="33" customFormat="1" ht="11.25" customHeight="1">
      <c r="A79" s="35" t="s">
        <v>62</v>
      </c>
      <c r="B79" s="29"/>
      <c r="C79" s="30">
        <v>142</v>
      </c>
      <c r="D79" s="30">
        <v>60</v>
      </c>
      <c r="E79" s="30">
        <v>142</v>
      </c>
      <c r="F79" s="31"/>
      <c r="G79" s="31"/>
      <c r="H79" s="149">
        <v>3.989</v>
      </c>
      <c r="I79" s="149">
        <v>1.68</v>
      </c>
      <c r="J79" s="149">
        <v>4.986</v>
      </c>
      <c r="K79" s="32"/>
    </row>
    <row r="80" spans="1:11" s="42" customFormat="1" ht="11.25" customHeight="1">
      <c r="A80" s="43" t="s">
        <v>63</v>
      </c>
      <c r="B80" s="37"/>
      <c r="C80" s="38">
        <v>570</v>
      </c>
      <c r="D80" s="38">
        <v>480</v>
      </c>
      <c r="E80" s="38">
        <v>524</v>
      </c>
      <c r="F80" s="39">
        <v>109.16666666666667</v>
      </c>
      <c r="G80" s="40"/>
      <c r="H80" s="150">
        <v>12.607</v>
      </c>
      <c r="I80" s="151">
        <v>10.030749999999998</v>
      </c>
      <c r="J80" s="151">
        <v>14.05</v>
      </c>
      <c r="K80" s="41">
        <v>140.0692869426514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67</v>
      </c>
      <c r="D82" s="30">
        <v>68</v>
      </c>
      <c r="E82" s="30">
        <v>67</v>
      </c>
      <c r="F82" s="31"/>
      <c r="G82" s="31"/>
      <c r="H82" s="149">
        <v>1.547</v>
      </c>
      <c r="I82" s="149">
        <v>1.547</v>
      </c>
      <c r="J82" s="149">
        <v>1.783</v>
      </c>
      <c r="K82" s="32"/>
    </row>
    <row r="83" spans="1:11" s="33" customFormat="1" ht="11.25" customHeight="1">
      <c r="A83" s="35" t="s">
        <v>65</v>
      </c>
      <c r="B83" s="29"/>
      <c r="C83" s="30">
        <v>86</v>
      </c>
      <c r="D83" s="30">
        <v>85</v>
      </c>
      <c r="E83" s="30">
        <v>86</v>
      </c>
      <c r="F83" s="31"/>
      <c r="G83" s="31"/>
      <c r="H83" s="149">
        <v>1.571</v>
      </c>
      <c r="I83" s="149">
        <v>1.571</v>
      </c>
      <c r="J83" s="149">
        <v>1.65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153</v>
      </c>
      <c r="E84" s="38">
        <v>153</v>
      </c>
      <c r="F84" s="39">
        <v>100</v>
      </c>
      <c r="G84" s="40"/>
      <c r="H84" s="150">
        <v>3.118</v>
      </c>
      <c r="I84" s="151">
        <v>3.118</v>
      </c>
      <c r="J84" s="151">
        <v>3.433</v>
      </c>
      <c r="K84" s="41">
        <v>110.10262989095573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2683</v>
      </c>
      <c r="D87" s="53">
        <v>2693</v>
      </c>
      <c r="E87" s="53">
        <v>2971</v>
      </c>
      <c r="F87" s="54">
        <f>IF(D87&gt;0,100*E87/D87,0)</f>
        <v>110.3230597846268</v>
      </c>
      <c r="G87" s="40"/>
      <c r="H87" s="154">
        <v>81.803</v>
      </c>
      <c r="I87" s="155">
        <v>81.49074999999999</v>
      </c>
      <c r="J87" s="155">
        <v>95.75999999999999</v>
      </c>
      <c r="K87" s="54">
        <f>IF(I87&gt;0,100*J87/I87,0)</f>
        <v>117.51026957047273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1" zoomScaleSheetLayoutView="91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0.02</v>
      </c>
      <c r="I33" s="149">
        <v>0.018</v>
      </c>
      <c r="J33" s="149">
        <v>0.018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7</v>
      </c>
      <c r="I36" s="149">
        <v>13.9</v>
      </c>
      <c r="J36" s="149">
        <v>5.188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7.02</v>
      </c>
      <c r="I37" s="151">
        <v>13.918000000000001</v>
      </c>
      <c r="J37" s="151">
        <v>5.2059999999999995</v>
      </c>
      <c r="K37" s="41">
        <v>37.40479954016381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0.5</v>
      </c>
      <c r="I39" s="151">
        <v>0.4</v>
      </c>
      <c r="J39" s="151">
        <v>0.325</v>
      </c>
      <c r="K39" s="41">
        <v>81.25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69.688</v>
      </c>
      <c r="I61" s="149">
        <v>74.592</v>
      </c>
      <c r="J61" s="149">
        <v>66.221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54.276</v>
      </c>
      <c r="I62" s="149">
        <v>70.691</v>
      </c>
      <c r="J62" s="149">
        <v>78.075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226.188</v>
      </c>
      <c r="I63" s="149">
        <v>245.768</v>
      </c>
      <c r="J63" s="149">
        <v>231.815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350.152</v>
      </c>
      <c r="I64" s="151">
        <v>391.05100000000004</v>
      </c>
      <c r="J64" s="151">
        <v>376.111</v>
      </c>
      <c r="K64" s="41">
        <v>96.17952645562853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35.82</v>
      </c>
      <c r="I66" s="151">
        <v>33.582</v>
      </c>
      <c r="J66" s="151">
        <v>40.5</v>
      </c>
      <c r="K66" s="41">
        <v>120.6003216008576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0.09</v>
      </c>
      <c r="I68" s="149">
        <v>0.07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0.09</v>
      </c>
      <c r="I70" s="151">
        <v>0.07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25.753</v>
      </c>
      <c r="I72" s="149">
        <v>21.702</v>
      </c>
      <c r="J72" s="149">
        <v>10.657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5.06</v>
      </c>
      <c r="I73" s="149">
        <v>4.323</v>
      </c>
      <c r="J73" s="149">
        <v>2.892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4.695</v>
      </c>
      <c r="I74" s="149">
        <v>5.722</v>
      </c>
      <c r="J74" s="149">
        <v>3.769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0.0489</v>
      </c>
      <c r="I75" s="149">
        <v>0.055</v>
      </c>
      <c r="J75" s="149">
        <v>0.061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71.232</v>
      </c>
      <c r="I76" s="149">
        <v>85.984</v>
      </c>
      <c r="J76" s="149">
        <v>99.224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4.001</v>
      </c>
      <c r="I78" s="149">
        <v>1.23</v>
      </c>
      <c r="J78" s="149">
        <v>1.92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18.711</v>
      </c>
      <c r="I79" s="149">
        <v>26.431</v>
      </c>
      <c r="J79" s="149">
        <v>26.289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129.5009</v>
      </c>
      <c r="I80" s="151">
        <v>145.447</v>
      </c>
      <c r="J80" s="151">
        <v>144.812</v>
      </c>
      <c r="K80" s="41">
        <v>99.56341485214546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0.24</v>
      </c>
      <c r="I82" s="149">
        <v>0.245</v>
      </c>
      <c r="J82" s="149">
        <v>0.248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0.113</v>
      </c>
      <c r="I83" s="149">
        <v>0.12</v>
      </c>
      <c r="J83" s="149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0.353</v>
      </c>
      <c r="I84" s="151">
        <v>0.365</v>
      </c>
      <c r="J84" s="151">
        <v>0.368</v>
      </c>
      <c r="K84" s="41">
        <v>100.82191780821917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523.4358999999998</v>
      </c>
      <c r="I87" s="155">
        <v>584.8330000000001</v>
      </c>
      <c r="J87" s="155">
        <v>567.322</v>
      </c>
      <c r="K87" s="54">
        <f>IF(I87&gt;0,100*J87/I87,0)</f>
        <v>97.00581191553826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0.462</v>
      </c>
      <c r="I9" s="149">
        <v>0.52</v>
      </c>
      <c r="J9" s="149">
        <v>0.517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0.079</v>
      </c>
      <c r="I10" s="149">
        <v>0.087</v>
      </c>
      <c r="J10" s="149">
        <v>0.085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0.077</v>
      </c>
      <c r="I11" s="149">
        <v>0.081</v>
      </c>
      <c r="J11" s="149">
        <v>0.081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0.256</v>
      </c>
      <c r="I12" s="149">
        <v>0.276</v>
      </c>
      <c r="J12" s="149">
        <v>0.275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0.874</v>
      </c>
      <c r="I13" s="151">
        <v>0.964</v>
      </c>
      <c r="J13" s="151">
        <v>0.958</v>
      </c>
      <c r="K13" s="41">
        <v>99.37759336099585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0.001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0.014</v>
      </c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0.002</v>
      </c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0.017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0.07</v>
      </c>
      <c r="I24" s="151">
        <v>0.05</v>
      </c>
      <c r="J24" s="151">
        <v>0.145</v>
      </c>
      <c r="K24" s="41">
        <v>289.99999999999994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0.126</v>
      </c>
      <c r="I26" s="151">
        <v>0.08</v>
      </c>
      <c r="J26" s="151">
        <v>0.11</v>
      </c>
      <c r="K26" s="41">
        <v>137.5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4.644</v>
      </c>
      <c r="I28" s="149">
        <v>9.854</v>
      </c>
      <c r="J28" s="149">
        <v>9.845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1.203</v>
      </c>
      <c r="I29" s="149">
        <v>1.864</v>
      </c>
      <c r="J29" s="149">
        <v>3.003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5.437</v>
      </c>
      <c r="I30" s="149">
        <v>8.451</v>
      </c>
      <c r="J30" s="149">
        <v>13.203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11.284</v>
      </c>
      <c r="I31" s="151">
        <v>20.169</v>
      </c>
      <c r="J31" s="151">
        <v>26.051000000000002</v>
      </c>
      <c r="K31" s="41">
        <v>129.16356785165354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0.419</v>
      </c>
      <c r="I33" s="149">
        <v>0.42</v>
      </c>
      <c r="J33" s="149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0.366</v>
      </c>
      <c r="I34" s="149">
        <v>0.32</v>
      </c>
      <c r="J34" s="149">
        <v>0.3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5.517</v>
      </c>
      <c r="I35" s="149">
        <v>7.5</v>
      </c>
      <c r="J35" s="149">
        <v>7.3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1.137</v>
      </c>
      <c r="I36" s="149">
        <v>1</v>
      </c>
      <c r="J36" s="149">
        <v>1.085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7.439</v>
      </c>
      <c r="I37" s="151">
        <v>9.24</v>
      </c>
      <c r="J37" s="151">
        <v>9.135000000000002</v>
      </c>
      <c r="K37" s="41">
        <v>98.86363636363637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0.314</v>
      </c>
      <c r="I39" s="151">
        <v>0.28</v>
      </c>
      <c r="J39" s="151">
        <v>0.194</v>
      </c>
      <c r="K39" s="41">
        <v>69.28571428571429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0.025</v>
      </c>
      <c r="I41" s="149">
        <v>0.016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0.004</v>
      </c>
      <c r="I45" s="149">
        <v>0.005</v>
      </c>
      <c r="J45" s="149">
        <v>0.006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0.009</v>
      </c>
      <c r="I48" s="149">
        <v>0.001</v>
      </c>
      <c r="J48" s="149">
        <v>0.009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0.002</v>
      </c>
      <c r="I49" s="149">
        <v>0.002</v>
      </c>
      <c r="J49" s="149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0.04</v>
      </c>
      <c r="I50" s="151">
        <v>0.024</v>
      </c>
      <c r="J50" s="151">
        <v>0.017</v>
      </c>
      <c r="K50" s="41">
        <v>70.83333333333334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0.009</v>
      </c>
      <c r="I52" s="151">
        <v>0.009</v>
      </c>
      <c r="J52" s="151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8.505</v>
      </c>
      <c r="I54" s="149">
        <v>9.222</v>
      </c>
      <c r="J54" s="149">
        <v>9.54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0.024</v>
      </c>
      <c r="I55" s="149">
        <v>0.024</v>
      </c>
      <c r="J55" s="149">
        <v>0.019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0.014</v>
      </c>
      <c r="I56" s="149">
        <v>0.013</v>
      </c>
      <c r="J56" s="149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0.062</v>
      </c>
      <c r="I58" s="149">
        <v>0.004</v>
      </c>
      <c r="J58" s="149">
        <v>0.006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8.604999999999999</v>
      </c>
      <c r="I59" s="151">
        <v>9.262999999999998</v>
      </c>
      <c r="J59" s="151">
        <v>9.572</v>
      </c>
      <c r="K59" s="41">
        <v>103.33585231566448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2.865</v>
      </c>
      <c r="I61" s="149">
        <v>3.595</v>
      </c>
      <c r="J61" s="149">
        <v>3.84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0.923</v>
      </c>
      <c r="I62" s="149">
        <v>1.011</v>
      </c>
      <c r="J62" s="149">
        <v>1.104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8.96</v>
      </c>
      <c r="I63" s="149">
        <v>13.5</v>
      </c>
      <c r="J63" s="149">
        <v>16.297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12.748000000000001</v>
      </c>
      <c r="I64" s="151">
        <v>18.106</v>
      </c>
      <c r="J64" s="151">
        <v>21.241</v>
      </c>
      <c r="K64" s="41">
        <v>117.31470230862696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89.416</v>
      </c>
      <c r="I66" s="151">
        <v>90.978</v>
      </c>
      <c r="J66" s="151">
        <v>90.5</v>
      </c>
      <c r="K66" s="41">
        <v>99.47459825452307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2.584</v>
      </c>
      <c r="I68" s="149">
        <v>5</v>
      </c>
      <c r="J68" s="149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0.931</v>
      </c>
      <c r="I69" s="149">
        <v>1.2</v>
      </c>
      <c r="J69" s="149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3.515</v>
      </c>
      <c r="I70" s="151">
        <v>6.2</v>
      </c>
      <c r="J70" s="151">
        <v>5.4</v>
      </c>
      <c r="K70" s="41">
        <v>87.09677419354838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0.381</v>
      </c>
      <c r="I72" s="149">
        <v>0.435</v>
      </c>
      <c r="J72" s="149">
        <v>0.435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0.004</v>
      </c>
      <c r="I73" s="149">
        <v>0.004</v>
      </c>
      <c r="J73" s="149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0.33</v>
      </c>
      <c r="I74" s="149">
        <v>0.33</v>
      </c>
      <c r="J74" s="149">
        <v>0.33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0.538</v>
      </c>
      <c r="I75" s="149">
        <v>0.441</v>
      </c>
      <c r="J75" s="149">
        <v>0.517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0.154</v>
      </c>
      <c r="I76" s="149">
        <v>0.192</v>
      </c>
      <c r="J76" s="149">
        <v>0.157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0.338</v>
      </c>
      <c r="I77" s="149">
        <v>0.34</v>
      </c>
      <c r="J77" s="149">
        <v>0.364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0.32</v>
      </c>
      <c r="I78" s="149">
        <v>0.32</v>
      </c>
      <c r="J78" s="149">
        <v>0.432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1.503</v>
      </c>
      <c r="I79" s="149">
        <v>4.693</v>
      </c>
      <c r="J79" s="149">
        <v>2.697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3.5679999999999996</v>
      </c>
      <c r="I80" s="151">
        <v>6.754999999999999</v>
      </c>
      <c r="J80" s="151">
        <v>4.936</v>
      </c>
      <c r="K80" s="41">
        <v>73.07179866765361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1.484</v>
      </c>
      <c r="I82" s="149">
        <v>1.484</v>
      </c>
      <c r="J82" s="149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0.096</v>
      </c>
      <c r="I83" s="149">
        <v>0.096</v>
      </c>
      <c r="J83" s="149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1.58</v>
      </c>
      <c r="I84" s="151">
        <v>1.58</v>
      </c>
      <c r="J84" s="151">
        <v>1.584</v>
      </c>
      <c r="K84" s="41">
        <v>100.25316455696202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139.60500000000002</v>
      </c>
      <c r="I87" s="155">
        <v>163.698</v>
      </c>
      <c r="J87" s="155">
        <v>169.85200000000003</v>
      </c>
      <c r="K87" s="54">
        <f>IF(I87&gt;0,100*J87/I87,0)</f>
        <v>103.75936175151806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2" zoomScaleSheetLayoutView="92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2.277</v>
      </c>
      <c r="I9" s="149">
        <v>2.538</v>
      </c>
      <c r="J9" s="149">
        <v>2.284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0.828</v>
      </c>
      <c r="I10" s="149">
        <v>0.909</v>
      </c>
      <c r="J10" s="149">
        <v>0.819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1.593</v>
      </c>
      <c r="I11" s="149">
        <v>2.055</v>
      </c>
      <c r="J11" s="149">
        <v>1.849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0.525</v>
      </c>
      <c r="I12" s="149">
        <v>0.493</v>
      </c>
      <c r="J12" s="149">
        <v>0.47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5.223000000000001</v>
      </c>
      <c r="I13" s="151">
        <v>5.995000000000001</v>
      </c>
      <c r="J13" s="151">
        <v>5.422</v>
      </c>
      <c r="K13" s="41">
        <v>90.44203502919096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0.025</v>
      </c>
      <c r="I15" s="151">
        <v>0.025</v>
      </c>
      <c r="J15" s="151">
        <v>0.025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0.146</v>
      </c>
      <c r="I19" s="149">
        <v>0.146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0.104</v>
      </c>
      <c r="I20" s="149">
        <v>0.104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0.099</v>
      </c>
      <c r="I21" s="149">
        <v>0.099</v>
      </c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0.349</v>
      </c>
      <c r="I22" s="151">
        <v>0.349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0.919</v>
      </c>
      <c r="I24" s="151">
        <v>0.937</v>
      </c>
      <c r="J24" s="151">
        <v>1.1</v>
      </c>
      <c r="K24" s="41">
        <v>117.39594450373534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2.843</v>
      </c>
      <c r="I26" s="151">
        <v>2.7</v>
      </c>
      <c r="J26" s="151">
        <v>2.2</v>
      </c>
      <c r="K26" s="41">
        <v>81.48148148148148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7.571</v>
      </c>
      <c r="I28" s="149">
        <v>5.294</v>
      </c>
      <c r="J28" s="149">
        <v>5.294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0.419</v>
      </c>
      <c r="I29" s="149">
        <v>0.264</v>
      </c>
      <c r="J29" s="149">
        <v>0.299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30.727</v>
      </c>
      <c r="I30" s="149">
        <v>19.298</v>
      </c>
      <c r="J30" s="149">
        <v>28.085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38.717</v>
      </c>
      <c r="I31" s="151">
        <v>24.855999999999998</v>
      </c>
      <c r="J31" s="151">
        <v>33.678</v>
      </c>
      <c r="K31" s="41">
        <v>135.49243643385904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0.922</v>
      </c>
      <c r="I33" s="149">
        <v>0.92</v>
      </c>
      <c r="J33" s="149">
        <v>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0.356</v>
      </c>
      <c r="I34" s="149">
        <v>0.35</v>
      </c>
      <c r="J34" s="149">
        <v>0.38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1.924</v>
      </c>
      <c r="I35" s="149">
        <v>1.8</v>
      </c>
      <c r="J35" s="149">
        <v>1.9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4.84</v>
      </c>
      <c r="I36" s="149">
        <v>4.4</v>
      </c>
      <c r="J36" s="149">
        <v>5.675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8.042</v>
      </c>
      <c r="I37" s="151">
        <v>7.470000000000001</v>
      </c>
      <c r="J37" s="151">
        <v>8.955</v>
      </c>
      <c r="K37" s="41">
        <v>119.87951807228914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0.021</v>
      </c>
      <c r="I39" s="151">
        <v>0.02</v>
      </c>
      <c r="J39" s="151">
        <v>0.02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0.22</v>
      </c>
      <c r="I41" s="149">
        <v>0.36</v>
      </c>
      <c r="J41" s="149">
        <v>1.1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1.1</v>
      </c>
      <c r="I42" s="149">
        <v>0.35</v>
      </c>
      <c r="J42" s="149">
        <v>1.5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1.276</v>
      </c>
      <c r="I43" s="149">
        <v>0.38</v>
      </c>
      <c r="J43" s="149">
        <v>1.8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0.181</v>
      </c>
      <c r="I44" s="149">
        <v>0.12</v>
      </c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0.5</v>
      </c>
      <c r="I45" s="149">
        <v>0.375</v>
      </c>
      <c r="J45" s="149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0.014</v>
      </c>
      <c r="I46" s="149">
        <v>0.006</v>
      </c>
      <c r="J46" s="149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0.003</v>
      </c>
      <c r="I48" s="149">
        <v>0.001</v>
      </c>
      <c r="J48" s="149">
        <v>0.003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0.02</v>
      </c>
      <c r="I49" s="149">
        <v>0.02</v>
      </c>
      <c r="J49" s="149">
        <v>0.021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3.314</v>
      </c>
      <c r="I50" s="151">
        <v>1.6119999999999999</v>
      </c>
      <c r="J50" s="151">
        <v>4.934</v>
      </c>
      <c r="K50" s="41">
        <v>306.0794044665013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0.018</v>
      </c>
      <c r="I52" s="151">
        <v>0.018</v>
      </c>
      <c r="J52" s="151">
        <v>0.018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0.608</v>
      </c>
      <c r="I54" s="149">
        <v>0.684</v>
      </c>
      <c r="J54" s="149">
        <v>0.8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0.016</v>
      </c>
      <c r="I55" s="149">
        <v>0.016</v>
      </c>
      <c r="J55" s="149">
        <v>0.014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0.01</v>
      </c>
      <c r="I56" s="149">
        <v>0.011</v>
      </c>
      <c r="J56" s="149">
        <v>0.062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0.033</v>
      </c>
      <c r="I57" s="149">
        <v>0.045</v>
      </c>
      <c r="J57" s="149">
        <v>0.045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0.021</v>
      </c>
      <c r="I58" s="149">
        <v>0.032</v>
      </c>
      <c r="J58" s="149">
        <v>0.055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0.6880000000000001</v>
      </c>
      <c r="I59" s="151">
        <v>0.7880000000000001</v>
      </c>
      <c r="J59" s="151">
        <v>0.9760000000000002</v>
      </c>
      <c r="K59" s="41">
        <v>123.85786802030458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5.061</v>
      </c>
      <c r="I61" s="149">
        <v>5.306</v>
      </c>
      <c r="J61" s="149">
        <v>6.75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0.815</v>
      </c>
      <c r="I62" s="149">
        <v>1.165</v>
      </c>
      <c r="J62" s="149">
        <v>1.328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0.099</v>
      </c>
      <c r="I63" s="149">
        <v>0.092</v>
      </c>
      <c r="J63" s="149">
        <v>0.1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5.975</v>
      </c>
      <c r="I64" s="151">
        <v>6.563</v>
      </c>
      <c r="J64" s="151">
        <v>8.177999999999999</v>
      </c>
      <c r="K64" s="41">
        <v>124.60764894103306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2.211</v>
      </c>
      <c r="I66" s="151">
        <v>2.794</v>
      </c>
      <c r="J66" s="151">
        <v>2.8</v>
      </c>
      <c r="K66" s="41">
        <v>100.21474588403723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0.163</v>
      </c>
      <c r="I68" s="149">
        <v>0.25</v>
      </c>
      <c r="J68" s="149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25.734</v>
      </c>
      <c r="I69" s="149">
        <v>40</v>
      </c>
      <c r="J69" s="149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25.897000000000002</v>
      </c>
      <c r="I70" s="151">
        <v>40.25</v>
      </c>
      <c r="J70" s="151">
        <v>30.2</v>
      </c>
      <c r="K70" s="41">
        <v>75.03105590062111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0.085</v>
      </c>
      <c r="I72" s="149">
        <v>0.096</v>
      </c>
      <c r="J72" s="149">
        <v>0.096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0.004</v>
      </c>
      <c r="I73" s="149">
        <v>0.004</v>
      </c>
      <c r="J73" s="149">
        <v>0.006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0.233</v>
      </c>
      <c r="I74" s="149">
        <v>0.235</v>
      </c>
      <c r="J74" s="149">
        <v>0.235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3.578</v>
      </c>
      <c r="I75" s="149">
        <v>3.566</v>
      </c>
      <c r="J75" s="149">
        <v>3.799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2.065</v>
      </c>
      <c r="I77" s="149">
        <v>1.65</v>
      </c>
      <c r="J77" s="149">
        <v>1.678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0.243</v>
      </c>
      <c r="I78" s="149">
        <v>0.25</v>
      </c>
      <c r="J78" s="149">
        <v>0.319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0.035</v>
      </c>
      <c r="I79" s="149">
        <v>0.034</v>
      </c>
      <c r="J79" s="149">
        <v>0.034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6.243</v>
      </c>
      <c r="I80" s="151">
        <v>5.835</v>
      </c>
      <c r="J80" s="151">
        <v>6.167</v>
      </c>
      <c r="K80" s="41">
        <v>105.68980291345329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0.001</v>
      </c>
      <c r="I82" s="149">
        <v>0.001</v>
      </c>
      <c r="J82" s="149">
        <v>0.001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0.017</v>
      </c>
      <c r="I83" s="149">
        <v>0.017</v>
      </c>
      <c r="J83" s="149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0.018000000000000002</v>
      </c>
      <c r="I84" s="151">
        <v>0.018000000000000002</v>
      </c>
      <c r="J84" s="151">
        <v>0.018000000000000002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100.503</v>
      </c>
      <c r="I87" s="155">
        <v>100.23</v>
      </c>
      <c r="J87" s="155">
        <v>104.691</v>
      </c>
      <c r="K87" s="54">
        <f>IF(I87&gt;0,100*J87/I87,0)</f>
        <v>104.45076324453757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5.984</v>
      </c>
      <c r="I9" s="149">
        <v>5.984</v>
      </c>
      <c r="J9" s="149">
        <v>6.506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1.023</v>
      </c>
      <c r="I10" s="149">
        <v>1.209</v>
      </c>
      <c r="J10" s="149">
        <v>2.105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1.918</v>
      </c>
      <c r="I11" s="149">
        <v>1.918</v>
      </c>
      <c r="J11" s="149">
        <v>2.105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1.676</v>
      </c>
      <c r="I12" s="149">
        <v>1.676</v>
      </c>
      <c r="J12" s="149">
        <v>1.844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10.600999999999999</v>
      </c>
      <c r="I13" s="151">
        <v>10.786999999999999</v>
      </c>
      <c r="J13" s="151">
        <v>12.56</v>
      </c>
      <c r="K13" s="41">
        <v>116.43645128395292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0.14</v>
      </c>
      <c r="I15" s="151">
        <v>0.14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0.027</v>
      </c>
      <c r="I19" s="149">
        <v>0.027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0.054</v>
      </c>
      <c r="I20" s="149">
        <v>0.054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0.068</v>
      </c>
      <c r="I21" s="149">
        <v>0.068</v>
      </c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0.14900000000000002</v>
      </c>
      <c r="I22" s="151">
        <v>0.14900000000000002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10.616</v>
      </c>
      <c r="I24" s="151">
        <v>12.5</v>
      </c>
      <c r="J24" s="151">
        <v>11</v>
      </c>
      <c r="K24" s="41">
        <v>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10.515</v>
      </c>
      <c r="I26" s="151">
        <v>10</v>
      </c>
      <c r="J26" s="151">
        <v>10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147.13</v>
      </c>
      <c r="I28" s="149">
        <v>194.465</v>
      </c>
      <c r="J28" s="149">
        <v>194.465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30.124</v>
      </c>
      <c r="I29" s="149">
        <v>26.1</v>
      </c>
      <c r="J29" s="149">
        <v>29.923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90.838</v>
      </c>
      <c r="I30" s="149">
        <v>80.946</v>
      </c>
      <c r="J30" s="149">
        <v>96.088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268.092</v>
      </c>
      <c r="I31" s="151">
        <v>301.51099999999997</v>
      </c>
      <c r="J31" s="151">
        <v>320.476</v>
      </c>
      <c r="K31" s="41">
        <v>106.28998610332626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5.671</v>
      </c>
      <c r="I33" s="149">
        <v>6</v>
      </c>
      <c r="J33" s="149">
        <v>6.4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1.721</v>
      </c>
      <c r="I34" s="149">
        <v>1.4</v>
      </c>
      <c r="J34" s="149">
        <v>1.7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188.167</v>
      </c>
      <c r="I35" s="149">
        <v>201.4</v>
      </c>
      <c r="J35" s="149">
        <v>270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26.446</v>
      </c>
      <c r="I36" s="149">
        <v>26.6</v>
      </c>
      <c r="J36" s="149">
        <v>24.974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222.005</v>
      </c>
      <c r="I37" s="151">
        <v>235.4</v>
      </c>
      <c r="J37" s="151">
        <v>303.074</v>
      </c>
      <c r="K37" s="41">
        <v>128.74851316907393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0.228</v>
      </c>
      <c r="I39" s="151">
        <v>0.205</v>
      </c>
      <c r="J39" s="151">
        <v>0.19</v>
      </c>
      <c r="K39" s="41">
        <v>92.6829268292683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0.245</v>
      </c>
      <c r="I41" s="149">
        <v>0.12</v>
      </c>
      <c r="J41" s="149">
        <v>0.2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0.05</v>
      </c>
      <c r="I43" s="149">
        <v>0.012</v>
      </c>
      <c r="J43" s="149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0.022</v>
      </c>
      <c r="I45" s="149">
        <v>0.03</v>
      </c>
      <c r="J45" s="149">
        <v>0.045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0.046</v>
      </c>
      <c r="I49" s="149">
        <v>0.046</v>
      </c>
      <c r="J49" s="149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0.363</v>
      </c>
      <c r="I50" s="151">
        <v>0.20800000000000002</v>
      </c>
      <c r="J50" s="151">
        <v>0.321</v>
      </c>
      <c r="K50" s="41">
        <v>154.32692307692307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0.02</v>
      </c>
      <c r="I52" s="151">
        <v>0.02</v>
      </c>
      <c r="J52" s="151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37.822</v>
      </c>
      <c r="I54" s="149">
        <v>37.82</v>
      </c>
      <c r="J54" s="149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0.165</v>
      </c>
      <c r="I55" s="149">
        <v>0.165</v>
      </c>
      <c r="J55" s="149">
        <v>0.347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0.025</v>
      </c>
      <c r="I56" s="149">
        <v>0.024</v>
      </c>
      <c r="J56" s="149">
        <v>0.022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0.848</v>
      </c>
      <c r="I58" s="149">
        <v>0.468</v>
      </c>
      <c r="J58" s="149">
        <v>1.008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38.86</v>
      </c>
      <c r="I59" s="151">
        <v>38.477000000000004</v>
      </c>
      <c r="J59" s="151">
        <v>42.292</v>
      </c>
      <c r="K59" s="41">
        <v>109.91501416430593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2.933</v>
      </c>
      <c r="I61" s="149">
        <v>4.489</v>
      </c>
      <c r="J61" s="149">
        <v>6.105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2.036</v>
      </c>
      <c r="I62" s="149">
        <v>2.024</v>
      </c>
      <c r="J62" s="149">
        <v>2.235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10.373</v>
      </c>
      <c r="I63" s="149">
        <v>17.1</v>
      </c>
      <c r="J63" s="149">
        <v>13.678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15.341999999999999</v>
      </c>
      <c r="I64" s="151">
        <v>23.613</v>
      </c>
      <c r="J64" s="151">
        <v>22.018</v>
      </c>
      <c r="K64" s="41">
        <v>93.24524626265193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214.67</v>
      </c>
      <c r="I66" s="151">
        <v>254.305</v>
      </c>
      <c r="J66" s="151">
        <v>245.3</v>
      </c>
      <c r="K66" s="41">
        <v>96.45897642594522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41.606</v>
      </c>
      <c r="I68" s="149">
        <v>67</v>
      </c>
      <c r="J68" s="149">
        <v>58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9.058</v>
      </c>
      <c r="I69" s="149">
        <v>13</v>
      </c>
      <c r="J69" s="149">
        <v>10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50.664</v>
      </c>
      <c r="I70" s="151">
        <v>80</v>
      </c>
      <c r="J70" s="151">
        <v>68</v>
      </c>
      <c r="K70" s="41">
        <v>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1.657</v>
      </c>
      <c r="I72" s="149">
        <v>2.155</v>
      </c>
      <c r="J72" s="149">
        <v>1.799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0.152</v>
      </c>
      <c r="I73" s="149">
        <v>0.156</v>
      </c>
      <c r="J73" s="149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3.6</v>
      </c>
      <c r="I74" s="149">
        <v>3.6</v>
      </c>
      <c r="J74" s="149">
        <v>3.6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11.459</v>
      </c>
      <c r="I75" s="149">
        <v>11.364</v>
      </c>
      <c r="J75" s="149">
        <v>9.487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9.873</v>
      </c>
      <c r="I76" s="149">
        <v>11.462</v>
      </c>
      <c r="J76" s="149">
        <v>11.76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1.728</v>
      </c>
      <c r="I77" s="149">
        <v>1.08</v>
      </c>
      <c r="J77" s="149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0.87</v>
      </c>
      <c r="I78" s="149">
        <v>0.87</v>
      </c>
      <c r="J78" s="149">
        <v>0.786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29.519</v>
      </c>
      <c r="I79" s="149">
        <v>25.163</v>
      </c>
      <c r="J79" s="149">
        <v>31.451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58.858000000000004</v>
      </c>
      <c r="I80" s="151">
        <v>55.85</v>
      </c>
      <c r="J80" s="151">
        <v>60.348</v>
      </c>
      <c r="K80" s="41">
        <v>108.05371530886303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0.911</v>
      </c>
      <c r="I82" s="149">
        <v>0.87</v>
      </c>
      <c r="J82" s="149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0.85</v>
      </c>
      <c r="I83" s="149">
        <v>0.85</v>
      </c>
      <c r="J83" s="149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1.7610000000000001</v>
      </c>
      <c r="I84" s="151">
        <v>1.72</v>
      </c>
      <c r="J84" s="151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902.8839999999998</v>
      </c>
      <c r="I87" s="155">
        <v>1024.885</v>
      </c>
      <c r="J87" s="155">
        <v>1097.4</v>
      </c>
      <c r="K87" s="54">
        <f>IF(I87&gt;0,100*J87/I87,0)</f>
        <v>107.07542797484598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49"/>
      <c r="I10" s="149">
        <v>0.013</v>
      </c>
      <c r="J10" s="149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/>
      <c r="F11" s="31"/>
      <c r="G11" s="31"/>
      <c r="H11" s="149"/>
      <c r="I11" s="149">
        <v>0.026</v>
      </c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49"/>
      <c r="I12" s="149">
        <v>0.011</v>
      </c>
      <c r="J12" s="149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21</v>
      </c>
      <c r="F13" s="39">
        <v>61.76470588235294</v>
      </c>
      <c r="G13" s="40"/>
      <c r="H13" s="150"/>
      <c r="I13" s="151">
        <v>0.05</v>
      </c>
      <c r="J13" s="151">
        <v>0.046</v>
      </c>
      <c r="K13" s="41">
        <v>91.99999999999999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1100</v>
      </c>
      <c r="F24" s="39">
        <v>95.73542210617929</v>
      </c>
      <c r="G24" s="40"/>
      <c r="H24" s="150">
        <v>4.249</v>
      </c>
      <c r="I24" s="151">
        <v>4.333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100</v>
      </c>
      <c r="F26" s="39">
        <v>227.27272727272728</v>
      </c>
      <c r="G26" s="40"/>
      <c r="H26" s="150">
        <v>0.259</v>
      </c>
      <c r="I26" s="151">
        <v>0.14</v>
      </c>
      <c r="J26" s="151">
        <v>0.4</v>
      </c>
      <c r="K26" s="41">
        <v>285.71428571428567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6061</v>
      </c>
      <c r="F28" s="31"/>
      <c r="G28" s="31"/>
      <c r="H28" s="149">
        <v>21.664</v>
      </c>
      <c r="I28" s="149">
        <v>17.985</v>
      </c>
      <c r="J28" s="149">
        <v>13.866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2150</v>
      </c>
      <c r="F29" s="31"/>
      <c r="G29" s="31"/>
      <c r="H29" s="149">
        <v>3.411</v>
      </c>
      <c r="I29" s="149">
        <v>1.377</v>
      </c>
      <c r="J29" s="149">
        <v>1.803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118000</v>
      </c>
      <c r="F30" s="31"/>
      <c r="G30" s="31"/>
      <c r="H30" s="149">
        <v>331.014</v>
      </c>
      <c r="I30" s="149">
        <v>226.553</v>
      </c>
      <c r="J30" s="149">
        <v>222.501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126211</v>
      </c>
      <c r="F31" s="39">
        <v>100.15633183614518</v>
      </c>
      <c r="G31" s="40"/>
      <c r="H31" s="150">
        <v>356.089</v>
      </c>
      <c r="I31" s="151">
        <v>245.915</v>
      </c>
      <c r="J31" s="151">
        <v>238.17000000000002</v>
      </c>
      <c r="K31" s="41">
        <v>96.85053778744688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60</v>
      </c>
      <c r="F33" s="31"/>
      <c r="G33" s="31"/>
      <c r="H33" s="149">
        <v>0.1</v>
      </c>
      <c r="I33" s="149">
        <v>0.1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50</v>
      </c>
      <c r="F34" s="31"/>
      <c r="G34" s="31"/>
      <c r="H34" s="149">
        <v>0.052</v>
      </c>
      <c r="I34" s="149">
        <v>0.125</v>
      </c>
      <c r="J34" s="149">
        <v>0.15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250</v>
      </c>
      <c r="F35" s="31"/>
      <c r="G35" s="31"/>
      <c r="H35" s="149">
        <v>1.052</v>
      </c>
      <c r="I35" s="149">
        <v>0.6</v>
      </c>
      <c r="J35" s="149">
        <v>0.75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49"/>
      <c r="I36" s="149">
        <v>0.052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369</v>
      </c>
      <c r="F37" s="39">
        <v>125.08474576271186</v>
      </c>
      <c r="G37" s="40"/>
      <c r="H37" s="150">
        <v>1.204</v>
      </c>
      <c r="I37" s="151">
        <v>0.877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50">
        <v>0.029</v>
      </c>
      <c r="I39" s="151">
        <v>0.025</v>
      </c>
      <c r="J39" s="151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110</v>
      </c>
      <c r="F41" s="31"/>
      <c r="G41" s="31"/>
      <c r="H41" s="149">
        <v>0.028</v>
      </c>
      <c r="I41" s="149">
        <v>0.342</v>
      </c>
      <c r="J41" s="149">
        <v>0.38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1150</v>
      </c>
      <c r="F42" s="31"/>
      <c r="G42" s="31"/>
      <c r="H42" s="149">
        <v>3.582</v>
      </c>
      <c r="I42" s="149">
        <v>2.104</v>
      </c>
      <c r="J42" s="149">
        <v>3.675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1330</v>
      </c>
      <c r="F43" s="31"/>
      <c r="G43" s="31"/>
      <c r="H43" s="149">
        <v>1.844</v>
      </c>
      <c r="I43" s="149">
        <v>3.226</v>
      </c>
      <c r="J43" s="149">
        <v>7.878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800</v>
      </c>
      <c r="F44" s="31"/>
      <c r="G44" s="31"/>
      <c r="H44" s="149">
        <v>3.088</v>
      </c>
      <c r="I44" s="149">
        <v>1.735</v>
      </c>
      <c r="J44" s="149">
        <v>3.005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350</v>
      </c>
      <c r="F45" s="31"/>
      <c r="G45" s="31"/>
      <c r="H45" s="149">
        <v>0.565</v>
      </c>
      <c r="I45" s="149">
        <v>0.679</v>
      </c>
      <c r="J45" s="149">
        <v>1.145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130</v>
      </c>
      <c r="F46" s="31"/>
      <c r="G46" s="31"/>
      <c r="H46" s="149">
        <v>0.551</v>
      </c>
      <c r="I46" s="149">
        <v>0.301</v>
      </c>
      <c r="J46" s="149">
        <v>0.325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210</v>
      </c>
      <c r="F47" s="31"/>
      <c r="G47" s="31"/>
      <c r="H47" s="149">
        <v>0.458</v>
      </c>
      <c r="I47" s="149">
        <v>0.453</v>
      </c>
      <c r="J47" s="149">
        <v>0.493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2800</v>
      </c>
      <c r="F48" s="31"/>
      <c r="G48" s="31"/>
      <c r="H48" s="149">
        <v>9.847</v>
      </c>
      <c r="I48" s="149">
        <v>8.308</v>
      </c>
      <c r="J48" s="149">
        <v>10.95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630</v>
      </c>
      <c r="F49" s="31"/>
      <c r="G49" s="31"/>
      <c r="H49" s="149">
        <v>0.529</v>
      </c>
      <c r="I49" s="149">
        <v>1.992</v>
      </c>
      <c r="J49" s="149">
        <v>3.114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7510</v>
      </c>
      <c r="F50" s="39">
        <v>93.06071871127634</v>
      </c>
      <c r="G50" s="40"/>
      <c r="H50" s="150">
        <v>20.492</v>
      </c>
      <c r="I50" s="151">
        <v>19.14</v>
      </c>
      <c r="J50" s="151">
        <v>30.964999999999996</v>
      </c>
      <c r="K50" s="41">
        <v>161.78160919540227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50">
        <v>1.407</v>
      </c>
      <c r="I52" s="151">
        <v>1.407</v>
      </c>
      <c r="J52" s="151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3250</v>
      </c>
      <c r="F54" s="31"/>
      <c r="G54" s="31"/>
      <c r="H54" s="149">
        <v>20.036</v>
      </c>
      <c r="I54" s="149">
        <v>16.566</v>
      </c>
      <c r="J54" s="149">
        <v>21.375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180</v>
      </c>
      <c r="F55" s="31"/>
      <c r="G55" s="31"/>
      <c r="H55" s="149">
        <v>0.267</v>
      </c>
      <c r="I55" s="149">
        <v>0.325</v>
      </c>
      <c r="J55" s="149">
        <v>0.225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49">
        <v>3.053</v>
      </c>
      <c r="I56" s="149">
        <v>0.808</v>
      </c>
      <c r="J56" s="149">
        <v>0.954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1508</v>
      </c>
      <c r="F57" s="31"/>
      <c r="G57" s="31"/>
      <c r="H57" s="149">
        <v>1.989</v>
      </c>
      <c r="I57" s="149">
        <v>2.262</v>
      </c>
      <c r="J57" s="149">
        <v>2.262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49">
        <v>9.1</v>
      </c>
      <c r="I58" s="149">
        <v>4.752</v>
      </c>
      <c r="J58" s="149">
        <v>12.996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9896</v>
      </c>
      <c r="F59" s="39">
        <v>94.30150562226034</v>
      </c>
      <c r="G59" s="40"/>
      <c r="H59" s="150">
        <v>34.445</v>
      </c>
      <c r="I59" s="151">
        <v>24.712999999999997</v>
      </c>
      <c r="J59" s="151">
        <v>37.812000000000005</v>
      </c>
      <c r="K59" s="41">
        <v>153.00449156314494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74</v>
      </c>
      <c r="F61" s="31"/>
      <c r="G61" s="31"/>
      <c r="H61" s="149">
        <v>0.067</v>
      </c>
      <c r="I61" s="149">
        <v>0.16340000000000002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49">
        <v>0.098</v>
      </c>
      <c r="I62" s="149">
        <v>0.098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49">
        <v>0.143</v>
      </c>
      <c r="I63" s="149">
        <v>0.322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222</v>
      </c>
      <c r="F64" s="39">
        <v>73.68927139818499</v>
      </c>
      <c r="G64" s="40"/>
      <c r="H64" s="150">
        <v>0.308</v>
      </c>
      <c r="I64" s="151">
        <v>0.5834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50">
        <v>0.766</v>
      </c>
      <c r="I66" s="151">
        <v>0.146</v>
      </c>
      <c r="J66" s="151">
        <v>0.476</v>
      </c>
      <c r="K66" s="41">
        <v>326.027397260274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9000</v>
      </c>
      <c r="F68" s="31"/>
      <c r="G68" s="31"/>
      <c r="H68" s="149">
        <v>22.496</v>
      </c>
      <c r="I68" s="149">
        <v>19.7</v>
      </c>
      <c r="J68" s="149">
        <v>19.5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100</v>
      </c>
      <c r="F69" s="31"/>
      <c r="G69" s="31"/>
      <c r="H69" s="149">
        <v>0.047</v>
      </c>
      <c r="I69" s="149">
        <v>0.18</v>
      </c>
      <c r="J69" s="149">
        <v>0.2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9100</v>
      </c>
      <c r="F70" s="39">
        <v>100</v>
      </c>
      <c r="G70" s="40"/>
      <c r="H70" s="150">
        <v>22.543</v>
      </c>
      <c r="I70" s="151">
        <v>19.88</v>
      </c>
      <c r="J70" s="151">
        <v>19.7</v>
      </c>
      <c r="K70" s="41">
        <v>99.09456740442657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364</v>
      </c>
      <c r="F72" s="31"/>
      <c r="G72" s="31"/>
      <c r="H72" s="149">
        <v>0.008</v>
      </c>
      <c r="I72" s="149">
        <v>0.267</v>
      </c>
      <c r="J72" s="149">
        <v>0.271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49">
        <v>124.616</v>
      </c>
      <c r="I73" s="149">
        <v>177.139</v>
      </c>
      <c r="J73" s="149">
        <v>159.43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51045</v>
      </c>
      <c r="F74" s="31"/>
      <c r="G74" s="31"/>
      <c r="H74" s="149">
        <v>157.23</v>
      </c>
      <c r="I74" s="149">
        <v>164.891</v>
      </c>
      <c r="J74" s="149">
        <v>153.135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2811</v>
      </c>
      <c r="F75" s="31"/>
      <c r="G75" s="31"/>
      <c r="H75" s="149">
        <v>5.595</v>
      </c>
      <c r="I75" s="149">
        <v>5.01</v>
      </c>
      <c r="J75" s="149">
        <v>4.516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49">
        <v>37.273</v>
      </c>
      <c r="I76" s="149">
        <v>51.124</v>
      </c>
      <c r="J76" s="149">
        <v>48.902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6784</v>
      </c>
      <c r="F77" s="31"/>
      <c r="G77" s="31"/>
      <c r="H77" s="149">
        <v>13.856</v>
      </c>
      <c r="I77" s="149">
        <v>25.018</v>
      </c>
      <c r="J77" s="149">
        <v>19.474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49">
        <v>35.62</v>
      </c>
      <c r="I78" s="149">
        <v>37.225</v>
      </c>
      <c r="J78" s="149">
        <v>37.82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88881</v>
      </c>
      <c r="F79" s="31"/>
      <c r="G79" s="31"/>
      <c r="H79" s="149">
        <v>241.924</v>
      </c>
      <c r="I79" s="149">
        <v>382.056</v>
      </c>
      <c r="J79" s="149">
        <v>320.778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234863</v>
      </c>
      <c r="F80" s="39">
        <v>87.54300496117905</v>
      </c>
      <c r="G80" s="40"/>
      <c r="H80" s="150">
        <v>616.1220000000001</v>
      </c>
      <c r="I80" s="151">
        <v>842.73</v>
      </c>
      <c r="J80" s="151">
        <v>744.326</v>
      </c>
      <c r="K80" s="41">
        <v>88.32318773509903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389984</v>
      </c>
      <c r="F87" s="54">
        <f>IF(D87&gt;0,100*E87/D87,0)</f>
        <v>91.90382133960519</v>
      </c>
      <c r="G87" s="40"/>
      <c r="H87" s="154">
        <v>1057.913</v>
      </c>
      <c r="I87" s="155">
        <v>1159.9394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5.388</v>
      </c>
      <c r="I9" s="149">
        <v>3.582</v>
      </c>
      <c r="J9" s="149">
        <v>3.575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0.628</v>
      </c>
      <c r="I10" s="149">
        <v>0.689</v>
      </c>
      <c r="J10" s="149">
        <v>0.688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1.83</v>
      </c>
      <c r="I11" s="149">
        <v>2.05</v>
      </c>
      <c r="J11" s="149">
        <v>2.046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1.003</v>
      </c>
      <c r="I12" s="149">
        <v>1.112</v>
      </c>
      <c r="J12" s="149">
        <v>1.11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8.849</v>
      </c>
      <c r="I13" s="151">
        <v>7.433</v>
      </c>
      <c r="J13" s="151">
        <v>7.419</v>
      </c>
      <c r="K13" s="41">
        <v>99.81165074667025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</v>
      </c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0.151</v>
      </c>
      <c r="I19" s="149">
        <v>0.151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0.069</v>
      </c>
      <c r="I20" s="149">
        <v>0.069</v>
      </c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0.051</v>
      </c>
      <c r="I21" s="149">
        <v>0.051</v>
      </c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0.271</v>
      </c>
      <c r="I22" s="151">
        <v>0.271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0.495</v>
      </c>
      <c r="I24" s="151">
        <v>0.492</v>
      </c>
      <c r="J24" s="151">
        <v>0.5</v>
      </c>
      <c r="K24" s="41">
        <v>101.6260162601626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1.919</v>
      </c>
      <c r="I26" s="151">
        <v>1.9</v>
      </c>
      <c r="J26" s="151">
        <v>1.7</v>
      </c>
      <c r="K26" s="41">
        <v>89.47368421052632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1.031</v>
      </c>
      <c r="I28" s="149">
        <v>1.886</v>
      </c>
      <c r="J28" s="149">
        <v>1.886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0.73</v>
      </c>
      <c r="I29" s="149">
        <v>0.592</v>
      </c>
      <c r="J29" s="149">
        <v>0.772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7.576</v>
      </c>
      <c r="I30" s="149">
        <v>4.717</v>
      </c>
      <c r="J30" s="149">
        <v>7.925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9.337</v>
      </c>
      <c r="I31" s="151">
        <v>7.194999999999999</v>
      </c>
      <c r="J31" s="151">
        <v>10.583</v>
      </c>
      <c r="K31" s="41">
        <v>147.08825573314803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0.697</v>
      </c>
      <c r="I33" s="149">
        <v>0.7</v>
      </c>
      <c r="J33" s="149">
        <v>0.8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0.048</v>
      </c>
      <c r="I34" s="149">
        <v>0.048</v>
      </c>
      <c r="J34" s="149">
        <v>0.06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1.961</v>
      </c>
      <c r="I35" s="149">
        <v>2.5</v>
      </c>
      <c r="J35" s="149">
        <v>2.4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0.969</v>
      </c>
      <c r="I36" s="149">
        <v>0.75</v>
      </c>
      <c r="J36" s="149">
        <v>0.743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3.675</v>
      </c>
      <c r="I37" s="151">
        <v>3.998</v>
      </c>
      <c r="J37" s="151">
        <v>4.003</v>
      </c>
      <c r="K37" s="41">
        <v>100.12506253126563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0.224</v>
      </c>
      <c r="I39" s="151">
        <v>0.2</v>
      </c>
      <c r="J39" s="151">
        <v>0.22</v>
      </c>
      <c r="K39" s="41">
        <v>110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0.086</v>
      </c>
      <c r="I41" s="149">
        <v>0.05</v>
      </c>
      <c r="J41" s="149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0.18</v>
      </c>
      <c r="I42" s="149">
        <v>0.1</v>
      </c>
      <c r="J42" s="149">
        <v>0.4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0.384</v>
      </c>
      <c r="I43" s="149">
        <v>0.08</v>
      </c>
      <c r="J43" s="149">
        <v>0.3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0.1</v>
      </c>
      <c r="I44" s="149">
        <v>0.07</v>
      </c>
      <c r="J44" s="149">
        <v>0.01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0.022</v>
      </c>
      <c r="I45" s="149">
        <v>0.05</v>
      </c>
      <c r="J45" s="149">
        <v>0.055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0.09</v>
      </c>
      <c r="I46" s="149">
        <v>0.04</v>
      </c>
      <c r="J46" s="149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0.05</v>
      </c>
      <c r="I49" s="149">
        <v>0.048</v>
      </c>
      <c r="J49" s="149">
        <v>0.048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0.912</v>
      </c>
      <c r="I50" s="151">
        <v>0.438</v>
      </c>
      <c r="J50" s="151">
        <v>0.8880000000000001</v>
      </c>
      <c r="K50" s="41">
        <v>202.7397260273973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0.436</v>
      </c>
      <c r="I52" s="151">
        <v>0.436</v>
      </c>
      <c r="J52" s="151">
        <v>0.436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1.333</v>
      </c>
      <c r="I54" s="149">
        <v>1.296</v>
      </c>
      <c r="J54" s="149">
        <v>1.445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0.23</v>
      </c>
      <c r="I55" s="149">
        <v>0.23</v>
      </c>
      <c r="J55" s="149">
        <v>0.176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1.2</v>
      </c>
      <c r="I56" s="149">
        <v>1.254</v>
      </c>
      <c r="J56" s="149">
        <v>1.322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0.01</v>
      </c>
      <c r="I57" s="149">
        <v>0.005</v>
      </c>
      <c r="J57" s="149">
        <v>0.005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0.738</v>
      </c>
      <c r="I58" s="149">
        <v>0.622</v>
      </c>
      <c r="J58" s="149">
        <v>0.751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3.5109999999999997</v>
      </c>
      <c r="I59" s="151">
        <v>3.407</v>
      </c>
      <c r="J59" s="151">
        <v>3.699</v>
      </c>
      <c r="K59" s="41">
        <v>108.57058996184325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3.509</v>
      </c>
      <c r="I61" s="149">
        <v>3.64</v>
      </c>
      <c r="J61" s="149">
        <v>3.84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0.649</v>
      </c>
      <c r="I62" s="149">
        <v>0.688</v>
      </c>
      <c r="J62" s="149">
        <v>0.72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3.665</v>
      </c>
      <c r="I63" s="149">
        <v>5.6</v>
      </c>
      <c r="J63" s="149">
        <v>7.402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7.8229999999999995</v>
      </c>
      <c r="I64" s="151">
        <v>9.928</v>
      </c>
      <c r="J64" s="151">
        <v>11.962</v>
      </c>
      <c r="K64" s="41">
        <v>120.48751007252216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21.227</v>
      </c>
      <c r="I66" s="151">
        <v>15.014</v>
      </c>
      <c r="J66" s="151">
        <v>16.5</v>
      </c>
      <c r="K66" s="41">
        <v>109.89742906620488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75.6</v>
      </c>
      <c r="I68" s="149">
        <v>75</v>
      </c>
      <c r="J68" s="149">
        <v>59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17.1</v>
      </c>
      <c r="I69" s="149">
        <v>17</v>
      </c>
      <c r="J69" s="149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92.69999999999999</v>
      </c>
      <c r="I70" s="151">
        <v>92</v>
      </c>
      <c r="J70" s="151">
        <v>71</v>
      </c>
      <c r="K70" s="41">
        <v>77.17391304347827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0.272</v>
      </c>
      <c r="I72" s="149">
        <v>0.368</v>
      </c>
      <c r="J72" s="149">
        <v>0.368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0.009</v>
      </c>
      <c r="I73" s="149">
        <v>0.009</v>
      </c>
      <c r="J73" s="149">
        <v>0.009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6.525</v>
      </c>
      <c r="I74" s="149">
        <v>6.525</v>
      </c>
      <c r="J74" s="149">
        <v>6.525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1.472</v>
      </c>
      <c r="I75" s="149">
        <v>1.319</v>
      </c>
      <c r="J75" s="149">
        <v>0.978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4.641</v>
      </c>
      <c r="I76" s="149">
        <v>5.712</v>
      </c>
      <c r="J76" s="149">
        <v>5.712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0.933</v>
      </c>
      <c r="I77" s="149">
        <v>0.84</v>
      </c>
      <c r="J77" s="149">
        <v>0.893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0.305</v>
      </c>
      <c r="I78" s="149">
        <v>0.31</v>
      </c>
      <c r="J78" s="149">
        <v>0.324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25.719</v>
      </c>
      <c r="I79" s="149">
        <v>18.978</v>
      </c>
      <c r="J79" s="149">
        <v>12.694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39.876000000000005</v>
      </c>
      <c r="I80" s="151">
        <v>34.061</v>
      </c>
      <c r="J80" s="151">
        <v>27.503</v>
      </c>
      <c r="K80" s="41">
        <v>80.74630809430141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1.575</v>
      </c>
      <c r="I82" s="149">
        <v>1.575</v>
      </c>
      <c r="J82" s="149">
        <v>1.575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0.568</v>
      </c>
      <c r="I83" s="149">
        <v>0.568</v>
      </c>
      <c r="J83" s="149">
        <v>0.56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2.143</v>
      </c>
      <c r="I84" s="151">
        <v>2.143</v>
      </c>
      <c r="J84" s="151">
        <v>2.135</v>
      </c>
      <c r="K84" s="41">
        <v>99.6266915538964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193.59799999999998</v>
      </c>
      <c r="I87" s="155">
        <v>178.916</v>
      </c>
      <c r="J87" s="155">
        <v>158.548</v>
      </c>
      <c r="K87" s="54">
        <f>IF(I87&gt;0,100*J87/I87,0)</f>
        <v>88.61588678485994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>
        <v>0.02</v>
      </c>
      <c r="J36" s="149">
        <v>0.042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>
        <v>0.02</v>
      </c>
      <c r="J37" s="151">
        <v>0.042</v>
      </c>
      <c r="K37" s="41">
        <v>210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0.107</v>
      </c>
      <c r="I39" s="151">
        <v>0.117</v>
      </c>
      <c r="J39" s="151">
        <v>0.09</v>
      </c>
      <c r="K39" s="41">
        <v>76.92307692307692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1.116</v>
      </c>
      <c r="I61" s="149">
        <v>1.116</v>
      </c>
      <c r="J61" s="149">
        <v>1.35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0.03</v>
      </c>
      <c r="I62" s="149">
        <v>0.06</v>
      </c>
      <c r="J62" s="149">
        <v>0.051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0.285</v>
      </c>
      <c r="I63" s="149">
        <v>0.285</v>
      </c>
      <c r="J63" s="149">
        <v>0.615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1.431</v>
      </c>
      <c r="I64" s="151">
        <v>1.461</v>
      </c>
      <c r="J64" s="151">
        <v>2.016</v>
      </c>
      <c r="K64" s="41">
        <v>137.9876796714579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>
        <v>0.021</v>
      </c>
      <c r="J66" s="151">
        <v>0.055</v>
      </c>
      <c r="K66" s="41">
        <v>261.90476190476187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0.02</v>
      </c>
      <c r="I72" s="149">
        <v>0.019</v>
      </c>
      <c r="J72" s="149">
        <v>0.048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4.5</v>
      </c>
      <c r="I73" s="149">
        <v>4.326</v>
      </c>
      <c r="J73" s="149">
        <v>4.326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24.2205</v>
      </c>
      <c r="I75" s="149">
        <v>30.352</v>
      </c>
      <c r="J75" s="149">
        <v>30.084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0.375</v>
      </c>
      <c r="I76" s="149">
        <v>0.375</v>
      </c>
      <c r="J76" s="149">
        <v>0.438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44</v>
      </c>
      <c r="I78" s="149">
        <v>45.412</v>
      </c>
      <c r="J78" s="149">
        <v>53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0.02</v>
      </c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73.1355</v>
      </c>
      <c r="I80" s="151">
        <v>80.48400000000001</v>
      </c>
      <c r="J80" s="151">
        <v>87.896</v>
      </c>
      <c r="K80" s="41">
        <v>109.20928383281148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1.832</v>
      </c>
      <c r="I82" s="149">
        <v>1.715</v>
      </c>
      <c r="J82" s="149">
        <v>1.732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7.2</v>
      </c>
      <c r="I83" s="149">
        <v>7.712</v>
      </c>
      <c r="J83" s="149">
        <v>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9.032</v>
      </c>
      <c r="I84" s="151">
        <v>9.427</v>
      </c>
      <c r="J84" s="151">
        <v>10.732</v>
      </c>
      <c r="K84" s="41">
        <v>113.84321629362468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83.70549999999999</v>
      </c>
      <c r="I87" s="155">
        <v>91.53</v>
      </c>
      <c r="J87" s="155">
        <v>100.831</v>
      </c>
      <c r="K87" s="54">
        <f>IF(I87&gt;0,100*J87/I87,0)</f>
        <v>110.16169561892276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86" zoomScaleSheetLayoutView="86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0.119</v>
      </c>
      <c r="I19" s="149">
        <v>0.119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0.119</v>
      </c>
      <c r="I22" s="151">
        <v>0.119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2.646</v>
      </c>
      <c r="I24" s="151">
        <v>2.904</v>
      </c>
      <c r="J24" s="151">
        <v>2.8</v>
      </c>
      <c r="K24" s="41">
        <v>96.41873278236915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2.094</v>
      </c>
      <c r="I26" s="151">
        <v>2.65</v>
      </c>
      <c r="J26" s="151">
        <v>3</v>
      </c>
      <c r="K26" s="41">
        <v>113.20754716981132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6.637</v>
      </c>
      <c r="I28" s="149">
        <v>17.207</v>
      </c>
      <c r="J28" s="149">
        <v>17.207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9.697</v>
      </c>
      <c r="I29" s="149">
        <v>11.286</v>
      </c>
      <c r="J29" s="149">
        <v>13.801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28.841</v>
      </c>
      <c r="I30" s="149">
        <v>23.337</v>
      </c>
      <c r="J30" s="149">
        <v>26.518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45.175</v>
      </c>
      <c r="I31" s="151">
        <v>51.83</v>
      </c>
      <c r="J31" s="151">
        <v>57.526</v>
      </c>
      <c r="K31" s="41">
        <v>110.98977426201043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0.28</v>
      </c>
      <c r="I33" s="149">
        <v>0.28</v>
      </c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0.031</v>
      </c>
      <c r="I34" s="149">
        <v>0.035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6.475</v>
      </c>
      <c r="I35" s="149">
        <v>10</v>
      </c>
      <c r="J35" s="149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7.135</v>
      </c>
      <c r="I36" s="149">
        <v>7.6</v>
      </c>
      <c r="J36" s="149">
        <v>7.642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13.921</v>
      </c>
      <c r="I37" s="151">
        <v>17.915</v>
      </c>
      <c r="J37" s="151">
        <v>16.642</v>
      </c>
      <c r="K37" s="41">
        <v>92.89422271839241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8.852</v>
      </c>
      <c r="I39" s="151">
        <v>6.2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0.01</v>
      </c>
      <c r="I41" s="149">
        <v>0.01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0.005</v>
      </c>
      <c r="I42" s="149">
        <v>0.01</v>
      </c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0.018</v>
      </c>
      <c r="I43" s="149">
        <v>0.003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0.032</v>
      </c>
      <c r="I44" s="149">
        <v>0.003</v>
      </c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0.028</v>
      </c>
      <c r="I45" s="149">
        <v>0.3</v>
      </c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0.052</v>
      </c>
      <c r="I46" s="149">
        <v>0.03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0.22</v>
      </c>
      <c r="I47" s="149">
        <v>0.135</v>
      </c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0.024</v>
      </c>
      <c r="I48" s="149">
        <v>0.003</v>
      </c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0.09</v>
      </c>
      <c r="I49" s="149">
        <v>0.088</v>
      </c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0.479</v>
      </c>
      <c r="I50" s="151">
        <v>0.582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0.502</v>
      </c>
      <c r="I52" s="151">
        <v>0.502</v>
      </c>
      <c r="J52" s="151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10.8</v>
      </c>
      <c r="I54" s="149">
        <v>7.977</v>
      </c>
      <c r="J54" s="149">
        <v>17.6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5.9</v>
      </c>
      <c r="I55" s="149">
        <v>3.8</v>
      </c>
      <c r="J55" s="149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</v>
      </c>
      <c r="I56" s="149">
        <v>3</v>
      </c>
      <c r="J56" s="149">
        <v>3.08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0.158</v>
      </c>
      <c r="I57" s="149">
        <v>0.166</v>
      </c>
      <c r="J57" s="149">
        <v>0.166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3.587</v>
      </c>
      <c r="I58" s="149">
        <v>3.212</v>
      </c>
      <c r="J58" s="149">
        <v>3.894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24.445000000000004</v>
      </c>
      <c r="I59" s="151">
        <v>18.155</v>
      </c>
      <c r="J59" s="151">
        <v>29.240000000000002</v>
      </c>
      <c r="K59" s="41">
        <v>161.05755990085376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12.427</v>
      </c>
      <c r="I61" s="149">
        <v>14.062</v>
      </c>
      <c r="J61" s="149">
        <v>10.29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6.022</v>
      </c>
      <c r="I62" s="149">
        <v>8.553</v>
      </c>
      <c r="J62" s="149">
        <v>8.318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9.558</v>
      </c>
      <c r="I63" s="149">
        <v>16</v>
      </c>
      <c r="J63" s="149">
        <v>13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28.006999999999998</v>
      </c>
      <c r="I64" s="151">
        <v>38.615</v>
      </c>
      <c r="J64" s="151">
        <v>31.607999999999997</v>
      </c>
      <c r="K64" s="41">
        <v>81.85420173507703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25.493</v>
      </c>
      <c r="I66" s="151">
        <v>29.276</v>
      </c>
      <c r="J66" s="151">
        <v>35</v>
      </c>
      <c r="K66" s="41">
        <v>119.55185134581227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2.206</v>
      </c>
      <c r="I68" s="149">
        <v>2.5</v>
      </c>
      <c r="J68" s="149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0.322</v>
      </c>
      <c r="I69" s="149">
        <v>0.35</v>
      </c>
      <c r="J69" s="149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2.528</v>
      </c>
      <c r="I70" s="151">
        <v>2.85</v>
      </c>
      <c r="J70" s="151">
        <v>2.95</v>
      </c>
      <c r="K70" s="41">
        <v>103.50877192982456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12.445</v>
      </c>
      <c r="I72" s="149">
        <v>18.372</v>
      </c>
      <c r="J72" s="149">
        <v>18.356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0.3</v>
      </c>
      <c r="I73" s="149">
        <v>0.653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0.825</v>
      </c>
      <c r="I74" s="149">
        <v>0.77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22.359</v>
      </c>
      <c r="I75" s="149">
        <v>20.833</v>
      </c>
      <c r="J75" s="149">
        <v>18.282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0.212</v>
      </c>
      <c r="I76" s="149">
        <v>0.557</v>
      </c>
      <c r="J76" s="149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2.036</v>
      </c>
      <c r="I77" s="149">
        <v>3.125</v>
      </c>
      <c r="J77" s="149">
        <v>2.54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3.49</v>
      </c>
      <c r="I78" s="149">
        <v>4.8</v>
      </c>
      <c r="J78" s="149">
        <v>3.65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2.589</v>
      </c>
      <c r="I79" s="149">
        <v>9.633</v>
      </c>
      <c r="J79" s="149">
        <v>17.185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44.25600000000001</v>
      </c>
      <c r="I80" s="151">
        <v>58.742999999999995</v>
      </c>
      <c r="J80" s="151">
        <v>60.57000000000001</v>
      </c>
      <c r="K80" s="41">
        <v>103.11015780603648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0.175</v>
      </c>
      <c r="I82" s="149">
        <v>0.175</v>
      </c>
      <c r="J82" s="149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0.075</v>
      </c>
      <c r="I83" s="149">
        <v>0.075</v>
      </c>
      <c r="J83" s="149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0.25</v>
      </c>
      <c r="I84" s="151">
        <v>0.25</v>
      </c>
      <c r="J84" s="151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198.767</v>
      </c>
      <c r="I87" s="155">
        <v>230.591</v>
      </c>
      <c r="J87" s="155">
        <v>240.08300000000003</v>
      </c>
      <c r="K87" s="54">
        <f>IF(I87&gt;0,100*J87/I87,0)</f>
        <v>104.11637921688185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2" zoomScaleSheetLayoutView="92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14.221</v>
      </c>
      <c r="I9" s="149">
        <v>11.377</v>
      </c>
      <c r="J9" s="149">
        <v>13.24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12.46857850158489</v>
      </c>
      <c r="I10" s="149">
        <v>10.179</v>
      </c>
      <c r="J10" s="149">
        <v>8.502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60.28203060761975</v>
      </c>
      <c r="I11" s="149">
        <v>49.431</v>
      </c>
      <c r="J11" s="149">
        <v>34.428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54.15877792445225</v>
      </c>
      <c r="I12" s="149">
        <v>51.978</v>
      </c>
      <c r="J12" s="149">
        <v>84.686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141.13038703365692</v>
      </c>
      <c r="I13" s="151">
        <v>122.965</v>
      </c>
      <c r="J13" s="151">
        <v>140.856</v>
      </c>
      <c r="K13" s="41">
        <f>IF(I13&gt;0,100*J13/I13,0)</f>
        <v>114.54966860488756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0.267</v>
      </c>
      <c r="I15" s="151">
        <v>0.279708</v>
      </c>
      <c r="J15" s="151">
        <v>0.119</v>
      </c>
      <c r="K15" s="41">
        <v>42.544367697741926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0.528</v>
      </c>
      <c r="I17" s="151">
        <v>0.12596</v>
      </c>
      <c r="J17" s="151">
        <v>0.071</v>
      </c>
      <c r="K17" s="41">
        <v>56.36710066687838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98.034</v>
      </c>
      <c r="I19" s="149">
        <v>103.5304</v>
      </c>
      <c r="J19" s="149">
        <v>78.141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3.729</v>
      </c>
      <c r="I20" s="149">
        <v>2.86238</v>
      </c>
      <c r="J20" s="149">
        <v>2.855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2.681</v>
      </c>
      <c r="I21" s="149">
        <v>1.92095</v>
      </c>
      <c r="J21" s="149">
        <v>1.883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104.444</v>
      </c>
      <c r="I22" s="151">
        <v>108.31373</v>
      </c>
      <c r="J22" s="151">
        <v>82.879</v>
      </c>
      <c r="K22" s="41">
        <v>76.51753845057316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131.786</v>
      </c>
      <c r="I24" s="151">
        <v>103.1787</v>
      </c>
      <c r="J24" s="151">
        <v>86.279</v>
      </c>
      <c r="K24" s="41">
        <v>83.62094114386011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309.832</v>
      </c>
      <c r="I26" s="151">
        <v>304.03385</v>
      </c>
      <c r="J26" s="151">
        <v>238.335</v>
      </c>
      <c r="K26" s="41">
        <v>78.39094232434975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19.349</v>
      </c>
      <c r="I28" s="149">
        <v>22.143763</v>
      </c>
      <c r="J28" s="149">
        <v>16.655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4.622</v>
      </c>
      <c r="I29" s="149">
        <v>2.259305</v>
      </c>
      <c r="J29" s="149">
        <v>0.96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163.409</v>
      </c>
      <c r="I30" s="149">
        <v>152.767</v>
      </c>
      <c r="J30" s="149">
        <v>106.913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187.38</v>
      </c>
      <c r="I31" s="151">
        <v>177.170068</v>
      </c>
      <c r="J31" s="151">
        <v>124.52799999999999</v>
      </c>
      <c r="K31" s="41">
        <v>70.28726771160916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199.897</v>
      </c>
      <c r="I33" s="149">
        <v>351.804</v>
      </c>
      <c r="J33" s="149">
        <v>204.288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7.788</v>
      </c>
      <c r="I34" s="149">
        <v>7.701464</v>
      </c>
      <c r="J34" s="149">
        <v>9.919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36.838</v>
      </c>
      <c r="I35" s="149">
        <v>33.291227</v>
      </c>
      <c r="J35" s="149">
        <v>25.02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196.916</v>
      </c>
      <c r="I36" s="149">
        <v>158.03374</v>
      </c>
      <c r="J36" s="149">
        <v>135.775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441.43899999999996</v>
      </c>
      <c r="I37" s="151">
        <v>550.830431</v>
      </c>
      <c r="J37" s="151">
        <v>375.00200000000007</v>
      </c>
      <c r="K37" s="41">
        <v>68.07939047942688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8.66</v>
      </c>
      <c r="I39" s="151">
        <v>8.08437</v>
      </c>
      <c r="J39" s="151">
        <v>7.064</v>
      </c>
      <c r="K39" s="41">
        <v>87.3784846561946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5.304</v>
      </c>
      <c r="I41" s="149">
        <v>1.273037</v>
      </c>
      <c r="J41" s="149">
        <v>0.628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56.679</v>
      </c>
      <c r="I42" s="149">
        <v>86.995226</v>
      </c>
      <c r="J42" s="149">
        <v>31.597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25.023</v>
      </c>
      <c r="I43" s="149">
        <v>20.252008</v>
      </c>
      <c r="J43" s="149">
        <v>11.035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1.54</v>
      </c>
      <c r="I44" s="149">
        <v>0.201694</v>
      </c>
      <c r="J44" s="149">
        <v>0.052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1.6</v>
      </c>
      <c r="I45" s="149">
        <v>0.894504</v>
      </c>
      <c r="J45" s="149">
        <v>1.09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10.224</v>
      </c>
      <c r="I46" s="149">
        <v>2.999163</v>
      </c>
      <c r="J46" s="149">
        <v>6.329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3.56</v>
      </c>
      <c r="I47" s="149">
        <v>3.456908</v>
      </c>
      <c r="J47" s="149">
        <v>1.943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129.95</v>
      </c>
      <c r="I48" s="149">
        <v>157.632331</v>
      </c>
      <c r="J48" s="149">
        <v>111.981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42.4</v>
      </c>
      <c r="I49" s="149">
        <v>30.068942</v>
      </c>
      <c r="J49" s="149">
        <v>20.108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276.28</v>
      </c>
      <c r="I50" s="151">
        <v>303.773813</v>
      </c>
      <c r="J50" s="151">
        <v>184.763</v>
      </c>
      <c r="K50" s="41">
        <v>60.822556814665255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16.538</v>
      </c>
      <c r="I52" s="151">
        <v>14.65312</v>
      </c>
      <c r="J52" s="151">
        <v>10.207</v>
      </c>
      <c r="K52" s="41">
        <v>69.65752003668844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457.147</v>
      </c>
      <c r="I54" s="149">
        <v>550.1219</v>
      </c>
      <c r="J54" s="149">
        <v>424.197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1469.035</v>
      </c>
      <c r="I55" s="149">
        <v>1505.3609</v>
      </c>
      <c r="J55" s="149">
        <v>1282.728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430</v>
      </c>
      <c r="I56" s="149">
        <v>545.04815</v>
      </c>
      <c r="J56" s="149">
        <v>393.445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8.64</v>
      </c>
      <c r="I57" s="149">
        <v>3.505714</v>
      </c>
      <c r="J57" s="149">
        <v>2.617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681.16</v>
      </c>
      <c r="I58" s="149">
        <v>678.26089</v>
      </c>
      <c r="J58" s="149">
        <v>501.295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3045.9819999999995</v>
      </c>
      <c r="I59" s="151">
        <v>3282.2975539999998</v>
      </c>
      <c r="J59" s="151">
        <v>2604.2820000000006</v>
      </c>
      <c r="K59" s="41">
        <v>79.34326358761321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32.364</v>
      </c>
      <c r="I61" s="149">
        <v>31.93688</v>
      </c>
      <c r="J61" s="149">
        <v>26.218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1.527</v>
      </c>
      <c r="I62" s="149">
        <v>0.812393</v>
      </c>
      <c r="J62" s="149">
        <v>0.353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209.354</v>
      </c>
      <c r="I63" s="149">
        <v>348.4523</v>
      </c>
      <c r="J63" s="149">
        <v>270.78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243.245</v>
      </c>
      <c r="I64" s="151">
        <v>381.201573</v>
      </c>
      <c r="J64" s="151">
        <v>297.351</v>
      </c>
      <c r="K64" s="41">
        <v>78.00361306483906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68.702</v>
      </c>
      <c r="I66" s="151">
        <v>108.878</v>
      </c>
      <c r="J66" s="151">
        <v>91.666</v>
      </c>
      <c r="K66" s="41">
        <v>84.19148037252705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543.45</v>
      </c>
      <c r="I68" s="149">
        <v>453.3895</v>
      </c>
      <c r="J68" s="149">
        <v>368.657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5.75</v>
      </c>
      <c r="I69" s="149">
        <v>2.075693</v>
      </c>
      <c r="J69" s="149">
        <v>2.887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549.2</v>
      </c>
      <c r="I70" s="151">
        <v>455.465193</v>
      </c>
      <c r="J70" s="151">
        <v>371.544</v>
      </c>
      <c r="K70" s="41">
        <v>81.57461990734383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1.483</v>
      </c>
      <c r="I72" s="149">
        <v>0.519243</v>
      </c>
      <c r="J72" s="149">
        <v>0.663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76.414</v>
      </c>
      <c r="I73" s="149">
        <v>57.217577</v>
      </c>
      <c r="J73" s="149">
        <v>77.355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48</v>
      </c>
      <c r="I74" s="149">
        <v>39.100362</v>
      </c>
      <c r="J74" s="149">
        <v>37.04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6.22023</v>
      </c>
      <c r="I75" s="149">
        <v>0.937074</v>
      </c>
      <c r="J75" s="149">
        <v>1.381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37.8</v>
      </c>
      <c r="I76" s="149">
        <v>17.911761</v>
      </c>
      <c r="J76" s="149">
        <v>26.286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0.574</v>
      </c>
      <c r="I77" s="149">
        <v>0.780327</v>
      </c>
      <c r="J77" s="149">
        <v>0.477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5.986</v>
      </c>
      <c r="I78" s="149">
        <v>4.403477</v>
      </c>
      <c r="J78" s="149">
        <v>3.827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4.281867262515853</v>
      </c>
      <c r="I79" s="149">
        <v>0.317995</v>
      </c>
      <c r="J79" s="149">
        <v>0.928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180.75909726251587</v>
      </c>
      <c r="I80" s="151">
        <v>121.18781599999998</v>
      </c>
      <c r="J80" s="151">
        <v>147.957</v>
      </c>
      <c r="K80" s="41">
        <v>122.0890060433138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3.618</v>
      </c>
      <c r="I82" s="149">
        <v>0.966018</v>
      </c>
      <c r="J82" s="149">
        <v>3.367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16</v>
      </c>
      <c r="I83" s="149">
        <v>3.94404</v>
      </c>
      <c r="J83" s="149">
        <v>5.27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19.618</v>
      </c>
      <c r="I84" s="151">
        <v>4.910058</v>
      </c>
      <c r="J84" s="151">
        <v>8.637</v>
      </c>
      <c r="K84" s="41">
        <v>175.90423575444527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5725.7904842961725</v>
      </c>
      <c r="I87" s="155">
        <v>6047.348943999999</v>
      </c>
      <c r="J87" s="155">
        <v>4771.540000000001</v>
      </c>
      <c r="K87" s="54">
        <f>IF(I87&gt;0,100*J87/I87,0)</f>
        <v>78.9030043443116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2" zoomScaleSheetLayoutView="92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287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86.093</v>
      </c>
      <c r="I9" s="149">
        <v>68.909</v>
      </c>
      <c r="J9" s="149">
        <v>66.332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84.33352837419311</v>
      </c>
      <c r="I10" s="149">
        <v>68.845</v>
      </c>
      <c r="J10" s="149">
        <v>55.9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348.91685905129935</v>
      </c>
      <c r="I11" s="149">
        <v>286.112</v>
      </c>
      <c r="J11" s="149">
        <v>260.309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326.4779085343623</v>
      </c>
      <c r="I12" s="149">
        <v>313.331</v>
      </c>
      <c r="J12" s="149">
        <v>474.242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845.8212959598548</v>
      </c>
      <c r="I13" s="151">
        <v>737.1970000000001</v>
      </c>
      <c r="J13" s="151">
        <v>856.7830000000001</v>
      </c>
      <c r="K13" s="41">
        <f>IF(I13&gt;0,100*J13/I13,0)</f>
        <v>116.22171549802835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1.671</v>
      </c>
      <c r="I15" s="151">
        <v>2.1995</v>
      </c>
      <c r="J15" s="151">
        <v>0.871</v>
      </c>
      <c r="K15" s="41">
        <v>39.599909070243235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0.96</v>
      </c>
      <c r="I17" s="151">
        <v>0.803</v>
      </c>
      <c r="J17" s="151">
        <v>0.442</v>
      </c>
      <c r="K17" s="41">
        <v>55.04358655043587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736.289</v>
      </c>
      <c r="I19" s="149">
        <v>758.083</v>
      </c>
      <c r="J19" s="149">
        <v>574.868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25.635</v>
      </c>
      <c r="I20" s="149">
        <v>20.484</v>
      </c>
      <c r="J20" s="149">
        <v>19.26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17.849</v>
      </c>
      <c r="I21" s="149">
        <v>13.2495</v>
      </c>
      <c r="J21" s="149">
        <v>13.982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779.773</v>
      </c>
      <c r="I22" s="151">
        <v>791.8165</v>
      </c>
      <c r="J22" s="151">
        <v>608.11</v>
      </c>
      <c r="K22" s="41">
        <v>76.79935944754877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848.916</v>
      </c>
      <c r="I24" s="151">
        <v>807.8875</v>
      </c>
      <c r="J24" s="151">
        <v>650.534</v>
      </c>
      <c r="K24" s="41">
        <v>80.52284507434513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2271.103</v>
      </c>
      <c r="I26" s="151">
        <v>2286.361</v>
      </c>
      <c r="J26" s="151">
        <v>1709.877</v>
      </c>
      <c r="K26" s="41">
        <v>74.78595899772608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146.219</v>
      </c>
      <c r="I28" s="149">
        <v>162.737</v>
      </c>
      <c r="J28" s="149">
        <v>126.734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29.119</v>
      </c>
      <c r="I29" s="149">
        <v>13.145</v>
      </c>
      <c r="J29" s="149">
        <v>6.982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1276.367</v>
      </c>
      <c r="I30" s="149">
        <v>1240.794</v>
      </c>
      <c r="J30" s="149">
        <v>840.706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1451.705</v>
      </c>
      <c r="I31" s="151">
        <v>1416.6760000000002</v>
      </c>
      <c r="J31" s="151">
        <v>974.422</v>
      </c>
      <c r="K31" s="41">
        <v>68.78227625794464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2013.944</v>
      </c>
      <c r="I33" s="149">
        <v>1951.02</v>
      </c>
      <c r="J33" s="149">
        <v>1821.144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63.803</v>
      </c>
      <c r="I34" s="149">
        <v>49.628</v>
      </c>
      <c r="J34" s="149">
        <v>65.861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133.748</v>
      </c>
      <c r="I35" s="149">
        <v>116.983</v>
      </c>
      <c r="J35" s="149">
        <v>105.493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1099.546</v>
      </c>
      <c r="I36" s="149">
        <v>1032.08</v>
      </c>
      <c r="J36" s="149">
        <v>884.65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3311.041</v>
      </c>
      <c r="I37" s="151">
        <v>3149.711</v>
      </c>
      <c r="J37" s="151">
        <v>2877.148</v>
      </c>
      <c r="K37" s="41">
        <v>91.34641241688523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57.623</v>
      </c>
      <c r="I39" s="151">
        <v>58.2675</v>
      </c>
      <c r="J39" s="151">
        <v>48.744</v>
      </c>
      <c r="K39" s="41">
        <v>83.65555412537006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22.013</v>
      </c>
      <c r="I41" s="149">
        <v>9.954</v>
      </c>
      <c r="J41" s="149">
        <v>4.053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419.428</v>
      </c>
      <c r="I42" s="149">
        <v>658.097</v>
      </c>
      <c r="J42" s="149">
        <v>228.412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178.182</v>
      </c>
      <c r="I43" s="149">
        <v>148.5735</v>
      </c>
      <c r="J43" s="149">
        <v>80.89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1.661</v>
      </c>
      <c r="I44" s="149">
        <v>1.475</v>
      </c>
      <c r="J44" s="149">
        <v>0.364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6.662</v>
      </c>
      <c r="I45" s="149">
        <v>6.336</v>
      </c>
      <c r="J45" s="149">
        <v>7.563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69.714</v>
      </c>
      <c r="I46" s="149">
        <v>95.307</v>
      </c>
      <c r="J46" s="149">
        <v>46.543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13.289</v>
      </c>
      <c r="I47" s="149">
        <v>25.353</v>
      </c>
      <c r="J47" s="149">
        <v>14.175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961.975</v>
      </c>
      <c r="I48" s="149">
        <v>1183.379</v>
      </c>
      <c r="J48" s="149">
        <v>815.076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170.15</v>
      </c>
      <c r="I49" s="149">
        <v>220.887</v>
      </c>
      <c r="J49" s="149">
        <v>143.257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1843.074</v>
      </c>
      <c r="I50" s="151">
        <v>2349.3615</v>
      </c>
      <c r="J50" s="151">
        <v>1340.333</v>
      </c>
      <c r="K50" s="41">
        <v>57.05094767237823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122.384</v>
      </c>
      <c r="I52" s="151">
        <v>119.052</v>
      </c>
      <c r="J52" s="151">
        <v>75.974</v>
      </c>
      <c r="K52" s="41">
        <v>63.815811578133925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3383.81</v>
      </c>
      <c r="I54" s="149">
        <v>3790.722</v>
      </c>
      <c r="J54" s="149">
        <v>3179.363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10694.06</v>
      </c>
      <c r="I55" s="149">
        <v>11519.06</v>
      </c>
      <c r="J55" s="149">
        <v>9661.128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3800.683</v>
      </c>
      <c r="I56" s="149">
        <v>3952.1005</v>
      </c>
      <c r="J56" s="149">
        <v>2834.219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21.99</v>
      </c>
      <c r="I57" s="149">
        <v>26.489</v>
      </c>
      <c r="J57" s="149">
        <v>20.931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5041.269</v>
      </c>
      <c r="I58" s="149">
        <v>5292.547</v>
      </c>
      <c r="J58" s="149">
        <v>3832.772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22941.812</v>
      </c>
      <c r="I59" s="151">
        <v>24580.9185</v>
      </c>
      <c r="J59" s="151">
        <v>19528.413</v>
      </c>
      <c r="K59" s="41">
        <v>79.44541616701589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240</v>
      </c>
      <c r="I61" s="149">
        <v>237.807</v>
      </c>
      <c r="J61" s="149">
        <v>199.221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4.9</v>
      </c>
      <c r="I62" s="149">
        <v>5.663</v>
      </c>
      <c r="J62" s="149">
        <v>2.535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2518.109</v>
      </c>
      <c r="I63" s="149">
        <v>2334.626</v>
      </c>
      <c r="J63" s="149">
        <v>1950.809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2763.009</v>
      </c>
      <c r="I64" s="151">
        <v>2578.096</v>
      </c>
      <c r="J64" s="151">
        <v>2152.565</v>
      </c>
      <c r="K64" s="41">
        <v>83.49436948818042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678.96</v>
      </c>
      <c r="I66" s="151">
        <v>745.168</v>
      </c>
      <c r="J66" s="151">
        <v>680.376</v>
      </c>
      <c r="K66" s="41">
        <v>91.30504798917826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4021.5</v>
      </c>
      <c r="I68" s="149">
        <v>3637.76</v>
      </c>
      <c r="J68" s="149">
        <v>2822.463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29.721</v>
      </c>
      <c r="I69" s="149">
        <v>31.952</v>
      </c>
      <c r="J69" s="149">
        <v>19.391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4051.221</v>
      </c>
      <c r="I70" s="151">
        <v>3669.7120000000004</v>
      </c>
      <c r="J70" s="151">
        <v>2841.8540000000003</v>
      </c>
      <c r="K70" s="41">
        <v>77.44079099395266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6.858</v>
      </c>
      <c r="I72" s="149">
        <v>3.367</v>
      </c>
      <c r="J72" s="149">
        <v>4.45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607.329</v>
      </c>
      <c r="I73" s="149">
        <v>447.3635</v>
      </c>
      <c r="J73" s="149">
        <v>606.845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318.479</v>
      </c>
      <c r="I74" s="149">
        <v>255.54</v>
      </c>
      <c r="J74" s="149">
        <v>231.989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11.044</v>
      </c>
      <c r="I75" s="149">
        <v>7.045</v>
      </c>
      <c r="J75" s="149">
        <v>9.954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194.313</v>
      </c>
      <c r="I76" s="149">
        <v>142.2055</v>
      </c>
      <c r="J76" s="149">
        <v>171.543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4.291</v>
      </c>
      <c r="I77" s="149">
        <v>5.633</v>
      </c>
      <c r="J77" s="149">
        <v>3.535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39.496</v>
      </c>
      <c r="I78" s="149">
        <v>28.766</v>
      </c>
      <c r="J78" s="149">
        <v>26.101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5.548</v>
      </c>
      <c r="I79" s="149">
        <v>2.309</v>
      </c>
      <c r="J79" s="149">
        <v>6.299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1187.358</v>
      </c>
      <c r="I80" s="151">
        <v>892.2289999999999</v>
      </c>
      <c r="J80" s="151">
        <v>1060.716</v>
      </c>
      <c r="K80" s="41">
        <v>118.88382915148465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22.782</v>
      </c>
      <c r="I82" s="149">
        <v>6.926</v>
      </c>
      <c r="J82" s="149">
        <v>22.829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79.935</v>
      </c>
      <c r="I83" s="149">
        <v>28.578</v>
      </c>
      <c r="J83" s="149">
        <v>37.456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102.717</v>
      </c>
      <c r="I84" s="151">
        <v>35.504</v>
      </c>
      <c r="J84" s="151">
        <v>60.285000000000004</v>
      </c>
      <c r="K84" s="41">
        <v>169.79776926543488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43259.14829595985</v>
      </c>
      <c r="I87" s="155">
        <v>44220.96</v>
      </c>
      <c r="J87" s="155">
        <v>35467.44700000001</v>
      </c>
      <c r="K87" s="54">
        <f>IF(I87&gt;0,100*J87/I87,0)</f>
        <v>80.20505886801193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0.04256821829855537</v>
      </c>
      <c r="I10" s="149">
        <v>0.005</v>
      </c>
      <c r="J10" s="149">
        <v>0.005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0.007640449438202247</v>
      </c>
      <c r="I11" s="149">
        <v>0.005</v>
      </c>
      <c r="J11" s="149">
        <v>0.005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0.014189406099518458</v>
      </c>
      <c r="I12" s="149">
        <v>0.012</v>
      </c>
      <c r="J12" s="149">
        <v>0.012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0.06439807383627608</v>
      </c>
      <c r="I13" s="151">
        <v>0.022</v>
      </c>
      <c r="J13" s="151">
        <v>0.022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0.405</v>
      </c>
      <c r="I19" s="149">
        <v>0.463</v>
      </c>
      <c r="J19" s="149">
        <v>0.118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0.405</v>
      </c>
      <c r="I22" s="151">
        <v>0.463</v>
      </c>
      <c r="J22" s="151">
        <v>0.118</v>
      </c>
      <c r="K22" s="41">
        <v>25.485961123110147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29.261</v>
      </c>
      <c r="I24" s="151">
        <v>24.301</v>
      </c>
      <c r="J24" s="151">
        <v>26.871</v>
      </c>
      <c r="K24" s="41">
        <v>110.57569647339616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14.483</v>
      </c>
      <c r="I26" s="151">
        <v>10.181</v>
      </c>
      <c r="J26" s="151">
        <v>14.551</v>
      </c>
      <c r="K26" s="41">
        <v>142.9230920341813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9.194</v>
      </c>
      <c r="I28" s="149">
        <v>12.306</v>
      </c>
      <c r="J28" s="149">
        <v>12.766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16.976</v>
      </c>
      <c r="I29" s="149">
        <v>15.102</v>
      </c>
      <c r="J29" s="149">
        <v>26.52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33.607</v>
      </c>
      <c r="I30" s="149">
        <v>31.929</v>
      </c>
      <c r="J30" s="149">
        <v>35.391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59.777</v>
      </c>
      <c r="I31" s="151">
        <v>59.337</v>
      </c>
      <c r="J31" s="151">
        <v>74.67699999999999</v>
      </c>
      <c r="K31" s="41">
        <v>125.85233496806374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4.05</v>
      </c>
      <c r="I33" s="149">
        <v>3.402</v>
      </c>
      <c r="J33" s="149">
        <v>4.299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3.609</v>
      </c>
      <c r="I34" s="149">
        <v>3.569</v>
      </c>
      <c r="J34" s="149">
        <v>3.541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45.571</v>
      </c>
      <c r="I35" s="149">
        <v>46.851</v>
      </c>
      <c r="J35" s="149">
        <v>52.725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89.473</v>
      </c>
      <c r="I36" s="149">
        <v>94.61</v>
      </c>
      <c r="J36" s="149">
        <v>108.726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142.703</v>
      </c>
      <c r="I37" s="151">
        <v>148.43200000000002</v>
      </c>
      <c r="J37" s="151">
        <v>169.291</v>
      </c>
      <c r="K37" s="41">
        <v>114.05289964428154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4.537</v>
      </c>
      <c r="I39" s="151">
        <v>2.985</v>
      </c>
      <c r="J39" s="151">
        <v>6.018</v>
      </c>
      <c r="K39" s="41">
        <v>201.60804020100502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8.633</v>
      </c>
      <c r="I41" s="149">
        <v>3.458</v>
      </c>
      <c r="J41" s="149">
        <v>9.59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2</v>
      </c>
      <c r="I45" s="149">
        <v>1.9</v>
      </c>
      <c r="J45" s="149">
        <v>1.9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1.35</v>
      </c>
      <c r="I48" s="149">
        <v>0.96</v>
      </c>
      <c r="J48" s="149">
        <v>1.1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0.34</v>
      </c>
      <c r="I49" s="149">
        <v>0.48</v>
      </c>
      <c r="J49" s="149">
        <v>0.2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12.322999999999999</v>
      </c>
      <c r="I50" s="151">
        <v>6.798</v>
      </c>
      <c r="J50" s="151">
        <v>12.79</v>
      </c>
      <c r="K50" s="41">
        <v>188.14357163871728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19.65</v>
      </c>
      <c r="I52" s="151">
        <v>22.0977508650519</v>
      </c>
      <c r="J52" s="151">
        <v>19.65</v>
      </c>
      <c r="K52" s="41">
        <v>88.92307692307692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58.119</v>
      </c>
      <c r="I54" s="149">
        <v>61.11</v>
      </c>
      <c r="J54" s="149">
        <v>48.49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247.287</v>
      </c>
      <c r="I55" s="149">
        <v>278.659</v>
      </c>
      <c r="J55" s="149">
        <v>209.838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22.5</v>
      </c>
      <c r="I56" s="149">
        <v>29.478</v>
      </c>
      <c r="J56" s="149">
        <v>20.564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8.96</v>
      </c>
      <c r="I57" s="149">
        <v>11.17</v>
      </c>
      <c r="J57" s="149">
        <v>5.68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199.237</v>
      </c>
      <c r="I58" s="149">
        <v>179.029</v>
      </c>
      <c r="J58" s="149">
        <v>174.855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536.103</v>
      </c>
      <c r="I59" s="151">
        <v>559.446</v>
      </c>
      <c r="J59" s="151">
        <v>459.427</v>
      </c>
      <c r="K59" s="41">
        <v>82.12177761571269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36.072</v>
      </c>
      <c r="I61" s="149">
        <v>27.847</v>
      </c>
      <c r="J61" s="149">
        <v>61.6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44.881</v>
      </c>
      <c r="I62" s="149">
        <v>21.646</v>
      </c>
      <c r="J62" s="149">
        <v>54.2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49.348</v>
      </c>
      <c r="I63" s="149">
        <v>22.147</v>
      </c>
      <c r="J63" s="149">
        <v>47.469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130.301</v>
      </c>
      <c r="I64" s="151">
        <v>71.64</v>
      </c>
      <c r="J64" s="151">
        <v>163.269</v>
      </c>
      <c r="K64" s="41">
        <v>227.90201005025128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70.183</v>
      </c>
      <c r="I66" s="151">
        <v>41.931</v>
      </c>
      <c r="J66" s="151">
        <v>63.7</v>
      </c>
      <c r="K66" s="41">
        <v>151.9162433521738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323.8</v>
      </c>
      <c r="I68" s="149">
        <v>217</v>
      </c>
      <c r="J68" s="149">
        <v>314.5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65.65</v>
      </c>
      <c r="I69" s="149">
        <v>34.5</v>
      </c>
      <c r="J69" s="149">
        <v>85.5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389.45000000000005</v>
      </c>
      <c r="I70" s="151">
        <v>251.5</v>
      </c>
      <c r="J70" s="151">
        <v>400</v>
      </c>
      <c r="K70" s="41">
        <v>159.04572564612326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72.556</v>
      </c>
      <c r="I72" s="149">
        <v>55.788</v>
      </c>
      <c r="J72" s="149">
        <v>89.914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53.315</v>
      </c>
      <c r="I73" s="149">
        <v>58.748</v>
      </c>
      <c r="J73" s="149">
        <v>51.405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1341.316</v>
      </c>
      <c r="I74" s="149">
        <v>1424.638</v>
      </c>
      <c r="J74" s="149">
        <v>1260.2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516.83</v>
      </c>
      <c r="I75" s="149">
        <v>481.881</v>
      </c>
      <c r="J75" s="149">
        <v>381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29.716</v>
      </c>
      <c r="I76" s="149">
        <v>49.321</v>
      </c>
      <c r="J76" s="149">
        <v>43.295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2398.501</v>
      </c>
      <c r="I77" s="149">
        <v>2402.7</v>
      </c>
      <c r="J77" s="149">
        <v>1757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362.275</v>
      </c>
      <c r="I78" s="149">
        <v>239.207</v>
      </c>
      <c r="J78" s="149">
        <v>339.201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575</v>
      </c>
      <c r="I79" s="149">
        <v>562.838</v>
      </c>
      <c r="J79" s="149">
        <v>581.5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5349.509</v>
      </c>
      <c r="I80" s="151">
        <v>5275.120999999999</v>
      </c>
      <c r="J80" s="151">
        <v>4503.515</v>
      </c>
      <c r="K80" s="41">
        <v>85.37273363018595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0.345</v>
      </c>
      <c r="I82" s="149">
        <v>0.068</v>
      </c>
      <c r="J82" s="149">
        <v>0.817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0.085</v>
      </c>
      <c r="I83" s="149">
        <v>0.223</v>
      </c>
      <c r="J83" s="149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0.43</v>
      </c>
      <c r="I84" s="151">
        <v>0.29100000000000004</v>
      </c>
      <c r="J84" s="151">
        <v>1.337</v>
      </c>
      <c r="K84" s="41">
        <v>459.45017182130573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6759.179398073837</v>
      </c>
      <c r="I87" s="155">
        <v>6474.545750865052</v>
      </c>
      <c r="J87" s="155">
        <v>5915.236000000001</v>
      </c>
      <c r="K87" s="54">
        <f>IF(I87&gt;0,100*J87/I87,0)</f>
        <v>91.36140553504742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286</v>
      </c>
      <c r="I7" s="21" t="s">
        <v>286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0.005457463884430176</v>
      </c>
      <c r="I10" s="149">
        <v>0.001</v>
      </c>
      <c r="J10" s="149">
        <v>0.001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0.0010914927768860352</v>
      </c>
      <c r="I11" s="149">
        <v>0.004</v>
      </c>
      <c r="J11" s="149">
        <v>0.004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0.0032744783306581054</v>
      </c>
      <c r="I12" s="149">
        <v>0.002</v>
      </c>
      <c r="J12" s="149">
        <v>0.001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0.009823434991974316</v>
      </c>
      <c r="I13" s="151">
        <v>0.007</v>
      </c>
      <c r="J13" s="151">
        <v>0.006</v>
      </c>
      <c r="K13" s="41">
        <v>85.71428571428571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0.1195</v>
      </c>
      <c r="I19" s="149">
        <v>0.0957</v>
      </c>
      <c r="J19" s="149">
        <v>0.058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0.1195</v>
      </c>
      <c r="I22" s="151">
        <v>0.0957</v>
      </c>
      <c r="J22" s="151">
        <v>0.058</v>
      </c>
      <c r="K22" s="41">
        <v>60.606060606060616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5.352</v>
      </c>
      <c r="I24" s="151">
        <v>4.2863</v>
      </c>
      <c r="J24" s="151">
        <v>5.218</v>
      </c>
      <c r="K24" s="41">
        <v>121.73669598488206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2.672</v>
      </c>
      <c r="I26" s="151">
        <v>1.5075</v>
      </c>
      <c r="J26" s="151">
        <v>2.87</v>
      </c>
      <c r="K26" s="41">
        <v>190.3814262023217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1.9959</v>
      </c>
      <c r="I28" s="149">
        <v>1.9375</v>
      </c>
      <c r="J28" s="149">
        <v>2.68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4.9728</v>
      </c>
      <c r="I29" s="149">
        <v>4.5524</v>
      </c>
      <c r="J29" s="149">
        <v>5.834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6.4248</v>
      </c>
      <c r="I30" s="149">
        <v>4.2113</v>
      </c>
      <c r="J30" s="149">
        <v>8.397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13.3935</v>
      </c>
      <c r="I31" s="151">
        <v>10.7012</v>
      </c>
      <c r="J31" s="151">
        <v>16.911</v>
      </c>
      <c r="K31" s="41">
        <v>158.02900609277467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0.7292</v>
      </c>
      <c r="I33" s="149">
        <v>0.6124</v>
      </c>
      <c r="J33" s="149">
        <v>0.719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0.7114</v>
      </c>
      <c r="I34" s="149">
        <v>0.7004</v>
      </c>
      <c r="J34" s="149">
        <v>0.687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8.3869</v>
      </c>
      <c r="I35" s="149">
        <v>7.8797</v>
      </c>
      <c r="J35" s="149">
        <v>10.68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17.099</v>
      </c>
      <c r="I36" s="149">
        <v>18.4985</v>
      </c>
      <c r="J36" s="149">
        <v>21.521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26.9265</v>
      </c>
      <c r="I37" s="151">
        <v>27.691</v>
      </c>
      <c r="J37" s="151">
        <v>33.607</v>
      </c>
      <c r="K37" s="41">
        <v>121.36434220504857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0.6852</v>
      </c>
      <c r="I39" s="151">
        <v>0.3978</v>
      </c>
      <c r="J39" s="151">
        <v>0.941</v>
      </c>
      <c r="K39" s="41">
        <v>236.55103066867773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1.159</v>
      </c>
      <c r="I41" s="149">
        <v>0.4156</v>
      </c>
      <c r="J41" s="149">
        <v>1.511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0.1755</v>
      </c>
      <c r="I45" s="149">
        <v>0.2068</v>
      </c>
      <c r="J45" s="149">
        <v>0.22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0.1255</v>
      </c>
      <c r="I48" s="149">
        <v>0.2014</v>
      </c>
      <c r="J48" s="149">
        <v>0.2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0.0196</v>
      </c>
      <c r="I49" s="149">
        <v>0.0603</v>
      </c>
      <c r="J49" s="149">
        <v>0.027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1.4796</v>
      </c>
      <c r="I50" s="151">
        <v>0.8841000000000001</v>
      </c>
      <c r="J50" s="151">
        <v>1.9579999999999997</v>
      </c>
      <c r="K50" s="41">
        <v>221.46815971043995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4.0577</v>
      </c>
      <c r="I52" s="151">
        <v>4.5574</v>
      </c>
      <c r="J52" s="151">
        <v>4.046</v>
      </c>
      <c r="K52" s="41">
        <v>88.77868960372142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12.795</v>
      </c>
      <c r="I54" s="149">
        <v>12.1353</v>
      </c>
      <c r="J54" s="149">
        <v>10.342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49.7106</v>
      </c>
      <c r="I55" s="149">
        <v>56.8864</v>
      </c>
      <c r="J55" s="149">
        <v>46.407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6.4</v>
      </c>
      <c r="I56" s="149">
        <v>6.1769</v>
      </c>
      <c r="J56" s="149">
        <v>4.233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2.184</v>
      </c>
      <c r="I57" s="149">
        <v>2.1811</v>
      </c>
      <c r="J57" s="149">
        <v>1.251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42.6216</v>
      </c>
      <c r="I58" s="149">
        <v>35.9027</v>
      </c>
      <c r="J58" s="149">
        <v>37.768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113.7112</v>
      </c>
      <c r="I59" s="151">
        <v>113.28240000000002</v>
      </c>
      <c r="J59" s="151">
        <v>100.00099999999999</v>
      </c>
      <c r="K59" s="41">
        <v>88.27584867552238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8.7758</v>
      </c>
      <c r="I61" s="149">
        <v>6.7734</v>
      </c>
      <c r="J61" s="149">
        <v>12.9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10.4898</v>
      </c>
      <c r="I62" s="149">
        <v>4.4906</v>
      </c>
      <c r="J62" s="149">
        <v>12.125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10.0845</v>
      </c>
      <c r="I63" s="149">
        <v>4.5461</v>
      </c>
      <c r="J63" s="149">
        <v>10.478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29.350099999999998</v>
      </c>
      <c r="I64" s="151">
        <v>15.810099999999998</v>
      </c>
      <c r="J64" s="151">
        <v>35.503</v>
      </c>
      <c r="K64" s="41">
        <v>224.55898444665124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11.5934</v>
      </c>
      <c r="I66" s="151">
        <v>6.9422</v>
      </c>
      <c r="J66" s="151">
        <v>12.6</v>
      </c>
      <c r="K66" s="41">
        <v>181.49866036703062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60.0153</v>
      </c>
      <c r="I68" s="149">
        <v>39.7668</v>
      </c>
      <c r="J68" s="149">
        <v>62.3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8.523</v>
      </c>
      <c r="I69" s="149">
        <v>4.3201</v>
      </c>
      <c r="J69" s="149">
        <v>12.3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68.5383</v>
      </c>
      <c r="I70" s="151">
        <v>44.0869</v>
      </c>
      <c r="J70" s="151">
        <v>74.6</v>
      </c>
      <c r="K70" s="41">
        <v>169.21126230240728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13.2217</v>
      </c>
      <c r="I72" s="149">
        <v>11.1654</v>
      </c>
      <c r="J72" s="149">
        <v>18.128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9.8754</v>
      </c>
      <c r="I73" s="149">
        <v>10.3282</v>
      </c>
      <c r="J73" s="149">
        <v>9.591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269.334</v>
      </c>
      <c r="I74" s="149">
        <v>268.1204</v>
      </c>
      <c r="J74" s="149">
        <v>247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113.3268</v>
      </c>
      <c r="I75" s="149">
        <v>108.5575</v>
      </c>
      <c r="J75" s="149">
        <v>88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5.1473</v>
      </c>
      <c r="I76" s="149">
        <v>7.2722</v>
      </c>
      <c r="J76" s="149">
        <v>8.257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528.8037</v>
      </c>
      <c r="I77" s="149">
        <v>503.9067</v>
      </c>
      <c r="J77" s="149">
        <v>386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71.679</v>
      </c>
      <c r="I78" s="149">
        <v>46.8637</v>
      </c>
      <c r="J78" s="149">
        <v>70.7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105.7268</v>
      </c>
      <c r="I79" s="149">
        <v>96.3014</v>
      </c>
      <c r="J79" s="149">
        <v>107.25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1117.1147</v>
      </c>
      <c r="I80" s="151">
        <v>1052.5155</v>
      </c>
      <c r="J80" s="151">
        <v>934.926</v>
      </c>
      <c r="K80" s="41">
        <v>88.82776548183851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0.062</v>
      </c>
      <c r="I82" s="149">
        <v>0.01239</v>
      </c>
      <c r="J82" s="149">
        <v>0.121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0.01</v>
      </c>
      <c r="I83" s="149">
        <v>0.024</v>
      </c>
      <c r="J83" s="149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0.072</v>
      </c>
      <c r="I84" s="151">
        <v>0.03639</v>
      </c>
      <c r="J84" s="151">
        <v>0.201</v>
      </c>
      <c r="K84" s="41">
        <v>552.3495465787305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1395.075523434992</v>
      </c>
      <c r="I87" s="155">
        <v>1282.80149</v>
      </c>
      <c r="J87" s="155">
        <v>1223.446</v>
      </c>
      <c r="K87" s="54">
        <f>IF(I87&gt;0,100*J87/I87,0)</f>
        <v>95.37297933759025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49">
        <v>4.601</v>
      </c>
      <c r="I9" s="149">
        <v>4.44</v>
      </c>
      <c r="J9" s="149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49">
        <v>8.777</v>
      </c>
      <c r="I10" s="149">
        <v>4.5088</v>
      </c>
      <c r="J10" s="149">
        <v>4.471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7770</v>
      </c>
      <c r="F11" s="31"/>
      <c r="G11" s="31"/>
      <c r="H11" s="149">
        <v>20.857</v>
      </c>
      <c r="I11" s="149">
        <v>14.31</v>
      </c>
      <c r="J11" s="149">
        <v>18.881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49">
        <v>0.819</v>
      </c>
      <c r="I12" s="149">
        <v>0.5</v>
      </c>
      <c r="J12" s="149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11142</v>
      </c>
      <c r="F13" s="39">
        <v>111.08673978065802</v>
      </c>
      <c r="G13" s="40"/>
      <c r="H13" s="150">
        <v>35.054</v>
      </c>
      <c r="I13" s="151">
        <v>23.7588</v>
      </c>
      <c r="J13" s="151">
        <v>28.391000000000002</v>
      </c>
      <c r="K13" s="41">
        <v>119.49677593144436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0">
        <v>0.076</v>
      </c>
      <c r="I15" s="151">
        <v>0.054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50">
        <v>1.899</v>
      </c>
      <c r="I17" s="151">
        <v>0.591</v>
      </c>
      <c r="J17" s="151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49">
        <v>161.295</v>
      </c>
      <c r="I19" s="149">
        <v>143.706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23951</v>
      </c>
      <c r="F22" s="39">
        <v>100</v>
      </c>
      <c r="G22" s="40"/>
      <c r="H22" s="150">
        <v>161.295</v>
      </c>
      <c r="I22" s="151">
        <v>143.706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74600</v>
      </c>
      <c r="F24" s="39">
        <v>100.77404190362975</v>
      </c>
      <c r="G24" s="40"/>
      <c r="H24" s="150">
        <v>425.576</v>
      </c>
      <c r="I24" s="151">
        <v>351.877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28600</v>
      </c>
      <c r="F26" s="39">
        <v>101.98259877335616</v>
      </c>
      <c r="G26" s="40"/>
      <c r="H26" s="150">
        <v>165.72</v>
      </c>
      <c r="I26" s="151">
        <v>95.14</v>
      </c>
      <c r="J26" s="151">
        <v>135.4</v>
      </c>
      <c r="K26" s="41">
        <v>142.31658608366618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60040</v>
      </c>
      <c r="F28" s="31"/>
      <c r="G28" s="31"/>
      <c r="H28" s="149">
        <v>287.451</v>
      </c>
      <c r="I28" s="149">
        <v>237.227</v>
      </c>
      <c r="J28" s="149">
        <v>213.298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38418</v>
      </c>
      <c r="F29" s="31"/>
      <c r="G29" s="31"/>
      <c r="H29" s="149">
        <v>94.302</v>
      </c>
      <c r="I29" s="149">
        <v>61.995</v>
      </c>
      <c r="J29" s="149">
        <v>65.845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163000</v>
      </c>
      <c r="F30" s="31"/>
      <c r="G30" s="31"/>
      <c r="H30" s="149">
        <v>529.654</v>
      </c>
      <c r="I30" s="149">
        <v>341.863</v>
      </c>
      <c r="J30" s="149">
        <v>348.759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261458</v>
      </c>
      <c r="F31" s="39">
        <v>99.32720179007632</v>
      </c>
      <c r="G31" s="40"/>
      <c r="H31" s="150">
        <v>911.407</v>
      </c>
      <c r="I31" s="151">
        <v>641.085</v>
      </c>
      <c r="J31" s="151">
        <v>627.902</v>
      </c>
      <c r="K31" s="41">
        <v>97.94364241871203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22060</v>
      </c>
      <c r="F33" s="31"/>
      <c r="G33" s="31"/>
      <c r="H33" s="149">
        <v>103.249</v>
      </c>
      <c r="I33" s="149">
        <v>86.924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11450</v>
      </c>
      <c r="F34" s="31"/>
      <c r="G34" s="31"/>
      <c r="H34" s="149">
        <v>51.799</v>
      </c>
      <c r="I34" s="149">
        <v>32.125</v>
      </c>
      <c r="J34" s="149">
        <v>35.15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50250</v>
      </c>
      <c r="F35" s="31"/>
      <c r="G35" s="31"/>
      <c r="H35" s="149">
        <v>189.621</v>
      </c>
      <c r="I35" s="149">
        <v>140.6</v>
      </c>
      <c r="J35" s="149">
        <v>150.75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49">
        <v>28.188</v>
      </c>
      <c r="I36" s="149">
        <v>24.052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89360</v>
      </c>
      <c r="F37" s="39">
        <v>101.03911081964247</v>
      </c>
      <c r="G37" s="40"/>
      <c r="H37" s="150">
        <v>372.85699999999997</v>
      </c>
      <c r="I37" s="151">
        <v>283.701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50">
        <v>8.273</v>
      </c>
      <c r="I39" s="151">
        <v>8.225</v>
      </c>
      <c r="J39" s="151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39110</v>
      </c>
      <c r="F41" s="31"/>
      <c r="G41" s="31"/>
      <c r="H41" s="149">
        <v>126.889</v>
      </c>
      <c r="I41" s="149">
        <v>27.931</v>
      </c>
      <c r="J41" s="149">
        <v>94.516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217850</v>
      </c>
      <c r="F42" s="31"/>
      <c r="G42" s="31"/>
      <c r="H42" s="149">
        <v>1099.547</v>
      </c>
      <c r="I42" s="149">
        <v>592.508</v>
      </c>
      <c r="J42" s="149">
        <v>941.515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68330</v>
      </c>
      <c r="F43" s="31"/>
      <c r="G43" s="31"/>
      <c r="H43" s="149">
        <v>292.423</v>
      </c>
      <c r="I43" s="149">
        <v>135.042</v>
      </c>
      <c r="J43" s="149">
        <v>297.478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127800</v>
      </c>
      <c r="F44" s="31"/>
      <c r="G44" s="31"/>
      <c r="H44" s="149">
        <v>623.832</v>
      </c>
      <c r="I44" s="149">
        <v>194.93</v>
      </c>
      <c r="J44" s="149">
        <v>417.305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72350</v>
      </c>
      <c r="F45" s="31"/>
      <c r="G45" s="31"/>
      <c r="H45" s="149">
        <v>304.261</v>
      </c>
      <c r="I45" s="149">
        <v>80.513</v>
      </c>
      <c r="J45" s="149">
        <v>237.645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74000</v>
      </c>
      <c r="F46" s="31"/>
      <c r="G46" s="31"/>
      <c r="H46" s="149">
        <v>246.854</v>
      </c>
      <c r="I46" s="149">
        <v>79.089</v>
      </c>
      <c r="J46" s="149">
        <v>185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94210</v>
      </c>
      <c r="F47" s="31"/>
      <c r="G47" s="31"/>
      <c r="H47" s="149">
        <v>419.606</v>
      </c>
      <c r="I47" s="149">
        <v>173.144</v>
      </c>
      <c r="J47" s="149">
        <v>287.693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97300</v>
      </c>
      <c r="F48" s="31"/>
      <c r="G48" s="31"/>
      <c r="H48" s="149">
        <v>551.757</v>
      </c>
      <c r="I48" s="149">
        <v>136.183</v>
      </c>
      <c r="J48" s="149">
        <v>316.2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69630</v>
      </c>
      <c r="F49" s="31"/>
      <c r="G49" s="31"/>
      <c r="H49" s="149">
        <v>315.15</v>
      </c>
      <c r="I49" s="149">
        <v>85.806</v>
      </c>
      <c r="J49" s="149">
        <v>220.614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860580</v>
      </c>
      <c r="F50" s="39">
        <v>100.22267046169183</v>
      </c>
      <c r="G50" s="40"/>
      <c r="H50" s="150">
        <v>3980.3189999999995</v>
      </c>
      <c r="I50" s="151">
        <v>1505.146</v>
      </c>
      <c r="J50" s="151">
        <v>2997.966</v>
      </c>
      <c r="K50" s="41">
        <v>199.1810761215191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50">
        <v>65.69</v>
      </c>
      <c r="I52" s="151">
        <v>65.69</v>
      </c>
      <c r="J52" s="151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67250</v>
      </c>
      <c r="F54" s="31"/>
      <c r="G54" s="31"/>
      <c r="H54" s="149">
        <v>241.79</v>
      </c>
      <c r="I54" s="149">
        <v>190.171</v>
      </c>
      <c r="J54" s="149">
        <v>213.225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40000</v>
      </c>
      <c r="F55" s="31"/>
      <c r="G55" s="31"/>
      <c r="H55" s="149">
        <v>93.603</v>
      </c>
      <c r="I55" s="149">
        <v>74.425</v>
      </c>
      <c r="J55" s="149">
        <v>104.65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49">
        <v>151.199</v>
      </c>
      <c r="I56" s="149">
        <v>91.244</v>
      </c>
      <c r="J56" s="149">
        <v>102.714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59774</v>
      </c>
      <c r="F57" s="31"/>
      <c r="G57" s="31"/>
      <c r="H57" s="149">
        <v>170.807</v>
      </c>
      <c r="I57" s="149">
        <v>150.183</v>
      </c>
      <c r="J57" s="149">
        <v>150.53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49">
        <v>123.752</v>
      </c>
      <c r="I58" s="149">
        <v>63.718</v>
      </c>
      <c r="J58" s="149">
        <v>159.998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256333</v>
      </c>
      <c r="F59" s="39">
        <v>99.54486320653967</v>
      </c>
      <c r="G59" s="40"/>
      <c r="H59" s="150">
        <v>781.151</v>
      </c>
      <c r="I59" s="151">
        <v>569.741</v>
      </c>
      <c r="J59" s="151">
        <v>731.117</v>
      </c>
      <c r="K59" s="41">
        <v>128.32444917953947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1013</v>
      </c>
      <c r="F61" s="31"/>
      <c r="G61" s="31"/>
      <c r="H61" s="149">
        <v>2.395</v>
      </c>
      <c r="I61" s="149">
        <v>3.0134000000000003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49">
        <v>1.933</v>
      </c>
      <c r="I62" s="149">
        <v>1.671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49">
        <v>1.951</v>
      </c>
      <c r="I63" s="149">
        <v>4.812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4066</v>
      </c>
      <c r="F64" s="39">
        <f>IF(D64&gt;0,100*E64/D64,0)</f>
        <v>91.12505602868669</v>
      </c>
      <c r="G64" s="40"/>
      <c r="H64" s="150">
        <v>6.279</v>
      </c>
      <c r="I64" s="151">
        <v>9.496400000000001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f>IF(D66&gt;0,100*E66/D66,0)</f>
        <v>101.99750312109863</v>
      </c>
      <c r="G66" s="40"/>
      <c r="H66" s="150">
        <v>9.809</v>
      </c>
      <c r="I66" s="151">
        <v>8.805</v>
      </c>
      <c r="J66" s="151">
        <v>11.018</v>
      </c>
      <c r="K66" s="41">
        <v>125.13344690516755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61000</v>
      </c>
      <c r="F68" s="31"/>
      <c r="G68" s="31"/>
      <c r="H68" s="149">
        <v>153.123</v>
      </c>
      <c r="I68" s="149">
        <v>145.7</v>
      </c>
      <c r="J68" s="149">
        <v>133.5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4100</v>
      </c>
      <c r="F69" s="31"/>
      <c r="G69" s="31"/>
      <c r="H69" s="149">
        <v>6.857</v>
      </c>
      <c r="I69" s="149">
        <v>6.88</v>
      </c>
      <c r="J69" s="149">
        <v>6.7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65100</v>
      </c>
      <c r="F70" s="39">
        <v>100.30816640986133</v>
      </c>
      <c r="G70" s="40"/>
      <c r="H70" s="150">
        <v>159.98</v>
      </c>
      <c r="I70" s="151">
        <v>152.57999999999998</v>
      </c>
      <c r="J70" s="151">
        <v>140.2</v>
      </c>
      <c r="K70" s="41">
        <v>91.88622362039585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3226</v>
      </c>
      <c r="F72" s="31"/>
      <c r="G72" s="31"/>
      <c r="H72" s="149">
        <v>0.92</v>
      </c>
      <c r="I72" s="149">
        <v>3.183</v>
      </c>
      <c r="J72" s="149">
        <v>4.342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49">
        <v>143.281</v>
      </c>
      <c r="I73" s="149">
        <v>208.985</v>
      </c>
      <c r="J73" s="149">
        <v>191.309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65475</v>
      </c>
      <c r="F74" s="31"/>
      <c r="G74" s="31"/>
      <c r="H74" s="149">
        <v>207.297</v>
      </c>
      <c r="I74" s="149">
        <v>210.111</v>
      </c>
      <c r="J74" s="149">
        <v>196.035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10693</v>
      </c>
      <c r="F75" s="31"/>
      <c r="G75" s="31"/>
      <c r="H75" s="149">
        <v>16.308</v>
      </c>
      <c r="I75" s="149">
        <v>20.843</v>
      </c>
      <c r="J75" s="149">
        <v>14.461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49">
        <v>48.764</v>
      </c>
      <c r="I76" s="149">
        <v>68.688</v>
      </c>
      <c r="J76" s="149">
        <v>65.295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9046</v>
      </c>
      <c r="F77" s="31"/>
      <c r="G77" s="31"/>
      <c r="H77" s="149">
        <v>18.394</v>
      </c>
      <c r="I77" s="149">
        <v>30.182</v>
      </c>
      <c r="J77" s="149">
        <v>24.877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49">
        <v>44.182</v>
      </c>
      <c r="I78" s="149">
        <v>47.389</v>
      </c>
      <c r="J78" s="149">
        <v>48.054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132443</v>
      </c>
      <c r="F79" s="31"/>
      <c r="G79" s="31"/>
      <c r="H79" s="149">
        <v>308.25</v>
      </c>
      <c r="I79" s="149">
        <v>539.433</v>
      </c>
      <c r="J79" s="149">
        <v>476.231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323858</v>
      </c>
      <c r="F80" s="39">
        <f>IF(D80&gt;0,100*E80/D80,0)</f>
        <v>90.07214493511405</v>
      </c>
      <c r="G80" s="40"/>
      <c r="H80" s="150">
        <v>787.396</v>
      </c>
      <c r="I80" s="151">
        <v>1128.8139999999999</v>
      </c>
      <c r="J80" s="151">
        <v>1020.604</v>
      </c>
      <c r="K80" s="41">
        <v>90.4138325711765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49">
        <v>0.181</v>
      </c>
      <c r="I82" s="149">
        <v>0.181</v>
      </c>
      <c r="J82" s="149">
        <v>0.181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49">
        <v>0.173</v>
      </c>
      <c r="I83" s="149">
        <v>0.173</v>
      </c>
      <c r="J83" s="149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0">
        <v>0.354</v>
      </c>
      <c r="I84" s="151">
        <v>0.354</v>
      </c>
      <c r="J84" s="151">
        <v>0.361</v>
      </c>
      <c r="K84" s="41">
        <v>101.97740112994352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2038193</v>
      </c>
      <c r="F87" s="54">
        <f>IF(D87&gt;0,100*E87/D87,0)</f>
        <v>98.38709677419355</v>
      </c>
      <c r="G87" s="40"/>
      <c r="H87" s="154">
        <v>7873.134999999999</v>
      </c>
      <c r="I87" s="155">
        <v>4988.7642000000005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4" zoomScaleSheetLayoutView="94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0">
        <v>0.187</v>
      </c>
      <c r="I17" s="151">
        <v>0.177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3200</v>
      </c>
      <c r="F28" s="31"/>
      <c r="G28" s="31"/>
      <c r="H28" s="149">
        <v>12.82</v>
      </c>
      <c r="I28" s="149">
        <v>9.877</v>
      </c>
      <c r="J28" s="149">
        <v>10.206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4789</v>
      </c>
      <c r="F29" s="31"/>
      <c r="G29" s="31"/>
      <c r="H29" s="149">
        <v>8.769</v>
      </c>
      <c r="I29" s="149">
        <v>6.508</v>
      </c>
      <c r="J29" s="149">
        <v>8.772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6000</v>
      </c>
      <c r="F30" s="31"/>
      <c r="G30" s="31"/>
      <c r="H30" s="149">
        <v>15.779</v>
      </c>
      <c r="I30" s="149">
        <v>7.445</v>
      </c>
      <c r="J30" s="149">
        <v>14.912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13989</v>
      </c>
      <c r="F31" s="39">
        <v>108.32429921015952</v>
      </c>
      <c r="G31" s="40"/>
      <c r="H31" s="150">
        <v>37.367999999999995</v>
      </c>
      <c r="I31" s="151">
        <v>23.830000000000002</v>
      </c>
      <c r="J31" s="151">
        <v>33.89</v>
      </c>
      <c r="K31" s="41">
        <v>142.21569450272764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360</v>
      </c>
      <c r="F33" s="31"/>
      <c r="G33" s="31"/>
      <c r="H33" s="149">
        <v>1.56</v>
      </c>
      <c r="I33" s="149">
        <v>1.2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750</v>
      </c>
      <c r="F34" s="31"/>
      <c r="G34" s="31"/>
      <c r="H34" s="149">
        <v>2.306</v>
      </c>
      <c r="I34" s="149">
        <v>2.05</v>
      </c>
      <c r="J34" s="149">
        <v>2.25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49">
        <v>23.955</v>
      </c>
      <c r="I35" s="149">
        <v>6.3</v>
      </c>
      <c r="J35" s="149">
        <v>1.5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49"/>
      <c r="I36" s="149">
        <v>0.252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1610</v>
      </c>
      <c r="F37" s="39">
        <v>50.756620428751575</v>
      </c>
      <c r="G37" s="40"/>
      <c r="H37" s="150">
        <v>27.820999999999998</v>
      </c>
      <c r="I37" s="151">
        <v>9.802000000000001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50">
        <v>21.528</v>
      </c>
      <c r="I39" s="151">
        <v>21</v>
      </c>
      <c r="J39" s="151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11040</v>
      </c>
      <c r="F41" s="31"/>
      <c r="G41" s="31"/>
      <c r="H41" s="149">
        <v>36.523</v>
      </c>
      <c r="I41" s="149">
        <v>8.349</v>
      </c>
      <c r="J41" s="149">
        <v>22.746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49">
        <v>19.508</v>
      </c>
      <c r="I42" s="149">
        <v>7.236</v>
      </c>
      <c r="J42" s="149">
        <v>16.34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1300</v>
      </c>
      <c r="F43" s="31"/>
      <c r="G43" s="31"/>
      <c r="H43" s="149">
        <v>5.491</v>
      </c>
      <c r="I43" s="149">
        <v>0.867</v>
      </c>
      <c r="J43" s="149">
        <v>3.64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9">
        <v>46.086</v>
      </c>
      <c r="I44" s="149">
        <v>9.787</v>
      </c>
      <c r="J44" s="149">
        <v>30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9">
        <v>3.809</v>
      </c>
      <c r="I45" s="149">
        <v>1.254</v>
      </c>
      <c r="J45" s="149">
        <v>2.8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49">
        <v>60.474</v>
      </c>
      <c r="I46" s="149">
        <v>23.419</v>
      </c>
      <c r="J46" s="149">
        <v>36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49">
        <v>18.98</v>
      </c>
      <c r="I47" s="149">
        <v>11.466</v>
      </c>
      <c r="J47" s="149">
        <v>23.368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1525</v>
      </c>
      <c r="F48" s="31"/>
      <c r="G48" s="31"/>
      <c r="H48" s="149">
        <v>8.416</v>
      </c>
      <c r="I48" s="149">
        <v>1.858</v>
      </c>
      <c r="J48" s="149">
        <v>4.263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9400</v>
      </c>
      <c r="F49" s="31"/>
      <c r="G49" s="31"/>
      <c r="H49" s="149">
        <v>41.706</v>
      </c>
      <c r="I49" s="149">
        <v>12.852</v>
      </c>
      <c r="J49" s="149">
        <v>27.8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61605</v>
      </c>
      <c r="F50" s="39">
        <v>92.0219281211723</v>
      </c>
      <c r="G50" s="40"/>
      <c r="H50" s="150">
        <v>240.993</v>
      </c>
      <c r="I50" s="151">
        <v>77.08800000000001</v>
      </c>
      <c r="J50" s="151">
        <v>166.95700000000002</v>
      </c>
      <c r="K50" s="41">
        <v>216.57975300954752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50">
        <v>1.474</v>
      </c>
      <c r="I52" s="151">
        <v>1.474</v>
      </c>
      <c r="J52" s="151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21500</v>
      </c>
      <c r="F54" s="31"/>
      <c r="G54" s="31"/>
      <c r="H54" s="149">
        <v>87</v>
      </c>
      <c r="I54" s="149">
        <v>49.48</v>
      </c>
      <c r="J54" s="149">
        <v>45.3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43500</v>
      </c>
      <c r="F55" s="31"/>
      <c r="G55" s="31"/>
      <c r="H55" s="149">
        <v>134.631</v>
      </c>
      <c r="I55" s="149">
        <v>116.99</v>
      </c>
      <c r="J55" s="149">
        <v>126.675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49">
        <v>214.812</v>
      </c>
      <c r="I56" s="149">
        <v>118.999</v>
      </c>
      <c r="J56" s="149">
        <v>93.789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9347</v>
      </c>
      <c r="F57" s="31"/>
      <c r="G57" s="31"/>
      <c r="H57" s="149">
        <v>30.001</v>
      </c>
      <c r="I57" s="149">
        <v>23.782</v>
      </c>
      <c r="J57" s="149">
        <v>23.846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49">
        <v>14.072</v>
      </c>
      <c r="I58" s="149">
        <v>3.922</v>
      </c>
      <c r="J58" s="149">
        <v>11.761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112073</v>
      </c>
      <c r="F59" s="39">
        <v>98.46425527802427</v>
      </c>
      <c r="G59" s="40"/>
      <c r="H59" s="150">
        <v>480.51599999999996</v>
      </c>
      <c r="I59" s="151">
        <v>313.173</v>
      </c>
      <c r="J59" s="151">
        <v>301.37100000000004</v>
      </c>
      <c r="K59" s="41">
        <v>96.23147589351574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486</v>
      </c>
      <c r="F61" s="31"/>
      <c r="G61" s="31"/>
      <c r="H61" s="149">
        <v>0.895</v>
      </c>
      <c r="I61" s="149">
        <v>1.2575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49">
        <v>0.581</v>
      </c>
      <c r="I62" s="149">
        <v>0.447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49">
        <v>1.276</v>
      </c>
      <c r="I63" s="149">
        <v>4.192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2470</v>
      </c>
      <c r="F64" s="39">
        <v>87.90974125351461</v>
      </c>
      <c r="G64" s="40"/>
      <c r="H64" s="150">
        <v>2.752</v>
      </c>
      <c r="I64" s="151">
        <v>5.8965000000000005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50">
        <v>9.389</v>
      </c>
      <c r="I66" s="151">
        <v>8.232</v>
      </c>
      <c r="J66" s="151">
        <v>15.466</v>
      </c>
      <c r="K66" s="41">
        <v>187.87657920310983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49">
        <v>3.604</v>
      </c>
      <c r="I72" s="149">
        <v>14.275</v>
      </c>
      <c r="J72" s="149">
        <v>15.929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49">
        <v>1.707</v>
      </c>
      <c r="I73" s="149">
        <v>1.988</v>
      </c>
      <c r="J73" s="149">
        <v>1.988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11576</v>
      </c>
      <c r="F74" s="31"/>
      <c r="G74" s="31"/>
      <c r="H74" s="149">
        <v>14.052</v>
      </c>
      <c r="I74" s="149">
        <v>15.049</v>
      </c>
      <c r="J74" s="149">
        <v>19.679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32546</v>
      </c>
      <c r="F75" s="31"/>
      <c r="G75" s="31"/>
      <c r="H75" s="149">
        <v>21.999</v>
      </c>
      <c r="I75" s="149">
        <v>59.865</v>
      </c>
      <c r="J75" s="149">
        <v>36.075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49">
        <v>2.739</v>
      </c>
      <c r="I76" s="149">
        <v>2.555</v>
      </c>
      <c r="J76" s="149">
        <v>2.555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4709</v>
      </c>
      <c r="F77" s="31"/>
      <c r="G77" s="31"/>
      <c r="H77" s="149">
        <v>7.349</v>
      </c>
      <c r="I77" s="149">
        <v>7.649</v>
      </c>
      <c r="J77" s="149">
        <v>10.676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49">
        <v>3.077</v>
      </c>
      <c r="I78" s="149">
        <v>5.28</v>
      </c>
      <c r="J78" s="149">
        <v>5.39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783</v>
      </c>
      <c r="F79" s="31"/>
      <c r="G79" s="31"/>
      <c r="H79" s="149">
        <v>1.577</v>
      </c>
      <c r="I79" s="149">
        <v>1.645</v>
      </c>
      <c r="J79" s="149">
        <v>2.701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62160</v>
      </c>
      <c r="F80" s="39">
        <v>104.42846582890935</v>
      </c>
      <c r="G80" s="40"/>
      <c r="H80" s="150">
        <v>56.103999999999985</v>
      </c>
      <c r="I80" s="151">
        <v>108.30600000000001</v>
      </c>
      <c r="J80" s="151">
        <v>94.99300000000001</v>
      </c>
      <c r="K80" s="41">
        <v>87.70797555075434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276872</v>
      </c>
      <c r="F87" s="54">
        <f>IF(D87&gt;0,100*E87/D87,0)</f>
        <v>98.50407379907334</v>
      </c>
      <c r="G87" s="40"/>
      <c r="H87" s="154">
        <v>878.1319999999998</v>
      </c>
      <c r="I87" s="155">
        <v>568.9785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49">
        <v>0.231</v>
      </c>
      <c r="I9" s="149">
        <v>0.236</v>
      </c>
      <c r="J9" s="149">
        <v>0.236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9">
        <v>0.312</v>
      </c>
      <c r="I10" s="149">
        <v>0.108</v>
      </c>
      <c r="J10" s="149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49">
        <v>0.324</v>
      </c>
      <c r="I11" s="149">
        <v>0.512</v>
      </c>
      <c r="J11" s="149">
        <v>0.106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49">
        <v>0.014</v>
      </c>
      <c r="I12" s="149">
        <v>0.025</v>
      </c>
      <c r="J12" s="149">
        <v>0.03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50">
        <v>0.881</v>
      </c>
      <c r="I13" s="151">
        <v>0.881</v>
      </c>
      <c r="J13" s="151">
        <v>0.44899999999999995</v>
      </c>
      <c r="K13" s="41">
        <v>50.96481271282633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50"/>
      <c r="I17" s="151"/>
      <c r="J17" s="151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49">
        <v>84.741</v>
      </c>
      <c r="I19" s="149">
        <v>63.686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13268</v>
      </c>
      <c r="F22" s="39">
        <v>100</v>
      </c>
      <c r="G22" s="40"/>
      <c r="H22" s="150">
        <v>84.741</v>
      </c>
      <c r="I22" s="151">
        <v>63.686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86000</v>
      </c>
      <c r="F24" s="39">
        <v>98.85057471264368</v>
      </c>
      <c r="G24" s="40"/>
      <c r="H24" s="150">
        <v>400.613</v>
      </c>
      <c r="I24" s="151">
        <v>352.971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50">
        <v>89.276</v>
      </c>
      <c r="I26" s="151">
        <v>60</v>
      </c>
      <c r="J26" s="151">
        <v>80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183519</v>
      </c>
      <c r="F28" s="31"/>
      <c r="G28" s="31"/>
      <c r="H28" s="149">
        <v>857.272</v>
      </c>
      <c r="I28" s="149">
        <v>759.921</v>
      </c>
      <c r="J28" s="149">
        <v>694.356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95318</v>
      </c>
      <c r="F29" s="31"/>
      <c r="G29" s="31"/>
      <c r="H29" s="149">
        <v>214.703</v>
      </c>
      <c r="I29" s="149">
        <v>159.533</v>
      </c>
      <c r="J29" s="149">
        <v>189.212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160000</v>
      </c>
      <c r="F30" s="31"/>
      <c r="G30" s="31"/>
      <c r="H30" s="149">
        <v>516.391</v>
      </c>
      <c r="I30" s="149">
        <v>365.186</v>
      </c>
      <c r="J30" s="149">
        <v>378.78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438837</v>
      </c>
      <c r="F31" s="39">
        <v>97.64323174516998</v>
      </c>
      <c r="G31" s="40"/>
      <c r="H31" s="150">
        <v>1588.366</v>
      </c>
      <c r="I31" s="151">
        <v>1284.64</v>
      </c>
      <c r="J31" s="151">
        <v>1262.348</v>
      </c>
      <c r="K31" s="41">
        <v>98.26472786150204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31500</v>
      </c>
      <c r="F33" s="31"/>
      <c r="G33" s="31"/>
      <c r="H33" s="149">
        <v>149.562</v>
      </c>
      <c r="I33" s="149">
        <v>134.8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19000</v>
      </c>
      <c r="F34" s="31"/>
      <c r="G34" s="31"/>
      <c r="H34" s="149">
        <v>69.754</v>
      </c>
      <c r="I34" s="149">
        <v>57.95</v>
      </c>
      <c r="J34" s="149">
        <v>57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49">
        <v>375.242</v>
      </c>
      <c r="I35" s="149">
        <v>336</v>
      </c>
      <c r="J35" s="149">
        <v>340.5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49">
        <v>69.403</v>
      </c>
      <c r="I36" s="149">
        <v>50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171207</v>
      </c>
      <c r="F37" s="39">
        <v>97.20490546755238</v>
      </c>
      <c r="G37" s="40"/>
      <c r="H37" s="150">
        <v>663.961</v>
      </c>
      <c r="I37" s="151">
        <v>578.75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50">
        <v>14.352</v>
      </c>
      <c r="I39" s="151">
        <v>14</v>
      </c>
      <c r="J39" s="151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39530</v>
      </c>
      <c r="F41" s="31"/>
      <c r="G41" s="31"/>
      <c r="H41" s="149">
        <v>131.727</v>
      </c>
      <c r="I41" s="149">
        <v>28.702</v>
      </c>
      <c r="J41" s="149">
        <v>90.213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137000</v>
      </c>
      <c r="F42" s="31"/>
      <c r="G42" s="31"/>
      <c r="H42" s="149">
        <v>612.774</v>
      </c>
      <c r="I42" s="149">
        <v>226.739</v>
      </c>
      <c r="J42" s="149">
        <v>526.6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18200</v>
      </c>
      <c r="F43" s="31"/>
      <c r="G43" s="31"/>
      <c r="H43" s="149">
        <v>77.336</v>
      </c>
      <c r="I43" s="149">
        <v>22.25</v>
      </c>
      <c r="J43" s="149">
        <v>62.3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106000</v>
      </c>
      <c r="F44" s="31"/>
      <c r="G44" s="31"/>
      <c r="H44" s="149">
        <v>525.994</v>
      </c>
      <c r="I44" s="149">
        <v>101.573</v>
      </c>
      <c r="J44" s="149">
        <v>314.8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34000</v>
      </c>
      <c r="F45" s="31"/>
      <c r="G45" s="31"/>
      <c r="H45" s="149">
        <v>143.006</v>
      </c>
      <c r="I45" s="149">
        <v>52.677</v>
      </c>
      <c r="J45" s="149">
        <v>100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63000</v>
      </c>
      <c r="F46" s="31"/>
      <c r="G46" s="31"/>
      <c r="H46" s="149">
        <v>192.289</v>
      </c>
      <c r="I46" s="149">
        <v>82.538</v>
      </c>
      <c r="J46" s="149">
        <v>151.2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84000</v>
      </c>
      <c r="F47" s="31"/>
      <c r="G47" s="31"/>
      <c r="H47" s="149">
        <v>330.356</v>
      </c>
      <c r="I47" s="149">
        <v>129.166</v>
      </c>
      <c r="J47" s="149">
        <v>248.8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167000</v>
      </c>
      <c r="F48" s="31"/>
      <c r="G48" s="31"/>
      <c r="H48" s="149">
        <v>833.732</v>
      </c>
      <c r="I48" s="149">
        <v>189.743</v>
      </c>
      <c r="J48" s="149">
        <v>461.5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48600</v>
      </c>
      <c r="F49" s="31"/>
      <c r="G49" s="31"/>
      <c r="H49" s="149">
        <v>203.757</v>
      </c>
      <c r="I49" s="149">
        <v>62.754</v>
      </c>
      <c r="J49" s="149">
        <v>147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697330</v>
      </c>
      <c r="F50" s="39">
        <v>97.67525251181144</v>
      </c>
      <c r="G50" s="40"/>
      <c r="H50" s="150">
        <v>3050.971</v>
      </c>
      <c r="I50" s="151">
        <v>896.1419999999999</v>
      </c>
      <c r="J50" s="151">
        <v>2102.413</v>
      </c>
      <c r="K50" s="41">
        <v>234.60712699549848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50">
        <v>84.708</v>
      </c>
      <c r="I52" s="151">
        <v>84.708</v>
      </c>
      <c r="J52" s="151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112500</v>
      </c>
      <c r="F54" s="31"/>
      <c r="G54" s="31"/>
      <c r="H54" s="149">
        <v>353.719</v>
      </c>
      <c r="I54" s="149">
        <v>270.7</v>
      </c>
      <c r="J54" s="149">
        <v>284.25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101500</v>
      </c>
      <c r="F55" s="31"/>
      <c r="G55" s="31"/>
      <c r="H55" s="149">
        <v>298.089</v>
      </c>
      <c r="I55" s="149">
        <v>272.975</v>
      </c>
      <c r="J55" s="149">
        <v>295.57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49">
        <v>644.428</v>
      </c>
      <c r="I56" s="149">
        <v>733.949</v>
      </c>
      <c r="J56" s="149">
        <v>704.8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84130</v>
      </c>
      <c r="F57" s="31"/>
      <c r="G57" s="31"/>
      <c r="H57" s="149">
        <v>235.746</v>
      </c>
      <c r="I57" s="149">
        <v>214.059</v>
      </c>
      <c r="J57" s="149">
        <v>214.633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49">
        <v>545.794</v>
      </c>
      <c r="I58" s="149">
        <v>242.277</v>
      </c>
      <c r="J58" s="149">
        <v>515.516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692500</v>
      </c>
      <c r="F59" s="39">
        <v>102.68706469210933</v>
      </c>
      <c r="G59" s="40"/>
      <c r="H59" s="150">
        <v>2077.776</v>
      </c>
      <c r="I59" s="151">
        <v>1733.9599999999998</v>
      </c>
      <c r="J59" s="151">
        <v>2014.7689999999998</v>
      </c>
      <c r="K59" s="41">
        <v>116.19466423677592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</v>
      </c>
      <c r="F61" s="31"/>
      <c r="G61" s="31"/>
      <c r="H61" s="149">
        <v>2.674</v>
      </c>
      <c r="I61" s="149">
        <v>3.28125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49">
        <v>5.416</v>
      </c>
      <c r="I62" s="149">
        <v>3.961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49">
        <v>5.102</v>
      </c>
      <c r="I63" s="149">
        <v>16.768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</v>
      </c>
      <c r="F64" s="39">
        <v>88.087539209599</v>
      </c>
      <c r="G64" s="40"/>
      <c r="H64" s="150">
        <v>13.192</v>
      </c>
      <c r="I64" s="151">
        <v>24.01025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50">
        <v>14.317</v>
      </c>
      <c r="I66" s="151">
        <v>13.795</v>
      </c>
      <c r="J66" s="151">
        <v>12.245</v>
      </c>
      <c r="K66" s="41">
        <v>88.76404494382022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56000</v>
      </c>
      <c r="F68" s="31"/>
      <c r="G68" s="31"/>
      <c r="H68" s="149">
        <v>105.757</v>
      </c>
      <c r="I68" s="149">
        <v>118.6</v>
      </c>
      <c r="J68" s="149">
        <v>115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800</v>
      </c>
      <c r="F69" s="31"/>
      <c r="G69" s="31"/>
      <c r="H69" s="149">
        <v>1.264</v>
      </c>
      <c r="I69" s="149">
        <v>1.6</v>
      </c>
      <c r="J69" s="149">
        <v>1.5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56800</v>
      </c>
      <c r="F70" s="39">
        <v>99.77164939399262</v>
      </c>
      <c r="G70" s="40"/>
      <c r="H70" s="150">
        <v>107.021</v>
      </c>
      <c r="I70" s="151">
        <v>120.19999999999999</v>
      </c>
      <c r="J70" s="151">
        <v>116.5</v>
      </c>
      <c r="K70" s="41">
        <v>96.92179700499169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49">
        <v>14.84</v>
      </c>
      <c r="I73" s="149">
        <v>25.552</v>
      </c>
      <c r="J73" s="149">
        <v>25.552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2894</v>
      </c>
      <c r="F74" s="31"/>
      <c r="G74" s="31"/>
      <c r="H74" s="149">
        <v>3.308</v>
      </c>
      <c r="I74" s="149">
        <v>4.196</v>
      </c>
      <c r="J74" s="149">
        <v>5.354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11774</v>
      </c>
      <c r="F75" s="31"/>
      <c r="G75" s="31"/>
      <c r="H75" s="149">
        <v>29.264</v>
      </c>
      <c r="I75" s="149">
        <v>25.253</v>
      </c>
      <c r="J75" s="149">
        <v>29.426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49">
        <v>1.35</v>
      </c>
      <c r="I76" s="149">
        <v>2.795</v>
      </c>
      <c r="J76" s="149">
        <v>2.795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3139</v>
      </c>
      <c r="F77" s="31"/>
      <c r="G77" s="31"/>
      <c r="H77" s="149">
        <v>4.647</v>
      </c>
      <c r="I77" s="149">
        <v>9.202</v>
      </c>
      <c r="J77" s="149">
        <v>7.149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49">
        <v>20.762</v>
      </c>
      <c r="I78" s="149">
        <v>28.192</v>
      </c>
      <c r="J78" s="149">
        <v>28.35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21785</v>
      </c>
      <c r="F79" s="31"/>
      <c r="G79" s="31"/>
      <c r="H79" s="149">
        <v>33.44</v>
      </c>
      <c r="I79" s="149">
        <v>47.457</v>
      </c>
      <c r="J79" s="149">
        <v>68.927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59204</v>
      </c>
      <c r="F80" s="39">
        <v>107.99905142377642</v>
      </c>
      <c r="G80" s="40"/>
      <c r="H80" s="150">
        <v>107.61099999999999</v>
      </c>
      <c r="I80" s="151">
        <v>142.647</v>
      </c>
      <c r="J80" s="151">
        <v>167.553</v>
      </c>
      <c r="K80" s="41">
        <v>117.45988348861175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49">
        <v>0.19</v>
      </c>
      <c r="I82" s="149">
        <v>0.19</v>
      </c>
      <c r="J82" s="149">
        <v>0.19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9">
        <v>0.051</v>
      </c>
      <c r="I83" s="149">
        <v>0.051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171</v>
      </c>
      <c r="F84" s="39">
        <v>100</v>
      </c>
      <c r="G84" s="40"/>
      <c r="H84" s="150">
        <v>0.241</v>
      </c>
      <c r="I84" s="151">
        <v>0.241</v>
      </c>
      <c r="J84" s="151">
        <v>0.24</v>
      </c>
      <c r="K84" s="41">
        <v>99.5850622406639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2303191</v>
      </c>
      <c r="F87" s="54">
        <f>IF(D87&gt;0,100*E87/D87,0)</f>
        <v>99.42579994761908</v>
      </c>
      <c r="G87" s="40"/>
      <c r="H87" s="154">
        <v>8298.027</v>
      </c>
      <c r="I87" s="155">
        <v>5370.631249999999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286</v>
      </c>
      <c r="I7" s="21" t="s">
        <v>6</v>
      </c>
      <c r="J7" s="21">
        <v>3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49">
        <v>0.231</v>
      </c>
      <c r="I9" s="149">
        <v>0.236</v>
      </c>
      <c r="J9" s="149">
        <v>0.236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9">
        <v>0.312</v>
      </c>
      <c r="I10" s="149">
        <v>0.108</v>
      </c>
      <c r="J10" s="149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49">
        <v>0.324</v>
      </c>
      <c r="I11" s="149">
        <v>0.512</v>
      </c>
      <c r="J11" s="149">
        <v>0.106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49">
        <v>0.014</v>
      </c>
      <c r="I12" s="149">
        <v>0.025</v>
      </c>
      <c r="J12" s="149">
        <v>0.03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50">
        <v>0.881</v>
      </c>
      <c r="I13" s="151">
        <v>0.881</v>
      </c>
      <c r="J13" s="151">
        <v>0.44899999999999995</v>
      </c>
      <c r="K13" s="41">
        <v>50.96481271282633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50">
        <v>0.187</v>
      </c>
      <c r="I17" s="151">
        <v>0.177</v>
      </c>
      <c r="J17" s="151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49">
        <v>84.741</v>
      </c>
      <c r="I19" s="149">
        <v>63.686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13268</v>
      </c>
      <c r="F22" s="39">
        <v>100</v>
      </c>
      <c r="G22" s="40"/>
      <c r="H22" s="150">
        <v>84.741</v>
      </c>
      <c r="I22" s="151">
        <v>63.686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86000</v>
      </c>
      <c r="F24" s="39">
        <v>98.85057471264368</v>
      </c>
      <c r="G24" s="40"/>
      <c r="H24" s="150">
        <v>400.613</v>
      </c>
      <c r="I24" s="151">
        <v>352.971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50">
        <v>89.276</v>
      </c>
      <c r="I26" s="151">
        <v>60</v>
      </c>
      <c r="J26" s="151">
        <v>80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186719</v>
      </c>
      <c r="F28" s="31"/>
      <c r="G28" s="31"/>
      <c r="H28" s="149">
        <v>870.092</v>
      </c>
      <c r="I28" s="149">
        <v>769.798</v>
      </c>
      <c r="J28" s="149">
        <v>704.562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100107</v>
      </c>
      <c r="F29" s="31"/>
      <c r="G29" s="31"/>
      <c r="H29" s="149">
        <v>223.472</v>
      </c>
      <c r="I29" s="149">
        <v>166.041</v>
      </c>
      <c r="J29" s="149">
        <v>197.984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166000</v>
      </c>
      <c r="F30" s="31"/>
      <c r="G30" s="31"/>
      <c r="H30" s="149">
        <v>532.17</v>
      </c>
      <c r="I30" s="149">
        <v>372.631</v>
      </c>
      <c r="J30" s="149">
        <v>393.692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452826</v>
      </c>
      <c r="F31" s="39">
        <f>IF(D31&gt;0,100*E31/D31,0)</f>
        <v>97.94157151725018</v>
      </c>
      <c r="G31" s="40"/>
      <c r="H31" s="150">
        <v>1625.734</v>
      </c>
      <c r="I31" s="151">
        <v>1308.4699999999998</v>
      </c>
      <c r="J31" s="151">
        <v>1296.238</v>
      </c>
      <c r="K31" s="41">
        <f>IF(I31&gt;0,100*J31/I31,0)</f>
        <v>99.06516771496483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31860</v>
      </c>
      <c r="F33" s="31"/>
      <c r="G33" s="31"/>
      <c r="H33" s="149">
        <v>151.122</v>
      </c>
      <c r="I33" s="149">
        <v>136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19750</v>
      </c>
      <c r="F34" s="31"/>
      <c r="G34" s="31"/>
      <c r="H34" s="149">
        <v>72.06</v>
      </c>
      <c r="I34" s="149">
        <v>60</v>
      </c>
      <c r="J34" s="149">
        <v>59.25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49">
        <v>399.197</v>
      </c>
      <c r="I35" s="149">
        <v>342.3</v>
      </c>
      <c r="J35" s="149">
        <v>342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49">
        <v>69.403</v>
      </c>
      <c r="I36" s="149">
        <v>50.252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172817</v>
      </c>
      <c r="F37" s="39">
        <v>96.38319706417106</v>
      </c>
      <c r="G37" s="40"/>
      <c r="H37" s="150">
        <v>691.782</v>
      </c>
      <c r="I37" s="151">
        <v>588.5519999999999</v>
      </c>
      <c r="J37" s="151">
        <v>401.25</v>
      </c>
      <c r="K37" s="41">
        <v>68.17579415242834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50">
        <v>35.88</v>
      </c>
      <c r="I39" s="151">
        <v>35</v>
      </c>
      <c r="J39" s="151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50570</v>
      </c>
      <c r="F41" s="31"/>
      <c r="G41" s="31"/>
      <c r="H41" s="149">
        <v>168.25</v>
      </c>
      <c r="I41" s="149">
        <v>37.051</v>
      </c>
      <c r="J41" s="149">
        <v>112.959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141300</v>
      </c>
      <c r="F42" s="31"/>
      <c r="G42" s="31"/>
      <c r="H42" s="149">
        <v>632.282</v>
      </c>
      <c r="I42" s="149">
        <v>233.975</v>
      </c>
      <c r="J42" s="149">
        <v>542.94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19500</v>
      </c>
      <c r="F43" s="31"/>
      <c r="G43" s="31"/>
      <c r="H43" s="149">
        <v>82.827</v>
      </c>
      <c r="I43" s="149">
        <v>23.117</v>
      </c>
      <c r="J43" s="149">
        <v>65.94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116000</v>
      </c>
      <c r="F44" s="31"/>
      <c r="G44" s="31"/>
      <c r="H44" s="149">
        <v>572.08</v>
      </c>
      <c r="I44" s="149">
        <v>111.36</v>
      </c>
      <c r="J44" s="149">
        <v>344.8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35000</v>
      </c>
      <c r="F45" s="31"/>
      <c r="G45" s="31"/>
      <c r="H45" s="149">
        <v>146.815</v>
      </c>
      <c r="I45" s="149">
        <v>53.931</v>
      </c>
      <c r="J45" s="149">
        <v>102.8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78000</v>
      </c>
      <c r="F46" s="31"/>
      <c r="G46" s="31"/>
      <c r="H46" s="149">
        <v>252.763</v>
      </c>
      <c r="I46" s="149">
        <v>105.957</v>
      </c>
      <c r="J46" s="149">
        <v>187.2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92040</v>
      </c>
      <c r="F47" s="31"/>
      <c r="G47" s="31"/>
      <c r="H47" s="149">
        <v>349.336</v>
      </c>
      <c r="I47" s="149">
        <v>140.632</v>
      </c>
      <c r="J47" s="149">
        <v>272.168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168525</v>
      </c>
      <c r="F48" s="31"/>
      <c r="G48" s="31"/>
      <c r="H48" s="149">
        <v>842.148</v>
      </c>
      <c r="I48" s="149">
        <v>191.601</v>
      </c>
      <c r="J48" s="149">
        <v>465.763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58000</v>
      </c>
      <c r="F49" s="31"/>
      <c r="G49" s="31"/>
      <c r="H49" s="149">
        <v>245.463</v>
      </c>
      <c r="I49" s="149">
        <v>75.606</v>
      </c>
      <c r="J49" s="149">
        <v>174.8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758935</v>
      </c>
      <c r="F50" s="39">
        <v>97.19058028642301</v>
      </c>
      <c r="G50" s="40"/>
      <c r="H50" s="150">
        <v>3291.9640000000004</v>
      </c>
      <c r="I50" s="151">
        <v>973.2300000000001</v>
      </c>
      <c r="J50" s="151">
        <v>2269.3700000000003</v>
      </c>
      <c r="K50" s="41">
        <v>233.17920738160558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50">
        <v>86.182</v>
      </c>
      <c r="I52" s="151">
        <v>86.182</v>
      </c>
      <c r="J52" s="151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134000</v>
      </c>
      <c r="F54" s="31"/>
      <c r="G54" s="31"/>
      <c r="H54" s="149">
        <v>440.719</v>
      </c>
      <c r="I54" s="149">
        <v>320.18</v>
      </c>
      <c r="J54" s="149">
        <v>329.55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145000</v>
      </c>
      <c r="F55" s="31"/>
      <c r="G55" s="31"/>
      <c r="H55" s="149">
        <v>432.72</v>
      </c>
      <c r="I55" s="149">
        <v>389.965</v>
      </c>
      <c r="J55" s="149">
        <v>422.245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49">
        <v>859.24</v>
      </c>
      <c r="I56" s="149">
        <v>852.948</v>
      </c>
      <c r="J56" s="149">
        <v>798.589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93477</v>
      </c>
      <c r="F57" s="31"/>
      <c r="G57" s="31"/>
      <c r="H57" s="149">
        <v>265.747</v>
      </c>
      <c r="I57" s="149">
        <v>237.841</v>
      </c>
      <c r="J57" s="149">
        <v>238.479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49">
        <v>559.866</v>
      </c>
      <c r="I58" s="149">
        <v>246.199</v>
      </c>
      <c r="J58" s="149">
        <v>527.277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804573</v>
      </c>
      <c r="F59" s="39">
        <v>102.07726465364121</v>
      </c>
      <c r="G59" s="40"/>
      <c r="H59" s="150">
        <v>2558.2920000000004</v>
      </c>
      <c r="I59" s="151">
        <v>2047.1329999999998</v>
      </c>
      <c r="J59" s="151">
        <v>2316.1400000000003</v>
      </c>
      <c r="K59" s="41">
        <v>113.14067039122521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49">
        <v>3.569</v>
      </c>
      <c r="I61" s="149">
        <v>4.53875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49">
        <v>5.997</v>
      </c>
      <c r="I62" s="149">
        <v>4.408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49">
        <v>6.378</v>
      </c>
      <c r="I63" s="149">
        <v>20.96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50">
        <v>15.943999999999999</v>
      </c>
      <c r="I64" s="151">
        <v>29.906750000000002</v>
      </c>
      <c r="J64" s="151">
        <v>0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50">
        <v>23.706</v>
      </c>
      <c r="I66" s="151">
        <v>22.027</v>
      </c>
      <c r="J66" s="151">
        <v>27.711</v>
      </c>
      <c r="K66" s="41">
        <v>125.80469423888863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56000</v>
      </c>
      <c r="F68" s="31"/>
      <c r="G68" s="31"/>
      <c r="H68" s="149">
        <v>105.757</v>
      </c>
      <c r="I68" s="149">
        <v>118.6</v>
      </c>
      <c r="J68" s="149">
        <v>115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800</v>
      </c>
      <c r="F69" s="31"/>
      <c r="G69" s="31"/>
      <c r="H69" s="149">
        <v>1.264</v>
      </c>
      <c r="I69" s="149">
        <v>1.6</v>
      </c>
      <c r="J69" s="149">
        <v>1.5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56800</v>
      </c>
      <c r="F70" s="39">
        <v>99.77164939399262</v>
      </c>
      <c r="G70" s="40"/>
      <c r="H70" s="150">
        <v>107.021</v>
      </c>
      <c r="I70" s="151">
        <v>120.19999999999999</v>
      </c>
      <c r="J70" s="151">
        <v>116.5</v>
      </c>
      <c r="K70" s="41">
        <v>96.92179700499169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49">
        <v>3.604</v>
      </c>
      <c r="I72" s="149">
        <v>14.275</v>
      </c>
      <c r="J72" s="149">
        <v>15.929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49">
        <v>16.547</v>
      </c>
      <c r="I73" s="149">
        <v>27.54</v>
      </c>
      <c r="J73" s="149">
        <v>27.54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14470</v>
      </c>
      <c r="F74" s="31"/>
      <c r="G74" s="31"/>
      <c r="H74" s="149">
        <v>17.36</v>
      </c>
      <c r="I74" s="149">
        <v>19.245</v>
      </c>
      <c r="J74" s="149">
        <v>25.033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44320</v>
      </c>
      <c r="F75" s="31"/>
      <c r="G75" s="31"/>
      <c r="H75" s="149">
        <v>51.263</v>
      </c>
      <c r="I75" s="149">
        <v>85.118</v>
      </c>
      <c r="J75" s="149">
        <v>65.501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49">
        <v>4.089</v>
      </c>
      <c r="I76" s="149">
        <v>5.35</v>
      </c>
      <c r="J76" s="149">
        <v>5.35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7848</v>
      </c>
      <c r="F77" s="31"/>
      <c r="G77" s="31"/>
      <c r="H77" s="149">
        <v>11.996</v>
      </c>
      <c r="I77" s="149">
        <v>16.851</v>
      </c>
      <c r="J77" s="149">
        <v>17.825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49">
        <v>23.839</v>
      </c>
      <c r="I78" s="149">
        <v>33.472</v>
      </c>
      <c r="J78" s="149">
        <v>33.74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22568</v>
      </c>
      <c r="F79" s="31"/>
      <c r="G79" s="31"/>
      <c r="H79" s="149">
        <v>35.017</v>
      </c>
      <c r="I79" s="149">
        <v>49.102</v>
      </c>
      <c r="J79" s="149">
        <v>71.628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121364</v>
      </c>
      <c r="F80" s="39">
        <v>106.1402971760405</v>
      </c>
      <c r="G80" s="40"/>
      <c r="H80" s="150">
        <v>163.71499999999997</v>
      </c>
      <c r="I80" s="151">
        <v>250.953</v>
      </c>
      <c r="J80" s="151">
        <v>262.546</v>
      </c>
      <c r="K80" s="41">
        <f>IF(I80&gt;0,100*J80/I80,0)</f>
        <v>104.6195901224532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49">
        <v>0.19</v>
      </c>
      <c r="I82" s="149">
        <v>0.19</v>
      </c>
      <c r="J82" s="149">
        <v>0.19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9">
        <v>0.051</v>
      </c>
      <c r="I83" s="149">
        <v>0.051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171</v>
      </c>
      <c r="F84" s="39">
        <v>100</v>
      </c>
      <c r="G84" s="40"/>
      <c r="H84" s="150">
        <v>0.241</v>
      </c>
      <c r="I84" s="151">
        <v>0.241</v>
      </c>
      <c r="J84" s="151">
        <v>0.24</v>
      </c>
      <c r="K84" s="41">
        <v>99.5850622406639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2580063</v>
      </c>
      <c r="F87" s="54">
        <f>IF(D87&gt;0,100*E87/D87,0)</f>
        <v>99.3260621758267</v>
      </c>
      <c r="G87" s="40"/>
      <c r="H87" s="154">
        <v>9176.159000000001</v>
      </c>
      <c r="I87" s="155">
        <v>5939.60975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2018-05-17T11:04:30Z</cp:lastPrinted>
  <dcterms:created xsi:type="dcterms:W3CDTF">2018-05-14T10:56:23Z</dcterms:created>
  <dcterms:modified xsi:type="dcterms:W3CDTF">2018-05-22T10:59:49Z</dcterms:modified>
  <cp:category/>
  <cp:version/>
  <cp:contentType/>
  <cp:contentStatus/>
</cp:coreProperties>
</file>