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firstSheet="21" activeTab="32"/>
  </bookViews>
  <sheets>
    <sheet name="26.1" sheetId="1" r:id="rId1"/>
    <sheet name="26.2" sheetId="2" r:id="rId2"/>
    <sheet name="26.3" sheetId="3" r:id="rId3"/>
    <sheet name="26.4" sheetId="4" r:id="rId4"/>
    <sheet name="26.5" sheetId="5" r:id="rId5"/>
    <sheet name="26.6" sheetId="6" r:id="rId6"/>
    <sheet name="26.7" sheetId="7" r:id="rId7"/>
    <sheet name="26.8" sheetId="8" r:id="rId8"/>
    <sheet name="26.9" sheetId="9" r:id="rId9"/>
    <sheet name="26.10" sheetId="10" r:id="rId10"/>
    <sheet name="26.11" sheetId="11" r:id="rId11"/>
    <sheet name="26.12" sheetId="12" r:id="rId12"/>
    <sheet name="26.13" sheetId="13" r:id="rId13"/>
    <sheet name="26.14" sheetId="14" r:id="rId14"/>
    <sheet name="26.15" sheetId="15" r:id="rId15"/>
    <sheet name="26.16" sheetId="16" r:id="rId16"/>
    <sheet name="26.17" sheetId="17" r:id="rId17"/>
    <sheet name="26.18" sheetId="18" r:id="rId18"/>
    <sheet name="26.19" sheetId="19" r:id="rId19"/>
    <sheet name="26.20" sheetId="20" r:id="rId20"/>
    <sheet name="26.21" sheetId="21" r:id="rId21"/>
    <sheet name="26.22" sheetId="22" r:id="rId22"/>
    <sheet name="26.23" sheetId="23" r:id="rId23"/>
    <sheet name="26.24" sheetId="24" r:id="rId24"/>
    <sheet name="26.25" sheetId="25" r:id="rId25"/>
    <sheet name="26.26" sheetId="26" r:id="rId26"/>
    <sheet name="26.27" sheetId="27" r:id="rId27"/>
    <sheet name="26.28" sheetId="28" r:id="rId28"/>
    <sheet name="26.29" sheetId="29" r:id="rId29"/>
    <sheet name="26.30" sheetId="30" r:id="rId30"/>
    <sheet name="26.31" sheetId="31" r:id="rId31"/>
    <sheet name="26.32" sheetId="32" r:id="rId32"/>
    <sheet name="26.33" sheetId="33" r:id="rId33"/>
  </sheets>
  <definedNames>
    <definedName name="_xlnm.Print_Area" localSheetId="9">'26.10'!$A$1:$E$88</definedName>
    <definedName name="_xlnm.Print_Area" localSheetId="12">'26.13'!$A$1:$E$87</definedName>
    <definedName name="_xlnm.Print_Area" localSheetId="16">'26.17'!$A$1:$I$39</definedName>
    <definedName name="_xlnm.Print_Area" localSheetId="17">'26.18'!$A$1:$I$39</definedName>
    <definedName name="_xlnm.Print_Area" localSheetId="26">'26.27'!$A$1:$I$31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<sst xmlns="http://schemas.openxmlformats.org/spreadsheetml/2006/main" count="3657" uniqueCount="442">
  <si>
    <t>ESTRUCTURA FORESTAL</t>
  </si>
  <si>
    <t>Provincias y</t>
  </si>
  <si>
    <t>Montes del</t>
  </si>
  <si>
    <t xml:space="preserve">Montes </t>
  </si>
  <si>
    <t xml:space="preserve">Montes de </t>
  </si>
  <si>
    <t>Comunidades Autónomas</t>
  </si>
  <si>
    <t>Estado</t>
  </si>
  <si>
    <t>consorciados</t>
  </si>
  <si>
    <t>de U.P. no</t>
  </si>
  <si>
    <t>particulares</t>
  </si>
  <si>
    <t>Total montes</t>
  </si>
  <si>
    <t>(1)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</si>
  <si>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</si>
  <si>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</si>
  <si>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</si>
  <si>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</si>
  <si>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</si>
  <si>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</si>
  <si>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</si>
  <si>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</si>
  <si>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–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</si>
  <si>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</si>
  <si>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</si>
  <si>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</si>
  <si>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</si>
  <si>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</si>
  <si>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</si>
  <si>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</si>
  <si>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</si>
  <si>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</si>
  <si>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</si>
  <si>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</si>
  <si>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</si>
  <si>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</si>
  <si>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</si>
  <si>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</si>
  <si>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</si>
  <si>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</si>
  <si>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</si>
  <si>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</si>
  <si>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</si>
  <si>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</si>
  <si>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</si>
  <si>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</si>
  <si>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</si>
  <si>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</si>
  <si>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</si>
  <si>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</si>
  <si>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</si>
  <si>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</si>
  <si>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</si>
  <si>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</si>
  <si>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</si>
  <si>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</si>
  <si>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</si>
  <si>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</si>
  <si>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</si>
  <si>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</si>
  <si>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</si>
  <si>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</si>
  <si>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</si>
  <si>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</si>
  <si>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</si>
  <si>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</si>
  <si>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</si>
  <si>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</si>
  <si>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</si>
  <si>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</si>
  <si>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</si>
  <si>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</si>
  <si>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</si>
  <si>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</si>
  <si>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</si>
  <si>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</si>
  <si>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(1) Incluye la superficie arbolada de los Parque Nacionales.</t>
  </si>
  <si>
    <t>Fuente: Inventario Forestal Nacional. ICONA. Años 1965 a 1974.</t>
  </si>
  <si>
    <t>Coníferas</t>
  </si>
  <si>
    <t>Frondosas</t>
  </si>
  <si>
    <t>Mixtas</t>
  </si>
  <si>
    <t>Total</t>
  </si>
  <si>
    <t xml:space="preserve"> VASCO</t>
  </si>
  <si>
    <t>ENCUESTA DE ESTRUCTURA FORESTAL, DICIEMBRE 1986</t>
  </si>
  <si>
    <t>Bosque</t>
  </si>
  <si>
    <t>Clases de pertenencias</t>
  </si>
  <si>
    <t>Explotada regularmente</t>
  </si>
  <si>
    <t>No explotada</t>
  </si>
  <si>
    <t>Monte alto</t>
  </si>
  <si>
    <t>Monte medio</t>
  </si>
  <si>
    <t>Monte bajo</t>
  </si>
  <si>
    <t>Subtotal</t>
  </si>
  <si>
    <t>regularmente</t>
  </si>
  <si>
    <t>total</t>
  </si>
  <si>
    <t>Montes del Estado (2)</t>
  </si>
  <si>
    <t>Montes públicos (3)</t>
  </si>
  <si>
    <t xml:space="preserve">   Municipales de U.P.</t>
  </si>
  <si>
    <t xml:space="preserve">   De E.L. de libre disposición</t>
  </si>
  <si>
    <t>Montes de particulares</t>
  </si>
  <si>
    <t>Superficie</t>
  </si>
  <si>
    <t>Otras</t>
  </si>
  <si>
    <t>Arbusto</t>
  </si>
  <si>
    <t>complementaria</t>
  </si>
  <si>
    <t>boscosa</t>
  </si>
  <si>
    <t>superficies</t>
  </si>
  <si>
    <t>y</t>
  </si>
  <si>
    <t>superficie</t>
  </si>
  <si>
    <t>calculada</t>
  </si>
  <si>
    <t>del bosque</t>
  </si>
  <si>
    <t>arboladas</t>
  </si>
  <si>
    <t>matorral</t>
  </si>
  <si>
    <t>forestal</t>
  </si>
  <si>
    <t xml:space="preserve"> (1) Determinación de la superficie de plantaciones lineales o pequeños grupos de árboles no considerada separadamente.</t>
  </si>
  <si>
    <t xml:space="preserve"> (2) Pertenecientes al Estado y a las Comunidades Autónomas.</t>
  </si>
  <si>
    <t xml:space="preserve"> (3) Incluye los montes municipales de Utilidad Pública y los de entidades locales de libre disposición.</t>
  </si>
  <si>
    <t>Pino</t>
  </si>
  <si>
    <t>Otros</t>
  </si>
  <si>
    <t>Ocupación</t>
  </si>
  <si>
    <t>silvestre</t>
  </si>
  <si>
    <t>laricio</t>
  </si>
  <si>
    <t>pinaster</t>
  </si>
  <si>
    <t>piñonero</t>
  </si>
  <si>
    <t>halepensis</t>
  </si>
  <si>
    <t>radiata</t>
  </si>
  <si>
    <t>pinos</t>
  </si>
  <si>
    <t>coníferas</t>
  </si>
  <si>
    <t>Areas temporalmente</t>
  </si>
  <si>
    <t xml:space="preserve">  no arboladas</t>
  </si>
  <si>
    <t>Areas arboladas</t>
  </si>
  <si>
    <t>coníferas y</t>
  </si>
  <si>
    <t>Alcornoque</t>
  </si>
  <si>
    <t>quercus</t>
  </si>
  <si>
    <t>Haya</t>
  </si>
  <si>
    <t>Castaño</t>
  </si>
  <si>
    <t>Chopos</t>
  </si>
  <si>
    <t>Eucaliptos</t>
  </si>
  <si>
    <t>frondosas</t>
  </si>
  <si>
    <t>SUPERFICIE FORESTAL: Análisis provincial del total de montes según tratamiento selvícola (hectáreas)</t>
  </si>
  <si>
    <t>Explotadas regularmente</t>
  </si>
  <si>
    <t xml:space="preserve"> –</t>
  </si>
  <si>
    <t xml:space="preserve">  DE MURCIA</t>
  </si>
  <si>
    <t>MONTE ALTO: Análisis provincial de la superficie total por especies, coníferas (hectáreas) (1)</t>
  </si>
  <si>
    <t xml:space="preserve">  (1) Incluye las superficies temporalmente no arboladas.</t>
  </si>
  <si>
    <t>MONTE ALTO: Análisis provincial de la superficie total por especies, frondosas y total (hectáreas) (1)</t>
  </si>
  <si>
    <t>Quercus</t>
  </si>
  <si>
    <t>fronsosas</t>
  </si>
  <si>
    <t>Del</t>
  </si>
  <si>
    <t>De Utilidad Pública</t>
  </si>
  <si>
    <t>De entidades locales</t>
  </si>
  <si>
    <t>De particulares</t>
  </si>
  <si>
    <t>Estado y</t>
  </si>
  <si>
    <t>de libre disposición (2)</t>
  </si>
  <si>
    <t>De</t>
  </si>
  <si>
    <t>Comunidades</t>
  </si>
  <si>
    <t>No</t>
  </si>
  <si>
    <t>industrias</t>
  </si>
  <si>
    <t>Autónomas</t>
  </si>
  <si>
    <t>Consorciados</t>
  </si>
  <si>
    <t>forestales</t>
  </si>
  <si>
    <t xml:space="preserve"> (1) La superficie forestal arbolada comprende la de arbolado forestal con una fracción de cabida cubierta igual o mayor al 20% y la de arbolado forestal ralo</t>
  </si>
  <si>
    <t xml:space="preserve">      con una fracción de cabida cubierta comprendida entre el 5 y el 20%.</t>
  </si>
  <si>
    <t xml:space="preserve"> (2) Incluye los montes pertenecientes a los municipios y diputaciones, los montes vecinales en mano común, etc.</t>
  </si>
  <si>
    <t xml:space="preserve"> Fuente: Segundo Inventario Forestal Nacional. Dirección General de Conservación de la Naturaleza, Ministerio de Medio Ambiente. Años 1986 a 1996.</t>
  </si>
  <si>
    <t>Mixta</t>
  </si>
  <si>
    <t xml:space="preserve">  –</t>
  </si>
  <si>
    <t>coníferas (1)</t>
  </si>
  <si>
    <t xml:space="preserve"> (1) Incluye mezcla de coníferas.</t>
  </si>
  <si>
    <t>Mezcla de</t>
  </si>
  <si>
    <t>Matorral,</t>
  </si>
  <si>
    <t>pastizal o</t>
  </si>
  <si>
    <t>todas las</t>
  </si>
  <si>
    <t>frondosas (1)</t>
  </si>
  <si>
    <t>cultivo (2)</t>
  </si>
  <si>
    <t>especies</t>
  </si>
  <si>
    <t xml:space="preserve"> (1) Incluye mezcla de frondosas. (2) En arbolado ralo.</t>
  </si>
  <si>
    <t>Volumen</t>
  </si>
  <si>
    <t>Crecimiento anual</t>
  </si>
  <si>
    <t>maderable</t>
  </si>
  <si>
    <t>de leñas</t>
  </si>
  <si>
    <t>de madera</t>
  </si>
  <si>
    <r>
      <t>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c.c.</t>
    </r>
  </si>
  <si>
    <r>
      <t>m</t>
    </r>
    <r>
      <rPr>
        <vertAlign val="superscript"/>
        <sz val="10"/>
        <rFont val="Arial"/>
        <family val="2"/>
      </rPr>
      <t xml:space="preserve">3 </t>
    </r>
    <r>
      <rPr>
        <sz val="10"/>
        <rFont val="Arial"/>
        <family val="2"/>
      </rPr>
      <t>s.c.</t>
    </r>
  </si>
  <si>
    <r>
      <t>m</t>
    </r>
    <r>
      <rPr>
        <vertAlign val="superscript"/>
        <sz val="10"/>
        <rFont val="Arial"/>
        <family val="2"/>
      </rPr>
      <t>3</t>
    </r>
  </si>
  <si>
    <t>Repoblaciones protectoras</t>
  </si>
  <si>
    <t>Años</t>
  </si>
  <si>
    <t>Primera repoblación (hectáreas)</t>
  </si>
  <si>
    <t>Segunda repoblación (hectáreas)</t>
  </si>
  <si>
    <t>Reposición de</t>
  </si>
  <si>
    <t>Coste total</t>
  </si>
  <si>
    <t>marras (hectáreas)</t>
  </si>
  <si>
    <t>(miles de euros)</t>
  </si>
  <si>
    <t>Repoblaciones productoras</t>
  </si>
  <si>
    <t>Primera repoblación</t>
  </si>
  <si>
    <t>Montes del Estado</t>
  </si>
  <si>
    <t>Otros montes públicos</t>
  </si>
  <si>
    <t>y CC. AA.</t>
  </si>
  <si>
    <t>Municipales</t>
  </si>
  <si>
    <t>No consorciados</t>
  </si>
  <si>
    <t>montes</t>
  </si>
  <si>
    <t>Segunda repoblación</t>
  </si>
  <si>
    <t>No se incluyen los datos de Navarra, Cataluña, Castilla y León, Madrid, provincia de Valencia y Andalucía.</t>
  </si>
  <si>
    <t>Reposición</t>
  </si>
  <si>
    <t>repoblaciones</t>
  </si>
  <si>
    <t>Primera</t>
  </si>
  <si>
    <t>Segunda</t>
  </si>
  <si>
    <t>Total (a)</t>
  </si>
  <si>
    <t>de marras</t>
  </si>
  <si>
    <t>Total (b)</t>
  </si>
  <si>
    <t>(a)+(b)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</si>
  <si>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</si>
  <si>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</si>
  <si>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</si>
  <si>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</si>
  <si>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</si>
  <si>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</si>
  <si>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</si>
  <si>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</si>
  <si>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</si>
  <si>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</si>
  <si>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</si>
  <si>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</si>
  <si>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</si>
  <si>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</si>
  <si>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</si>
  <si>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</si>
  <si>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CANARIAS</t>
  </si>
  <si>
    <t>-</t>
  </si>
  <si>
    <t>Superficie repoblada (hectáreas)</t>
  </si>
  <si>
    <t>Costes</t>
  </si>
  <si>
    <t>Especies</t>
  </si>
  <si>
    <t>Montes Estado</t>
  </si>
  <si>
    <t>Totales</t>
  </si>
  <si>
    <t>Unitarios</t>
  </si>
  <si>
    <t>Pino uncinata</t>
  </si>
  <si>
    <t>Pino silvestre</t>
  </si>
  <si>
    <t>Pino laricio</t>
  </si>
  <si>
    <t>Pino pinaster</t>
  </si>
  <si>
    <t>Pino pinea</t>
  </si>
  <si>
    <t>Pino halepensis</t>
  </si>
  <si>
    <t>Pino canario</t>
  </si>
  <si>
    <t>Pino radiata</t>
  </si>
  <si>
    <t>Chopo</t>
  </si>
  <si>
    <t>Otras frondosas</t>
  </si>
  <si>
    <t>(euros)</t>
  </si>
  <si>
    <t>PRIMERA REPOBLACIÓN</t>
  </si>
  <si>
    <t>Otras coníferas</t>
  </si>
  <si>
    <t>Eucalipto</t>
  </si>
  <si>
    <t>Otras quercíneas</t>
  </si>
  <si>
    <t>SEGUNDA REPOBLACIÓN</t>
  </si>
  <si>
    <t>REPOSICIÓN DE MARRAS</t>
  </si>
  <si>
    <t>Numero de</t>
  </si>
  <si>
    <t>Superficie cultivada (áreas)</t>
  </si>
  <si>
    <t>viveros</t>
  </si>
  <si>
    <t>Aire libre</t>
  </si>
  <si>
    <t>Invernadero</t>
  </si>
  <si>
    <t>Producción</t>
  </si>
  <si>
    <t>Valor</t>
  </si>
  <si>
    <t>Precio</t>
  </si>
  <si>
    <t>(kilogramos)</t>
  </si>
  <si>
    <t>(euros/kg)</t>
  </si>
  <si>
    <t>(miles plantas)</t>
  </si>
  <si>
    <t>Superficie media</t>
  </si>
  <si>
    <t>Denominación</t>
  </si>
  <si>
    <t>Número</t>
  </si>
  <si>
    <t>(hectáreas)</t>
  </si>
  <si>
    <t xml:space="preserve">  Parque Nacional</t>
  </si>
  <si>
    <t xml:space="preserve">  Parques Naturales (excepto Nacionales)</t>
  </si>
  <si>
    <t xml:space="preserve">  Reservas naturales</t>
  </si>
  <si>
    <t xml:space="preserve">  Monumentos Naturales</t>
  </si>
  <si>
    <t xml:space="preserve">  Paisajes protegidos</t>
  </si>
  <si>
    <t xml:space="preserve">  Otras figuras</t>
  </si>
  <si>
    <r>
      <t xml:space="preserve">  </t>
    </r>
    <r>
      <rPr>
        <b/>
        <sz val="10"/>
        <rFont val="Arial"/>
        <family val="2"/>
      </rPr>
      <t>Total</t>
    </r>
  </si>
  <si>
    <t xml:space="preserve"> Fuente: Ministerio de Medio Ambiente.</t>
  </si>
  <si>
    <t>Fecha de</t>
  </si>
  <si>
    <t>Norma de</t>
  </si>
  <si>
    <t>Localización</t>
  </si>
  <si>
    <t>declaración</t>
  </si>
  <si>
    <t>creación</t>
  </si>
  <si>
    <t xml:space="preserve">  Aigüestortes i Estany de Sant Maurici</t>
  </si>
  <si>
    <t xml:space="preserve">  Lleida</t>
  </si>
  <si>
    <t>D. 21-10-55</t>
  </si>
  <si>
    <t xml:space="preserve">  Archipiélago de Cabrera</t>
  </si>
  <si>
    <t xml:space="preserve">  Baleres</t>
  </si>
  <si>
    <t>Ley 14/1991</t>
  </si>
  <si>
    <t xml:space="preserve">  Cabañeros</t>
  </si>
  <si>
    <t xml:space="preserve">  Ciudad Real</t>
  </si>
  <si>
    <t>Ley 33/1995</t>
  </si>
  <si>
    <t xml:space="preserve">  Caldera de Taburiente</t>
  </si>
  <si>
    <t xml:space="preserve">  Sta. Cruz de Tenerife</t>
  </si>
  <si>
    <t>D. 6-10-54</t>
  </si>
  <si>
    <t xml:space="preserve">  Doñana</t>
  </si>
  <si>
    <t xml:space="preserve">  Huelva</t>
  </si>
  <si>
    <t>D. 14-08-69</t>
  </si>
  <si>
    <t xml:space="preserve">  Garajonay</t>
  </si>
  <si>
    <t>Ley 3/1981</t>
  </si>
  <si>
    <t xml:space="preserve">  Ordesa y Monte Perdido</t>
  </si>
  <si>
    <t xml:space="preserve">  Huesca</t>
  </si>
  <si>
    <t>R.D. 16-09-18</t>
  </si>
  <si>
    <t xml:space="preserve">  Picos de Europa (1)</t>
  </si>
  <si>
    <t xml:space="preserve">  Asturias, León y Cantabria</t>
  </si>
  <si>
    <t>Ley 22-07-18</t>
  </si>
  <si>
    <t xml:space="preserve">  Sierra Nevada</t>
  </si>
  <si>
    <t xml:space="preserve">  Granada, Almería</t>
  </si>
  <si>
    <t>Ley 3/99</t>
  </si>
  <si>
    <t xml:space="preserve">  Tablas de Daimiel</t>
  </si>
  <si>
    <t>D. 1874/73</t>
  </si>
  <si>
    <t xml:space="preserve">  Teide</t>
  </si>
  <si>
    <t>D. 22-01-54</t>
  </si>
  <si>
    <t xml:space="preserve">  Timanfaya</t>
  </si>
  <si>
    <t xml:space="preserve">  Las Palmas</t>
  </si>
  <si>
    <t>D. 9-08-74</t>
  </si>
  <si>
    <t xml:space="preserve">  Total</t>
  </si>
  <si>
    <t xml:space="preserve">  (1) Fue creado el 22/07/18 según la Ley 22-7-18, y ampliado el 31/05/95 según la Ley 16/1995.</t>
  </si>
  <si>
    <t>Superficie afectada</t>
  </si>
  <si>
    <t>Pérdidas en millones de pesetas</t>
  </si>
  <si>
    <t>de</t>
  </si>
  <si>
    <t>Productos</t>
  </si>
  <si>
    <t>Beneficios</t>
  </si>
  <si>
    <t>incendios</t>
  </si>
  <si>
    <t>Arbolada</t>
  </si>
  <si>
    <t>Desarbolada</t>
  </si>
  <si>
    <t>primarios</t>
  </si>
  <si>
    <t>ambientales</t>
  </si>
  <si>
    <t>Fuente: Los Incendios Forestales en España durante 1999. Ministerio de Medio Ambiente, Dirección General de Conservación de la Naturaleza.</t>
  </si>
  <si>
    <t>Número de incendios</t>
  </si>
  <si>
    <t>Superficie arbolada</t>
  </si>
  <si>
    <t>Superficie desarbolada afectada</t>
  </si>
  <si>
    <t>Superficie total</t>
  </si>
  <si>
    <t>Tamaño</t>
  </si>
  <si>
    <t>Dehesas y</t>
  </si>
  <si>
    <t>Matorral y</t>
  </si>
  <si>
    <t>Pastos y</t>
  </si>
  <si>
    <t>(número)</t>
  </si>
  <si>
    <t>(%)</t>
  </si>
  <si>
    <t>afectada</t>
  </si>
  <si>
    <t>m. abierto</t>
  </si>
  <si>
    <t>m. bajo</t>
  </si>
  <si>
    <t>z. húmedas</t>
  </si>
  <si>
    <t>Menor de 1 ha</t>
  </si>
  <si>
    <t>De 1 a &lt;3 ha</t>
  </si>
  <si>
    <t>De 3 a &lt;5 ha</t>
  </si>
  <si>
    <t>De 5 a &lt;25 ha</t>
  </si>
  <si>
    <t>De 25 a &lt;100 ha</t>
  </si>
  <si>
    <t>De 100 a &lt;500 ha</t>
  </si>
  <si>
    <t>De 500 a &lt;1.000 ha</t>
  </si>
  <si>
    <t>De 1.000 o más ha</t>
  </si>
  <si>
    <t>Número de montes</t>
  </si>
  <si>
    <t>Propiedad</t>
  </si>
  <si>
    <t>Estado y CC.AA.</t>
  </si>
  <si>
    <t>Utilidad Pública</t>
  </si>
  <si>
    <t>Consorcio/convenio</t>
  </si>
  <si>
    <t>M. Públicos no cat.</t>
  </si>
  <si>
    <t>Particulares</t>
  </si>
  <si>
    <t>Superficie arbolada afectada</t>
  </si>
  <si>
    <t>Causas</t>
  </si>
  <si>
    <t xml:space="preserve">  Quema agrícola</t>
  </si>
  <si>
    <t xml:space="preserve">  Quema de pastos</t>
  </si>
  <si>
    <t xml:space="preserve">  Trabajos forestales</t>
  </si>
  <si>
    <t xml:space="preserve">  Hogueras</t>
  </si>
  <si>
    <t xml:space="preserve">  Fumadores</t>
  </si>
  <si>
    <t xml:space="preserve">  Quema de basura</t>
  </si>
  <si>
    <t xml:space="preserve">  Escape de vertedero</t>
  </si>
  <si>
    <t xml:space="preserve">  Otras negligencias</t>
  </si>
  <si>
    <t xml:space="preserve"> NEGLIGENCIAS</t>
  </si>
  <si>
    <t xml:space="preserve"> RAYO</t>
  </si>
  <si>
    <t xml:space="preserve">  Ferrocarril</t>
  </si>
  <si>
    <t xml:space="preserve">  Líneas eléctricas</t>
  </si>
  <si>
    <t xml:space="preserve">  Motores y máquinas</t>
  </si>
  <si>
    <t xml:space="preserve">  Maniobras militares</t>
  </si>
  <si>
    <t xml:space="preserve">  Otras</t>
  </si>
  <si>
    <t xml:space="preserve"> OTRAS CAUSAS</t>
  </si>
  <si>
    <t xml:space="preserve"> INTENCIONADOS</t>
  </si>
  <si>
    <t xml:space="preserve"> DESCONOCIDAS</t>
  </si>
  <si>
    <t xml:space="preserve"> INCENDIO REPRODUCIDO</t>
  </si>
  <si>
    <t xml:space="preserve">   TOTAL</t>
  </si>
  <si>
    <t>arbolada</t>
  </si>
  <si>
    <t>desarbolada</t>
  </si>
  <si>
    <t>Fuente: Los Incendios Forestales en España durante 1999. Ministerio de Medio Ambiente, D. G. de Conservación de la Naturaleza.</t>
  </si>
  <si>
    <t>Superficie quemada autorregenerable</t>
  </si>
  <si>
    <t>Porcentaje de</t>
  </si>
  <si>
    <t>Superficie no arbolada</t>
  </si>
  <si>
    <t>60-100 %</t>
  </si>
  <si>
    <t>30-60 %</t>
  </si>
  <si>
    <t>Menos de 30 %</t>
  </si>
  <si>
    <t>Fuente: Los Incendios Forestales en España durante 1999. Ministerio de Medio Ambiente, D. G. Conservación de la Naturaleza.</t>
  </si>
  <si>
    <t>Efecto en la vida silvestre</t>
  </si>
  <si>
    <t>Efecto</t>
  </si>
  <si>
    <t>Inapreciable</t>
  </si>
  <si>
    <t>Pasajero</t>
  </si>
  <si>
    <t>Permanente</t>
  </si>
  <si>
    <t>Riesgo de erosión</t>
  </si>
  <si>
    <t>Riesgo</t>
  </si>
  <si>
    <t>Bajo</t>
  </si>
  <si>
    <t>Moderado</t>
  </si>
  <si>
    <t>Alto</t>
  </si>
  <si>
    <t>Alteración del paisaje y valores recreativos</t>
  </si>
  <si>
    <t>Alteración</t>
  </si>
  <si>
    <t>Pasajera</t>
  </si>
  <si>
    <t>Efectos en la economía local</t>
  </si>
  <si>
    <t>Efectos</t>
  </si>
  <si>
    <t>Inapreciables</t>
  </si>
  <si>
    <t>Pasajeros</t>
  </si>
  <si>
    <t>Permanentes</t>
  </si>
  <si>
    <r>
      <t xml:space="preserve"> </t>
    </r>
    <r>
      <rPr>
        <b/>
        <sz val="10"/>
        <rFont val="Arial"/>
        <family val="2"/>
      </rPr>
      <t>Total</t>
    </r>
  </si>
  <si>
    <t xml:space="preserve"> 26.1.  PRIMER INVENTARIO FORESTAL NACIONAL: Superficie arbolada por pertenencias (hectáreas)</t>
  </si>
  <si>
    <t xml:space="preserve"> 26.2.  PRIMER INVENTARIO FORESTAL NACIONAL: Superficie arbolada por grupos de especies (hectáreas)</t>
  </si>
  <si>
    <t xml:space="preserve"> 26.3.  SUPERFICIE FORESTAL: Total de montes según tratamiento selvícola (hectáreas)</t>
  </si>
  <si>
    <t xml:space="preserve"> 26.4.  MONTE ALTO: Superficie total según especies, coníferas (hectáreas)</t>
  </si>
  <si>
    <t xml:space="preserve"> 26.5.  MONTE ALTO: Superficie total según especies, frondosas y total (hectáreas)</t>
  </si>
  <si>
    <t xml:space="preserve"> 26.6.  ENCUESTA DE ESTRUCTURA FORESTAL, DICIEMBRE DE 1986</t>
  </si>
  <si>
    <t xml:space="preserve"> 26.7.  ENCUESTA DE ESTRUCTURA FORESTAL, DICIEMBRE DE 1986</t>
  </si>
  <si>
    <t xml:space="preserve"> 26.8.  ENCUESTA DE ESTRUCTURA FORESTAL, DICIEMBRE DE 1986</t>
  </si>
  <si>
    <t xml:space="preserve"> 26.9.  SEGUNDO INVENTARIO FORESTAL NACIONAL: Superficie forestal arbolada por pertenencias (hectáreas) (1)</t>
  </si>
  <si>
    <t xml:space="preserve"> 26.10.  SEGUNDO INVENTARIO FORESTAL NACIONAL: Superficie arbolada por grupos de especies (hectáreas)</t>
  </si>
  <si>
    <t xml:space="preserve"> 26.11.  SEGUNDO INVENTARIO FORESTAL NACIONAL: Superficie forestal arbolada por especie dominante (hectáreas)</t>
  </si>
  <si>
    <t xml:space="preserve"> 26.12.  SEGUNDO INVENTARIO FORESTAL NACIONAL: Superficie forestal arbolada por especie dominante (hectáreas)</t>
  </si>
  <si>
    <t xml:space="preserve"> 26.13.  SEGUNDO INVENTARIO FORESTAL NACIONAL: Existencias medias por hectárea, todas las especies</t>
  </si>
  <si>
    <t xml:space="preserve"> 26.14.  REPOBLACION FORESTAL: Serie histórica de repoblaciones por tipos y grupos de especies y coste total</t>
  </si>
  <si>
    <t xml:space="preserve"> 26.15.  REPOBLACION FORESTAL: Serie histórica de repoblaciones (protectoras y productoras) por pertenencias de los montes</t>
  </si>
  <si>
    <t xml:space="preserve"> 26.16.  REPOBLACION FORESTAL: Análisis provincial de la superficie repoblada por tipos, 1999 (hectáreas)</t>
  </si>
  <si>
    <t xml:space="preserve"> 26.17.  REPOBLACION FORESTAL: Superficie de repoblaciones protectoras por especies y pertenencia de los montes, 1999</t>
  </si>
  <si>
    <t xml:space="preserve"> 26.18.  REPOBLACION FORESTAL: Superficie de repoblaciones productoras por especies y pertenencia de los montes, 1999</t>
  </si>
  <si>
    <t xml:space="preserve"> 26.19.  VIVEROS FORESTALES: Estructura de los viveros forestales, 1999</t>
  </si>
  <si>
    <t xml:space="preserve"> 26.20.  SEMILLAS FORESTALES: Producción y valor por grupos de especies, 1999</t>
  </si>
  <si>
    <t xml:space="preserve"> 26.21.  PLANTONES FORESTALES: Producción y valor por grupos de especies, 1999</t>
  </si>
  <si>
    <t xml:space="preserve"> 26.22.  ESPACIOS NATURALES PROTEGIDOS: Situación en 1999</t>
  </si>
  <si>
    <t xml:space="preserve"> 26.23.  PARQUES NACIONALES: Situación en 2001</t>
  </si>
  <si>
    <t xml:space="preserve"> 26.24.  INCENDIOS FORESTALES: Serie histórica de su número, superficie afectada y pérdidas económicas</t>
  </si>
  <si>
    <t xml:space="preserve"> 26.25.  INCENDIOS FORESTALES: Número de incendios según su extensión y tipo de vegetación, 1999</t>
  </si>
  <si>
    <t xml:space="preserve"> 26.26.  INCENDIOS FORESTALES: Número de montes y superficie afectada según su propiedad y tipo de vegetación, 1999</t>
  </si>
  <si>
    <t xml:space="preserve"> 26.27.  INCENDIOS FORESTALES: Clasificación por causas del número de incendios y la superficie afectada en el total de montes, 1999</t>
  </si>
  <si>
    <t xml:space="preserve"> 26.28.  INCENDIOS FORESTALES: Resumen provincial del número de incendios y de la superficie afectada, 1999</t>
  </si>
  <si>
    <t xml:space="preserve"> 26.29.  INCEDIOS FORESTALES: Información sobre los efectos ambientales producidos, 1999.</t>
  </si>
  <si>
    <t xml:space="preserve"> 26.30.  INCEDIOS FORESTALES: Información sobre los efectos ambientales producidos, 1999.</t>
  </si>
  <si>
    <t xml:space="preserve"> 26.31.  INCEDIOS FORESTALES: Información sobre los efectos ambientales producidos, 1999.</t>
  </si>
  <si>
    <t xml:space="preserve"> 26.32.  INCEDIOS FORESTALES: Información sobre los efectos ambientales producidos, 1999.</t>
  </si>
  <si>
    <t xml:space="preserve"> 26.33.  INCEDIOS FORESTALES: Información sobre los efectos ambientales producidos, 1999.</t>
  </si>
  <si>
    <t>Para el año 1999 los datos de Navarra, Cataluña, Castilla y León, Madrid, provincia de Valencia y Andalucía han sido estimados.</t>
  </si>
  <si>
    <t>No incluye los datos de Navarra.</t>
  </si>
  <si>
    <t>No se dispone de los datos de Navarra, Cataluña, Castilla y León, Madrid, provincia de Valencia y Andalucía; no obstante se ha realizado su estimación para el calculo del total de España.</t>
  </si>
  <si>
    <t>No se dispone de los datos de Girona, Lleida, Tarragona, Madrid, Castellón, Valencia, Badajoz y Cáceres; no obstante se ha realizado su estimación para el cálculo del total de España.</t>
  </si>
  <si>
    <t xml:space="preserve">No se dispone de los datos de Girona, Lleida, Tarragona, Madrid, Castellón, Valencia, Badajoz y Cáceres, Jaén y Málaga; no obstante se ha realizado su estimación para el cálculo del total de España.
</t>
  </si>
  <si>
    <t>(euros/100 plantones)</t>
  </si>
  <si>
    <t xml:space="preserve">No se dispone de los datos de Girona, Lleida, Tarragona, Madrid,  Badajoz, Cáceres, Jaén y Málaga; no obstante se ha realizado su estimación para el cálculo del total de España.
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</si>
</sst>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.0000"/>
  </numFmts>
  <fonts count="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 quotePrefix="1">
      <alignment horizontal="center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72" fontId="0" fillId="2" borderId="6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72" fontId="0" fillId="2" borderId="4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172" fontId="5" fillId="2" borderId="4" xfId="0" applyNumberFormat="1" applyFont="1" applyFill="1" applyBorder="1" applyAlignment="1">
      <alignment horizontal="right"/>
    </xf>
    <xf numFmtId="172" fontId="0" fillId="2" borderId="4" xfId="0" applyNumberFormat="1" applyFont="1" applyFill="1" applyBorder="1" applyAlignment="1" applyProtection="1">
      <alignment horizontal="right"/>
      <protection/>
    </xf>
    <xf numFmtId="172" fontId="5" fillId="2" borderId="4" xfId="0" applyNumberFormat="1" applyFont="1" applyFill="1" applyBorder="1" applyAlignment="1" applyProtection="1">
      <alignment horizontal="right"/>
      <protection/>
    </xf>
    <xf numFmtId="0" fontId="5" fillId="2" borderId="7" xfId="0" applyFont="1" applyFill="1" applyBorder="1" applyAlignment="1">
      <alignment/>
    </xf>
    <xf numFmtId="172" fontId="5" fillId="2" borderId="8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2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0" fillId="2" borderId="2" xfId="0" applyFont="1" applyFill="1" applyBorder="1" applyAlignment="1">
      <alignment/>
    </xf>
    <xf numFmtId="0" fontId="0" fillId="2" borderId="4" xfId="0" applyFont="1" applyFill="1" applyBorder="1" applyAlignment="1" applyProtection="1">
      <alignment horizontal="center"/>
      <protection/>
    </xf>
    <xf numFmtId="172" fontId="0" fillId="2" borderId="6" xfId="0" applyNumberFormat="1" applyFont="1" applyFill="1" applyBorder="1" applyAlignment="1" applyProtection="1">
      <alignment horizontal="right"/>
      <protection/>
    </xf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172" fontId="0" fillId="2" borderId="6" xfId="0" applyNumberFormat="1" applyFont="1" applyFill="1" applyBorder="1" applyAlignment="1">
      <alignment/>
    </xf>
    <xf numFmtId="172" fontId="0" fillId="2" borderId="4" xfId="0" applyNumberFormat="1" applyFont="1" applyFill="1" applyBorder="1" applyAlignment="1">
      <alignment/>
    </xf>
    <xf numFmtId="172" fontId="5" fillId="2" borderId="8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172" fontId="5" fillId="2" borderId="12" xfId="0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172" fontId="0" fillId="2" borderId="16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172" fontId="0" fillId="2" borderId="14" xfId="0" applyNumberFormat="1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9" xfId="0" applyFill="1" applyBorder="1" applyAlignment="1">
      <alignment/>
    </xf>
    <xf numFmtId="172" fontId="0" fillId="2" borderId="16" xfId="0" applyNumberFormat="1" applyFont="1" applyFill="1" applyBorder="1" applyAlignment="1">
      <alignment horizontal="right"/>
    </xf>
    <xf numFmtId="172" fontId="0" fillId="2" borderId="14" xfId="0" applyNumberFormat="1" applyFont="1" applyFill="1" applyBorder="1" applyAlignment="1">
      <alignment horizontal="right"/>
    </xf>
    <xf numFmtId="172" fontId="5" fillId="2" borderId="14" xfId="0" applyNumberFormat="1" applyFont="1" applyFill="1" applyBorder="1" applyAlignment="1">
      <alignment horizontal="right"/>
    </xf>
    <xf numFmtId="172" fontId="0" fillId="2" borderId="14" xfId="0" applyNumberFormat="1" applyFont="1" applyFill="1" applyBorder="1" applyAlignment="1" quotePrefix="1">
      <alignment horizontal="right"/>
    </xf>
    <xf numFmtId="172" fontId="5" fillId="2" borderId="14" xfId="0" applyNumberFormat="1" applyFont="1" applyFill="1" applyBorder="1" applyAlignment="1" quotePrefix="1">
      <alignment horizontal="right"/>
    </xf>
    <xf numFmtId="172" fontId="5" fillId="2" borderId="8" xfId="0" applyNumberFormat="1" applyFont="1" applyFill="1" applyBorder="1" applyAlignment="1">
      <alignment horizontal="right"/>
    </xf>
    <xf numFmtId="172" fontId="5" fillId="2" borderId="12" xfId="0" applyNumberFormat="1" applyFont="1" applyFill="1" applyBorder="1" applyAlignment="1">
      <alignment horizontal="right"/>
    </xf>
    <xf numFmtId="172" fontId="0" fillId="2" borderId="5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172" fontId="5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Alignment="1">
      <alignment/>
    </xf>
    <xf numFmtId="0" fontId="0" fillId="2" borderId="1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4" fillId="2" borderId="9" xfId="0" applyFont="1" applyFill="1" applyBorder="1" applyAlignment="1">
      <alignment/>
    </xf>
    <xf numFmtId="173" fontId="0" fillId="2" borderId="16" xfId="0" applyNumberFormat="1" applyFont="1" applyFill="1" applyBorder="1" applyAlignment="1" applyProtection="1">
      <alignment/>
      <protection/>
    </xf>
    <xf numFmtId="173" fontId="0" fillId="2" borderId="6" xfId="0" applyNumberFormat="1" applyFont="1" applyFill="1" applyBorder="1" applyAlignment="1" applyProtection="1">
      <alignment/>
      <protection/>
    </xf>
    <xf numFmtId="173" fontId="0" fillId="2" borderId="14" xfId="0" applyNumberFormat="1" applyFont="1" applyFill="1" applyBorder="1" applyAlignment="1" applyProtection="1">
      <alignment/>
      <protection/>
    </xf>
    <xf numFmtId="173" fontId="0" fillId="2" borderId="4" xfId="0" applyNumberFormat="1" applyFont="1" applyFill="1" applyBorder="1" applyAlignment="1" applyProtection="1">
      <alignment/>
      <protection/>
    </xf>
    <xf numFmtId="173" fontId="5" fillId="2" borderId="14" xfId="0" applyNumberFormat="1" applyFont="1" applyFill="1" applyBorder="1" applyAlignment="1" applyProtection="1">
      <alignment/>
      <protection/>
    </xf>
    <xf numFmtId="173" fontId="5" fillId="2" borderId="4" xfId="0" applyNumberFormat="1" applyFont="1" applyFill="1" applyBorder="1" applyAlignment="1" applyProtection="1">
      <alignment/>
      <protection/>
    </xf>
    <xf numFmtId="173" fontId="0" fillId="2" borderId="14" xfId="0" applyNumberFormat="1" applyFont="1" applyFill="1" applyBorder="1" applyAlignment="1">
      <alignment/>
    </xf>
    <xf numFmtId="173" fontId="0" fillId="2" borderId="4" xfId="0" applyNumberFormat="1" applyFont="1" applyFill="1" applyBorder="1" applyAlignment="1">
      <alignment/>
    </xf>
    <xf numFmtId="173" fontId="5" fillId="2" borderId="12" xfId="0" applyNumberFormat="1" applyFont="1" applyFill="1" applyBorder="1" applyAlignment="1" applyProtection="1">
      <alignment/>
      <protection/>
    </xf>
    <xf numFmtId="173" fontId="5" fillId="2" borderId="8" xfId="0" applyNumberFormat="1" applyFont="1" applyFill="1" applyBorder="1" applyAlignment="1" applyProtection="1">
      <alignment/>
      <protection/>
    </xf>
    <xf numFmtId="0" fontId="0" fillId="2" borderId="1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172" fontId="0" fillId="2" borderId="5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172" fontId="0" fillId="2" borderId="12" xfId="0" applyNumberFormat="1" applyFont="1" applyFill="1" applyBorder="1" applyAlignment="1">
      <alignment/>
    </xf>
    <xf numFmtId="172" fontId="0" fillId="2" borderId="7" xfId="0" applyNumberFormat="1" applyFont="1" applyFill="1" applyBorder="1" applyAlignment="1">
      <alignment/>
    </xf>
    <xf numFmtId="172" fontId="0" fillId="2" borderId="8" xfId="0" applyNumberFormat="1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0" xfId="0" applyFont="1" applyFill="1" applyBorder="1" applyAlignment="1" quotePrefix="1">
      <alignment horizontal="left"/>
    </xf>
    <xf numFmtId="0" fontId="0" fillId="2" borderId="18" xfId="0" applyFont="1" applyFill="1" applyBorder="1" applyAlignment="1">
      <alignment/>
    </xf>
    <xf numFmtId="172" fontId="0" fillId="2" borderId="7" xfId="0" applyNumberFormat="1" applyFont="1" applyFill="1" applyBorder="1" applyAlignment="1">
      <alignment horizontal="right"/>
    </xf>
    <xf numFmtId="172" fontId="0" fillId="2" borderId="12" xfId="0" applyNumberFormat="1" applyFont="1" applyFill="1" applyBorder="1" applyAlignment="1">
      <alignment horizontal="right"/>
    </xf>
    <xf numFmtId="172" fontId="0" fillId="2" borderId="8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3" fontId="0" fillId="2" borderId="20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>
      <alignment horizontal="right"/>
    </xf>
    <xf numFmtId="3" fontId="0" fillId="2" borderId="21" xfId="0" applyNumberFormat="1" applyFont="1" applyFill="1" applyBorder="1" applyAlignment="1">
      <alignment horizontal="right"/>
    </xf>
    <xf numFmtId="3" fontId="0" fillId="2" borderId="22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174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 horizontal="left"/>
    </xf>
    <xf numFmtId="0" fontId="0" fillId="2" borderId="17" xfId="0" applyFont="1" applyFill="1" applyBorder="1" applyAlignment="1">
      <alignment horizontal="left"/>
    </xf>
    <xf numFmtId="174" fontId="0" fillId="2" borderId="0" xfId="0" applyNumberFormat="1" applyFont="1" applyFill="1" applyAlignment="1">
      <alignment/>
    </xf>
    <xf numFmtId="0" fontId="0" fillId="2" borderId="15" xfId="0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0" fillId="2" borderId="3" xfId="0" applyFill="1" applyBorder="1" applyAlignment="1">
      <alignment/>
    </xf>
    <xf numFmtId="3" fontId="0" fillId="2" borderId="14" xfId="0" applyNumberFormat="1" applyFill="1" applyBorder="1" applyAlignment="1">
      <alignment horizontal="right"/>
    </xf>
    <xf numFmtId="3" fontId="0" fillId="2" borderId="14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4" xfId="0" applyNumberFormat="1" applyFill="1" applyBorder="1" applyAlignment="1">
      <alignment horizontal="right"/>
    </xf>
    <xf numFmtId="3" fontId="0" fillId="2" borderId="23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23" xfId="0" applyNumberFormat="1" applyFill="1" applyBorder="1" applyAlignment="1">
      <alignment horizontal="right"/>
    </xf>
    <xf numFmtId="0" fontId="0" fillId="2" borderId="17" xfId="0" applyFill="1" applyBorder="1" applyAlignment="1">
      <alignment/>
    </xf>
    <xf numFmtId="3" fontId="0" fillId="2" borderId="12" xfId="0" applyNumberFormat="1" applyFill="1" applyBorder="1" applyAlignment="1">
      <alignment/>
    </xf>
    <xf numFmtId="3" fontId="0" fillId="2" borderId="24" xfId="0" applyNumberFormat="1" applyFill="1" applyBorder="1" applyAlignment="1">
      <alignment/>
    </xf>
    <xf numFmtId="3" fontId="0" fillId="2" borderId="0" xfId="0" applyNumberFormat="1" applyFont="1" applyFill="1" applyAlignment="1">
      <alignment/>
    </xf>
    <xf numFmtId="3" fontId="0" fillId="2" borderId="12" xfId="0" applyNumberForma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4" fontId="0" fillId="2" borderId="14" xfId="0" applyNumberFormat="1" applyFill="1" applyBorder="1" applyAlignment="1">
      <alignment/>
    </xf>
    <xf numFmtId="4" fontId="0" fillId="2" borderId="14" xfId="0" applyNumberFormat="1" applyFill="1" applyBorder="1" applyAlignment="1">
      <alignment horizontal="right"/>
    </xf>
    <xf numFmtId="3" fontId="5" fillId="2" borderId="14" xfId="0" applyNumberFormat="1" applyFont="1" applyFill="1" applyBorder="1" applyAlignment="1">
      <alignment/>
    </xf>
    <xf numFmtId="4" fontId="5" fillId="2" borderId="14" xfId="0" applyNumberFormat="1" applyFon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4" fontId="5" fillId="2" borderId="14" xfId="0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/>
    </xf>
    <xf numFmtId="4" fontId="5" fillId="2" borderId="12" xfId="0" applyNumberFormat="1" applyFont="1" applyFill="1" applyBorder="1" applyAlignment="1">
      <alignment/>
    </xf>
    <xf numFmtId="3" fontId="5" fillId="2" borderId="8" xfId="0" applyNumberFormat="1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25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177" fontId="0" fillId="2" borderId="6" xfId="0" applyNumberFormat="1" applyFont="1" applyFill="1" applyBorder="1" applyAlignment="1">
      <alignment/>
    </xf>
    <xf numFmtId="178" fontId="0" fillId="2" borderId="6" xfId="0" applyNumberFormat="1" applyFont="1" applyFill="1" applyBorder="1" applyAlignment="1">
      <alignment/>
    </xf>
    <xf numFmtId="177" fontId="0" fillId="2" borderId="4" xfId="0" applyNumberFormat="1" applyFont="1" applyFill="1" applyBorder="1" applyAlignment="1">
      <alignment/>
    </xf>
    <xf numFmtId="178" fontId="0" fillId="2" borderId="4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177" fontId="5" fillId="2" borderId="8" xfId="0" applyNumberFormat="1" applyFont="1" applyFill="1" applyBorder="1" applyAlignment="1">
      <alignment/>
    </xf>
    <xf numFmtId="178" fontId="5" fillId="2" borderId="8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14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4" fontId="0" fillId="2" borderId="4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72" fontId="0" fillId="2" borderId="6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 horizontal="left"/>
    </xf>
    <xf numFmtId="172" fontId="0" fillId="2" borderId="4" xfId="0" applyNumberFormat="1" applyFont="1" applyFill="1" applyBorder="1" applyAlignment="1" applyProtection="1">
      <alignment/>
      <protection/>
    </xf>
    <xf numFmtId="174" fontId="0" fillId="2" borderId="14" xfId="0" applyNumberFormat="1" applyFont="1" applyFill="1" applyBorder="1" applyAlignment="1">
      <alignment/>
    </xf>
    <xf numFmtId="174" fontId="0" fillId="2" borderId="4" xfId="0" applyNumberFormat="1" applyFont="1" applyFill="1" applyBorder="1" applyAlignment="1">
      <alignment/>
    </xf>
    <xf numFmtId="172" fontId="0" fillId="2" borderId="14" xfId="0" applyNumberFormat="1" applyFont="1" applyFill="1" applyBorder="1" applyAlignment="1" applyProtection="1">
      <alignment/>
      <protection/>
    </xf>
    <xf numFmtId="172" fontId="0" fillId="2" borderId="12" xfId="0" applyNumberFormat="1" applyFont="1" applyFill="1" applyBorder="1" applyAlignment="1" applyProtection="1">
      <alignment/>
      <protection/>
    </xf>
    <xf numFmtId="172" fontId="0" fillId="2" borderId="8" xfId="0" applyNumberFormat="1" applyFont="1" applyFill="1" applyBorder="1" applyAlignment="1" applyProtection="1">
      <alignment/>
      <protection/>
    </xf>
    <xf numFmtId="0" fontId="0" fillId="2" borderId="5" xfId="0" applyFont="1" applyFill="1" applyBorder="1" applyAlignment="1" quotePrefix="1">
      <alignment horizontal="left"/>
    </xf>
    <xf numFmtId="179" fontId="0" fillId="2" borderId="6" xfId="0" applyNumberFormat="1" applyFont="1" applyFill="1" applyBorder="1" applyAlignment="1">
      <alignment horizontal="right"/>
    </xf>
    <xf numFmtId="179" fontId="0" fillId="2" borderId="4" xfId="0" applyNumberFormat="1" applyFont="1" applyFill="1" applyBorder="1" applyAlignment="1">
      <alignment horizontal="right"/>
    </xf>
    <xf numFmtId="172" fontId="0" fillId="2" borderId="4" xfId="0" applyNumberFormat="1" applyFont="1" applyFill="1" applyBorder="1" applyAlignment="1" quotePrefix="1">
      <alignment horizontal="right"/>
    </xf>
    <xf numFmtId="2" fontId="5" fillId="2" borderId="8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174" fontId="0" fillId="2" borderId="6" xfId="0" applyNumberFormat="1" applyFont="1" applyFill="1" applyBorder="1" applyAlignment="1">
      <alignment/>
    </xf>
    <xf numFmtId="180" fontId="0" fillId="2" borderId="6" xfId="0" applyNumberFormat="1" applyFont="1" applyFill="1" applyBorder="1" applyAlignment="1">
      <alignment/>
    </xf>
    <xf numFmtId="180" fontId="0" fillId="2" borderId="4" xfId="0" applyNumberFormat="1" applyFont="1" applyFill="1" applyBorder="1" applyAlignment="1">
      <alignment/>
    </xf>
    <xf numFmtId="174" fontId="0" fillId="2" borderId="25" xfId="0" applyNumberFormat="1" applyFont="1" applyFill="1" applyBorder="1" applyAlignment="1">
      <alignment/>
    </xf>
    <xf numFmtId="180" fontId="0" fillId="2" borderId="25" xfId="0" applyNumberFormat="1" applyFont="1" applyFill="1" applyBorder="1" applyAlignment="1">
      <alignment/>
    </xf>
    <xf numFmtId="174" fontId="0" fillId="2" borderId="4" xfId="0" applyNumberFormat="1" applyFont="1" applyFill="1" applyBorder="1" applyAlignment="1" quotePrefix="1">
      <alignment/>
    </xf>
    <xf numFmtId="174" fontId="0" fillId="2" borderId="26" xfId="0" applyNumberFormat="1" applyFont="1" applyFill="1" applyBorder="1" applyAlignment="1">
      <alignment/>
    </xf>
    <xf numFmtId="174" fontId="5" fillId="2" borderId="8" xfId="0" applyNumberFormat="1" applyFont="1" applyFill="1" applyBorder="1" applyAlignment="1">
      <alignment/>
    </xf>
    <xf numFmtId="2" fontId="5" fillId="2" borderId="8" xfId="0" applyNumberFormat="1" applyFont="1" applyFill="1" applyBorder="1" applyAlignment="1">
      <alignment/>
    </xf>
    <xf numFmtId="174" fontId="0" fillId="2" borderId="6" xfId="0" applyNumberFormat="1" applyFont="1" applyFill="1" applyBorder="1" applyAlignment="1" applyProtection="1">
      <alignment/>
      <protection/>
    </xf>
    <xf numFmtId="181" fontId="0" fillId="2" borderId="6" xfId="0" applyNumberFormat="1" applyFont="1" applyFill="1" applyBorder="1" applyAlignment="1">
      <alignment/>
    </xf>
    <xf numFmtId="181" fontId="0" fillId="2" borderId="16" xfId="0" applyNumberFormat="1" applyFont="1" applyFill="1" applyBorder="1" applyAlignment="1">
      <alignment/>
    </xf>
    <xf numFmtId="181" fontId="0" fillId="2" borderId="6" xfId="0" applyNumberFormat="1" applyFont="1" applyFill="1" applyBorder="1" applyAlignment="1" applyProtection="1">
      <alignment/>
      <protection/>
    </xf>
    <xf numFmtId="174" fontId="0" fillId="2" borderId="4" xfId="0" applyNumberFormat="1" applyFont="1" applyFill="1" applyBorder="1" applyAlignment="1" applyProtection="1">
      <alignment/>
      <protection/>
    </xf>
    <xf numFmtId="181" fontId="0" fillId="2" borderId="4" xfId="0" applyNumberFormat="1" applyFont="1" applyFill="1" applyBorder="1" applyAlignment="1" applyProtection="1">
      <alignment/>
      <protection/>
    </xf>
    <xf numFmtId="181" fontId="0" fillId="2" borderId="14" xfId="0" applyNumberFormat="1" applyFont="1" applyFill="1" applyBorder="1" applyAlignment="1" applyProtection="1">
      <alignment/>
      <protection/>
    </xf>
    <xf numFmtId="174" fontId="5" fillId="2" borderId="4" xfId="0" applyNumberFormat="1" applyFont="1" applyFill="1" applyBorder="1" applyAlignment="1" applyProtection="1">
      <alignment/>
      <protection/>
    </xf>
    <xf numFmtId="181" fontId="5" fillId="2" borderId="4" xfId="0" applyNumberFormat="1" applyFont="1" applyFill="1" applyBorder="1" applyAlignment="1" applyProtection="1">
      <alignment/>
      <protection/>
    </xf>
    <xf numFmtId="181" fontId="0" fillId="2" borderId="4" xfId="0" applyNumberFormat="1" applyFont="1" applyFill="1" applyBorder="1" applyAlignment="1">
      <alignment/>
    </xf>
    <xf numFmtId="181" fontId="5" fillId="2" borderId="14" xfId="0" applyNumberFormat="1" applyFont="1" applyFill="1" applyBorder="1" applyAlignment="1" applyProtection="1">
      <alignment/>
      <protection/>
    </xf>
    <xf numFmtId="174" fontId="5" fillId="2" borderId="4" xfId="0" applyNumberFormat="1" applyFont="1" applyFill="1" applyBorder="1" applyAlignment="1" applyProtection="1">
      <alignment/>
      <protection/>
    </xf>
    <xf numFmtId="181" fontId="5" fillId="2" borderId="4" xfId="0" applyNumberFormat="1" applyFont="1" applyFill="1" applyBorder="1" applyAlignment="1" applyProtection="1">
      <alignment/>
      <protection/>
    </xf>
    <xf numFmtId="181" fontId="0" fillId="2" borderId="4" xfId="0" applyNumberFormat="1" applyFont="1" applyFill="1" applyBorder="1" applyAlignment="1" applyProtection="1">
      <alignment/>
      <protection/>
    </xf>
    <xf numFmtId="174" fontId="5" fillId="2" borderId="8" xfId="0" applyNumberFormat="1" applyFont="1" applyFill="1" applyBorder="1" applyAlignment="1" applyProtection="1">
      <alignment/>
      <protection/>
    </xf>
    <xf numFmtId="181" fontId="5" fillId="2" borderId="8" xfId="0" applyNumberFormat="1" applyFont="1" applyFill="1" applyBorder="1" applyAlignment="1" applyProtection="1">
      <alignment/>
      <protection/>
    </xf>
    <xf numFmtId="0" fontId="0" fillId="2" borderId="5" xfId="0" applyFont="1" applyFill="1" applyBorder="1" applyAlignment="1" quotePrefix="1">
      <alignment/>
    </xf>
    <xf numFmtId="179" fontId="0" fillId="2" borderId="6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/>
    </xf>
    <xf numFmtId="179" fontId="0" fillId="2" borderId="4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 horizontal="left" wrapText="1"/>
    </xf>
    <xf numFmtId="174" fontId="5" fillId="2" borderId="0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172" fontId="5" fillId="2" borderId="0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5" xfId="0" applyFont="1" applyFill="1" applyBorder="1" applyAlignment="1" quotePrefix="1">
      <alignment horizontal="center"/>
    </xf>
    <xf numFmtId="0" fontId="5" fillId="2" borderId="9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5" fillId="2" borderId="9" xfId="0" applyFont="1" applyFill="1" applyBorder="1" applyAlignment="1" quotePrefix="1">
      <alignment horizontal="center"/>
    </xf>
    <xf numFmtId="0" fontId="0" fillId="2" borderId="10" xfId="0" applyFont="1" applyFill="1" applyBorder="1" applyAlignment="1" quotePrefix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5" xfId="0" applyFont="1" applyFill="1" applyBorder="1" applyAlignment="1" quotePrefix="1">
      <alignment horizontal="left" wrapText="1"/>
    </xf>
    <xf numFmtId="0" fontId="0" fillId="2" borderId="0" xfId="0" applyFont="1" applyFill="1" applyBorder="1" applyAlignment="1" quotePrefix="1">
      <alignment horizontal="left" wrapText="1"/>
    </xf>
    <xf numFmtId="0" fontId="0" fillId="2" borderId="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top"/>
    </xf>
    <xf numFmtId="0" fontId="0" fillId="2" borderId="27" xfId="0" applyFont="1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28.7109375" style="22" customWidth="1"/>
    <col min="2" max="6" width="17.7109375" style="22" customWidth="1"/>
    <col min="7" max="16384" width="11.421875" style="22" customWidth="1"/>
  </cols>
  <sheetData>
    <row r="1" spans="1:6" s="21" customFormat="1" ht="18">
      <c r="A1" s="215" t="s">
        <v>0</v>
      </c>
      <c r="B1" s="215"/>
      <c r="C1" s="215"/>
      <c r="D1" s="215"/>
      <c r="E1" s="215"/>
      <c r="F1" s="215"/>
    </row>
    <row r="3" spans="1:6" ht="15">
      <c r="A3" s="216" t="s">
        <v>402</v>
      </c>
      <c r="B3" s="216"/>
      <c r="C3" s="216"/>
      <c r="D3" s="216"/>
      <c r="E3" s="216"/>
      <c r="F3" s="216"/>
    </row>
    <row r="4" spans="1:6" ht="14.25">
      <c r="A4" s="23"/>
      <c r="B4" s="23"/>
      <c r="C4" s="23"/>
      <c r="D4" s="23"/>
      <c r="E4" s="23"/>
      <c r="F4" s="23"/>
    </row>
    <row r="5" spans="1:6" ht="12.75">
      <c r="A5" s="2" t="s">
        <v>1</v>
      </c>
      <c r="B5" s="3" t="s">
        <v>2</v>
      </c>
      <c r="C5" s="3" t="s">
        <v>3</v>
      </c>
      <c r="D5" s="3" t="s">
        <v>3</v>
      </c>
      <c r="E5" s="3" t="s">
        <v>4</v>
      </c>
      <c r="F5" s="4"/>
    </row>
    <row r="6" spans="1:6" ht="12.75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</row>
    <row r="7" spans="1:6" ht="13.5" thickBot="1">
      <c r="A7" s="5"/>
      <c r="B7" s="7" t="s">
        <v>11</v>
      </c>
      <c r="C7" s="6"/>
      <c r="D7" s="6" t="s">
        <v>7</v>
      </c>
      <c r="E7" s="8"/>
      <c r="F7" s="9"/>
    </row>
    <row r="8" spans="1:6" ht="12.75">
      <c r="A8" s="10" t="s">
        <v>12</v>
      </c>
      <c r="B8" s="11">
        <v>1759</v>
      </c>
      <c r="C8" s="11">
        <v>40809</v>
      </c>
      <c r="D8" s="11">
        <v>490</v>
      </c>
      <c r="E8" s="11">
        <v>312716</v>
      </c>
      <c r="F8" s="11">
        <v>355774</v>
      </c>
    </row>
    <row r="9" spans="1:6" ht="12.75">
      <c r="A9" s="12" t="s">
        <v>13</v>
      </c>
      <c r="B9" s="13">
        <v>640</v>
      </c>
      <c r="C9" s="13">
        <v>82683</v>
      </c>
      <c r="D9" s="13">
        <v>3397</v>
      </c>
      <c r="E9" s="13">
        <v>241444</v>
      </c>
      <c r="F9" s="13">
        <v>328164</v>
      </c>
    </row>
    <row r="10" spans="1:6" ht="12.75">
      <c r="A10" s="12" t="s">
        <v>14</v>
      </c>
      <c r="B10" s="13">
        <v>280</v>
      </c>
      <c r="C10" s="13">
        <v>87227</v>
      </c>
      <c r="D10" s="13">
        <v>11371</v>
      </c>
      <c r="E10" s="13">
        <v>145265</v>
      </c>
      <c r="F10" s="13">
        <v>244143</v>
      </c>
    </row>
    <row r="11" spans="1:6" ht="12.75">
      <c r="A11" s="12" t="s">
        <v>15</v>
      </c>
      <c r="B11" s="13">
        <v>227</v>
      </c>
      <c r="C11" s="13">
        <v>41102</v>
      </c>
      <c r="D11" s="13">
        <v>16325</v>
      </c>
      <c r="E11" s="13">
        <v>143626</v>
      </c>
      <c r="F11" s="13">
        <v>201280</v>
      </c>
    </row>
    <row r="12" spans="1:6" ht="12.75">
      <c r="A12" s="14" t="s">
        <v>16</v>
      </c>
      <c r="B12" s="15">
        <v>2906</v>
      </c>
      <c r="C12" s="15">
        <v>251821</v>
      </c>
      <c r="D12" s="15">
        <v>31583</v>
      </c>
      <c r="E12" s="15">
        <v>843051</v>
      </c>
      <c r="F12" s="15">
        <v>1129361</v>
      </c>
    </row>
    <row r="13" spans="1:6" ht="12.75">
      <c r="A13" s="12"/>
      <c r="B13" s="13"/>
      <c r="C13" s="13"/>
      <c r="D13" s="13"/>
      <c r="E13" s="13"/>
      <c r="F13" s="13"/>
    </row>
    <row r="14" spans="1:6" ht="12.75">
      <c r="A14" s="14" t="s">
        <v>17</v>
      </c>
      <c r="B14" s="15">
        <v>1993</v>
      </c>
      <c r="C14" s="15">
        <v>63913</v>
      </c>
      <c r="D14" s="15">
        <v>83508</v>
      </c>
      <c r="E14" s="15">
        <v>213897</v>
      </c>
      <c r="F14" s="15">
        <v>363311</v>
      </c>
    </row>
    <row r="15" spans="1:6" ht="12.75">
      <c r="A15" s="12"/>
      <c r="B15" s="13"/>
      <c r="C15" s="13"/>
      <c r="D15" s="13"/>
      <c r="E15" s="13"/>
      <c r="F15" s="13"/>
    </row>
    <row r="16" spans="1:6" ht="12.75">
      <c r="A16" s="14" t="s">
        <v>18</v>
      </c>
      <c r="B16" s="15">
        <v>301</v>
      </c>
      <c r="C16" s="15">
        <v>27711</v>
      </c>
      <c r="D16" s="15">
        <v>101560</v>
      </c>
      <c r="E16" s="15">
        <v>43844</v>
      </c>
      <c r="F16" s="15">
        <v>173416</v>
      </c>
    </row>
    <row r="17" spans="1:6" ht="12.75">
      <c r="A17" s="12"/>
      <c r="B17" s="13"/>
      <c r="C17" s="13"/>
      <c r="D17" s="13"/>
      <c r="E17" s="13"/>
      <c r="F17" s="13"/>
    </row>
    <row r="18" spans="1:6" ht="12.75">
      <c r="A18" s="12" t="s">
        <v>19</v>
      </c>
      <c r="B18" s="13" t="s">
        <v>20</v>
      </c>
      <c r="C18" s="13" t="s">
        <v>20</v>
      </c>
      <c r="D18" s="13">
        <v>82672</v>
      </c>
      <c r="E18" s="13">
        <v>25370</v>
      </c>
      <c r="F18" s="13">
        <v>108042</v>
      </c>
    </row>
    <row r="19" spans="1:6" ht="12.75">
      <c r="A19" s="12" t="s">
        <v>21</v>
      </c>
      <c r="B19" s="13">
        <v>787</v>
      </c>
      <c r="C19" s="13">
        <v>3597</v>
      </c>
      <c r="D19" s="13">
        <v>12423</v>
      </c>
      <c r="E19" s="13">
        <v>102043</v>
      </c>
      <c r="F19" s="13">
        <v>118850</v>
      </c>
    </row>
    <row r="20" spans="1:6" ht="12.75">
      <c r="A20" s="12" t="s">
        <v>22</v>
      </c>
      <c r="B20" s="13">
        <v>765</v>
      </c>
      <c r="C20" s="13">
        <v>6753</v>
      </c>
      <c r="D20" s="13">
        <v>12662</v>
      </c>
      <c r="E20" s="13">
        <v>106048</v>
      </c>
      <c r="F20" s="13">
        <v>126228</v>
      </c>
    </row>
    <row r="21" spans="1:6" ht="12.75">
      <c r="A21" s="14" t="s">
        <v>23</v>
      </c>
      <c r="B21" s="15">
        <v>1552</v>
      </c>
      <c r="C21" s="15">
        <v>10350</v>
      </c>
      <c r="D21" s="15">
        <v>107757</v>
      </c>
      <c r="E21" s="15">
        <v>233461</v>
      </c>
      <c r="F21" s="15">
        <v>353120</v>
      </c>
    </row>
    <row r="22" spans="1:6" ht="12.75">
      <c r="A22" s="12"/>
      <c r="B22" s="13"/>
      <c r="C22" s="13"/>
      <c r="D22" s="13"/>
      <c r="E22" s="13"/>
      <c r="F22" s="13"/>
    </row>
    <row r="23" spans="1:6" ht="12.75">
      <c r="A23" s="14" t="s">
        <v>24</v>
      </c>
      <c r="B23" s="15">
        <v>19452</v>
      </c>
      <c r="C23" s="15">
        <v>491</v>
      </c>
      <c r="D23" s="15">
        <v>185067</v>
      </c>
      <c r="E23" s="15">
        <v>98819</v>
      </c>
      <c r="F23" s="15">
        <v>303829</v>
      </c>
    </row>
    <row r="24" spans="1:6" ht="12.75">
      <c r="A24" s="12"/>
      <c r="B24" s="13"/>
      <c r="C24" s="13"/>
      <c r="D24" s="13"/>
      <c r="E24" s="13"/>
      <c r="F24" s="13"/>
    </row>
    <row r="25" spans="1:6" ht="12.75">
      <c r="A25" s="14" t="s">
        <v>25</v>
      </c>
      <c r="B25" s="15">
        <v>421</v>
      </c>
      <c r="C25" s="15">
        <v>21619</v>
      </c>
      <c r="D25" s="15">
        <v>56409</v>
      </c>
      <c r="E25" s="15">
        <v>14141</v>
      </c>
      <c r="F25" s="15">
        <v>92590</v>
      </c>
    </row>
    <row r="26" spans="1:6" ht="12.75">
      <c r="A26" s="12"/>
      <c r="B26" s="13"/>
      <c r="C26" s="13"/>
      <c r="D26" s="13"/>
      <c r="E26" s="13"/>
      <c r="F26" s="13"/>
    </row>
    <row r="27" spans="1:6" ht="12.75">
      <c r="A27" s="12" t="s">
        <v>26</v>
      </c>
      <c r="B27" s="13">
        <v>39426</v>
      </c>
      <c r="C27" s="13">
        <v>49548</v>
      </c>
      <c r="D27" s="13">
        <v>127315</v>
      </c>
      <c r="E27" s="13">
        <v>189642</v>
      </c>
      <c r="F27" s="13">
        <v>405931</v>
      </c>
    </row>
    <row r="28" spans="1:6" ht="12.75">
      <c r="A28" s="12" t="s">
        <v>27</v>
      </c>
      <c r="B28" s="13">
        <v>2796</v>
      </c>
      <c r="C28" s="13">
        <v>54405</v>
      </c>
      <c r="D28" s="13">
        <v>96111</v>
      </c>
      <c r="E28" s="13">
        <v>172653</v>
      </c>
      <c r="F28" s="13">
        <v>325965</v>
      </c>
    </row>
    <row r="29" spans="1:6" ht="12.75">
      <c r="A29" s="12" t="s">
        <v>28</v>
      </c>
      <c r="B29" s="13">
        <v>13679</v>
      </c>
      <c r="C29" s="13">
        <v>57492</v>
      </c>
      <c r="D29" s="13">
        <v>65689</v>
      </c>
      <c r="E29" s="13">
        <v>81240</v>
      </c>
      <c r="F29" s="13">
        <v>218100</v>
      </c>
    </row>
    <row r="30" spans="1:6" ht="12.75">
      <c r="A30" s="14" t="s">
        <v>29</v>
      </c>
      <c r="B30" s="15">
        <v>55901</v>
      </c>
      <c r="C30" s="15">
        <v>161445</v>
      </c>
      <c r="D30" s="15">
        <v>289115</v>
      </c>
      <c r="E30" s="15">
        <v>443535</v>
      </c>
      <c r="F30" s="15">
        <v>949996</v>
      </c>
    </row>
    <row r="31" spans="1:6" ht="12.75">
      <c r="A31" s="12"/>
      <c r="B31" s="13"/>
      <c r="C31" s="13"/>
      <c r="D31" s="13"/>
      <c r="E31" s="13"/>
      <c r="F31" s="13"/>
    </row>
    <row r="32" spans="1:6" ht="12.75">
      <c r="A32" s="12" t="s">
        <v>30</v>
      </c>
      <c r="B32" s="13">
        <v>1884</v>
      </c>
      <c r="C32" s="13">
        <v>721</v>
      </c>
      <c r="D32" s="13">
        <v>4647</v>
      </c>
      <c r="E32" s="13">
        <v>354756</v>
      </c>
      <c r="F32" s="13">
        <v>362008</v>
      </c>
    </row>
    <row r="33" spans="1:6" ht="12.75">
      <c r="A33" s="12" t="s">
        <v>31</v>
      </c>
      <c r="B33" s="13">
        <v>4630</v>
      </c>
      <c r="C33" s="13">
        <v>2325</v>
      </c>
      <c r="D33" s="13">
        <v>14432</v>
      </c>
      <c r="E33" s="13">
        <v>297224</v>
      </c>
      <c r="F33" s="13">
        <v>318611</v>
      </c>
    </row>
    <row r="34" spans="1:6" ht="12.75">
      <c r="A34" s="12" t="s">
        <v>32</v>
      </c>
      <c r="B34" s="13">
        <v>18127</v>
      </c>
      <c r="C34" s="13">
        <v>33803</v>
      </c>
      <c r="D34" s="13">
        <v>91617</v>
      </c>
      <c r="E34" s="13">
        <v>235492</v>
      </c>
      <c r="F34" s="13">
        <v>379039</v>
      </c>
    </row>
    <row r="35" spans="1:6" ht="12.75">
      <c r="A35" s="12" t="s">
        <v>33</v>
      </c>
      <c r="B35" s="13">
        <v>8425</v>
      </c>
      <c r="C35" s="13">
        <v>10269</v>
      </c>
      <c r="D35" s="13">
        <v>6566</v>
      </c>
      <c r="E35" s="13">
        <v>79282</v>
      </c>
      <c r="F35" s="13">
        <v>104542</v>
      </c>
    </row>
    <row r="36" spans="1:6" ht="12.75">
      <c r="A36" s="14" t="s">
        <v>34</v>
      </c>
      <c r="B36" s="15">
        <v>33066</v>
      </c>
      <c r="C36" s="15">
        <v>47118</v>
      </c>
      <c r="D36" s="15">
        <v>117262</v>
      </c>
      <c r="E36" s="15">
        <v>966754</v>
      </c>
      <c r="F36" s="15">
        <v>1164200</v>
      </c>
    </row>
    <row r="37" spans="1:6" ht="12.75">
      <c r="A37" s="12"/>
      <c r="B37" s="13"/>
      <c r="C37" s="13"/>
      <c r="D37" s="13"/>
      <c r="E37" s="13"/>
      <c r="F37" s="13"/>
    </row>
    <row r="38" spans="1:6" ht="12.75">
      <c r="A38" s="14" t="s">
        <v>35</v>
      </c>
      <c r="B38" s="15">
        <v>489</v>
      </c>
      <c r="C38" s="15">
        <v>404</v>
      </c>
      <c r="D38" s="15">
        <v>2003</v>
      </c>
      <c r="E38" s="15">
        <v>104475</v>
      </c>
      <c r="F38" s="15">
        <v>107371</v>
      </c>
    </row>
    <row r="39" spans="1:6" ht="12.75">
      <c r="A39" s="12"/>
      <c r="B39" s="13"/>
      <c r="C39" s="13"/>
      <c r="D39" s="13"/>
      <c r="E39" s="13"/>
      <c r="F39" s="13"/>
    </row>
    <row r="40" spans="1:6" ht="12.75">
      <c r="A40" s="12" t="s">
        <v>36</v>
      </c>
      <c r="B40" s="13">
        <v>2500</v>
      </c>
      <c r="C40" s="13">
        <v>9841</v>
      </c>
      <c r="D40" s="13">
        <v>41161</v>
      </c>
      <c r="E40" s="13">
        <v>75559</v>
      </c>
      <c r="F40" s="13">
        <v>129061</v>
      </c>
    </row>
    <row r="41" spans="1:6" ht="12.75">
      <c r="A41" s="12" t="s">
        <v>37</v>
      </c>
      <c r="B41" s="13">
        <v>442</v>
      </c>
      <c r="C41" s="13">
        <v>33689</v>
      </c>
      <c r="D41" s="13">
        <v>82103</v>
      </c>
      <c r="E41" s="13">
        <v>180431</v>
      </c>
      <c r="F41" s="13">
        <v>296665</v>
      </c>
    </row>
    <row r="42" spans="1:6" ht="12.75">
      <c r="A42" s="12" t="s">
        <v>38</v>
      </c>
      <c r="B42" s="13">
        <v>7190</v>
      </c>
      <c r="C42" s="13">
        <v>53896</v>
      </c>
      <c r="D42" s="13">
        <v>165368</v>
      </c>
      <c r="E42" s="13">
        <v>91436</v>
      </c>
      <c r="F42" s="13">
        <v>317890</v>
      </c>
    </row>
    <row r="43" spans="1:6" ht="12.75">
      <c r="A43" s="12" t="s">
        <v>39</v>
      </c>
      <c r="B43" s="13">
        <v>306</v>
      </c>
      <c r="C43" s="13">
        <v>32283</v>
      </c>
      <c r="D43" s="13">
        <v>55253</v>
      </c>
      <c r="E43" s="13">
        <v>38176</v>
      </c>
      <c r="F43" s="13">
        <v>126018</v>
      </c>
    </row>
    <row r="44" spans="1:6" ht="12.75">
      <c r="A44" s="12" t="s">
        <v>40</v>
      </c>
      <c r="B44" s="13">
        <v>394</v>
      </c>
      <c r="C44" s="13">
        <v>21381</v>
      </c>
      <c r="D44" s="13">
        <v>13213</v>
      </c>
      <c r="E44" s="13">
        <v>228860</v>
      </c>
      <c r="F44" s="13">
        <v>263848</v>
      </c>
    </row>
    <row r="45" spans="1:6" ht="12.75">
      <c r="A45" s="12" t="s">
        <v>41</v>
      </c>
      <c r="B45" s="13">
        <v>1788</v>
      </c>
      <c r="C45" s="13">
        <v>10100</v>
      </c>
      <c r="D45" s="13">
        <v>91563</v>
      </c>
      <c r="E45" s="13">
        <v>75158</v>
      </c>
      <c r="F45" s="13">
        <v>178609</v>
      </c>
    </row>
    <row r="46" spans="1:6" ht="12.75">
      <c r="A46" s="12" t="s">
        <v>42</v>
      </c>
      <c r="B46" s="13">
        <v>2037</v>
      </c>
      <c r="C46" s="13">
        <v>41755</v>
      </c>
      <c r="D46" s="13">
        <v>103780</v>
      </c>
      <c r="E46" s="13">
        <v>131564</v>
      </c>
      <c r="F46" s="13">
        <v>279136</v>
      </c>
    </row>
    <row r="47" spans="1:6" ht="12.75">
      <c r="A47" s="12" t="s">
        <v>43</v>
      </c>
      <c r="B47" s="13">
        <v>553</v>
      </c>
      <c r="C47" s="13">
        <v>8707</v>
      </c>
      <c r="D47" s="13">
        <v>32817</v>
      </c>
      <c r="E47" s="13">
        <v>64706</v>
      </c>
      <c r="F47" s="13">
        <v>106783</v>
      </c>
    </row>
    <row r="48" spans="1:6" ht="12.75">
      <c r="A48" s="12" t="s">
        <v>44</v>
      </c>
      <c r="B48" s="13" t="s">
        <v>20</v>
      </c>
      <c r="C48" s="13">
        <v>30368</v>
      </c>
      <c r="D48" s="13">
        <v>16020</v>
      </c>
      <c r="E48" s="13">
        <v>141262</v>
      </c>
      <c r="F48" s="13">
        <v>187650</v>
      </c>
    </row>
    <row r="49" spans="1:6" ht="12.75">
      <c r="A49" s="14" t="s">
        <v>45</v>
      </c>
      <c r="B49" s="15">
        <v>15210</v>
      </c>
      <c r="C49" s="15">
        <v>242020</v>
      </c>
      <c r="D49" s="15">
        <v>601278</v>
      </c>
      <c r="E49" s="15">
        <v>1027152</v>
      </c>
      <c r="F49" s="15">
        <v>1885660</v>
      </c>
    </row>
    <row r="50" spans="1:6" ht="12.75">
      <c r="A50" s="12"/>
      <c r="B50" s="13"/>
      <c r="C50" s="13"/>
      <c r="D50" s="13"/>
      <c r="E50" s="13"/>
      <c r="F50" s="13"/>
    </row>
    <row r="51" spans="1:6" ht="12.75">
      <c r="A51" s="14" t="s">
        <v>46</v>
      </c>
      <c r="B51" s="15">
        <v>24793</v>
      </c>
      <c r="C51" s="15">
        <v>13199</v>
      </c>
      <c r="D51" s="15">
        <v>24909</v>
      </c>
      <c r="E51" s="15">
        <v>94270</v>
      </c>
      <c r="F51" s="15">
        <v>157171</v>
      </c>
    </row>
    <row r="52" spans="1:6" ht="12.75">
      <c r="A52" s="12"/>
      <c r="B52" s="13"/>
      <c r="C52" s="13"/>
      <c r="D52" s="13"/>
      <c r="E52" s="13"/>
      <c r="F52" s="13"/>
    </row>
    <row r="53" spans="1:6" ht="12.75">
      <c r="A53" s="12" t="s">
        <v>47</v>
      </c>
      <c r="B53" s="13">
        <v>16764</v>
      </c>
      <c r="C53" s="13">
        <v>11719</v>
      </c>
      <c r="D53" s="13">
        <v>45035</v>
      </c>
      <c r="E53" s="13">
        <v>190507</v>
      </c>
      <c r="F53" s="13">
        <v>264025</v>
      </c>
    </row>
    <row r="54" spans="1:6" ht="12.75">
      <c r="A54" s="12" t="s">
        <v>48</v>
      </c>
      <c r="B54" s="13">
        <v>4805</v>
      </c>
      <c r="C54" s="13">
        <v>43157</v>
      </c>
      <c r="D54" s="13">
        <v>9953</v>
      </c>
      <c r="E54" s="13">
        <v>230429</v>
      </c>
      <c r="F54" s="13">
        <v>288344</v>
      </c>
    </row>
    <row r="55" spans="1:6" ht="12.75">
      <c r="A55" s="12" t="s">
        <v>49</v>
      </c>
      <c r="B55" s="13">
        <v>17735</v>
      </c>
      <c r="C55" s="13">
        <v>16765</v>
      </c>
      <c r="D55" s="13">
        <v>120387</v>
      </c>
      <c r="E55" s="13">
        <v>257434</v>
      </c>
      <c r="F55" s="13">
        <v>412321</v>
      </c>
    </row>
    <row r="56" spans="1:6" ht="12.75">
      <c r="A56" s="12" t="s">
        <v>50</v>
      </c>
      <c r="B56" s="13">
        <v>3765</v>
      </c>
      <c r="C56" s="13">
        <v>20985</v>
      </c>
      <c r="D56" s="13">
        <v>90047</v>
      </c>
      <c r="E56" s="13">
        <v>186563</v>
      </c>
      <c r="F56" s="13">
        <v>301360</v>
      </c>
    </row>
    <row r="57" spans="1:6" ht="12.75">
      <c r="A57" s="12" t="s">
        <v>51</v>
      </c>
      <c r="B57" s="13">
        <v>4528</v>
      </c>
      <c r="C57" s="13">
        <v>18094</v>
      </c>
      <c r="D57" s="13">
        <v>5794</v>
      </c>
      <c r="E57" s="13">
        <v>145042</v>
      </c>
      <c r="F57" s="13">
        <v>173458</v>
      </c>
    </row>
    <row r="58" spans="1:6" ht="12.75">
      <c r="A58" s="14" t="s">
        <v>52</v>
      </c>
      <c r="B58" s="15">
        <v>47597</v>
      </c>
      <c r="C58" s="15">
        <v>110720</v>
      </c>
      <c r="D58" s="15">
        <v>271216</v>
      </c>
      <c r="E58" s="15">
        <v>1009975</v>
      </c>
      <c r="F58" s="15">
        <v>1439508</v>
      </c>
    </row>
    <row r="59" spans="1:6" ht="12.75">
      <c r="A59" s="12"/>
      <c r="B59" s="13"/>
      <c r="C59" s="16"/>
      <c r="D59" s="16"/>
      <c r="E59" s="13"/>
      <c r="F59" s="16"/>
    </row>
    <row r="60" spans="1:6" ht="12.75">
      <c r="A60" s="12" t="s">
        <v>53</v>
      </c>
      <c r="B60" s="13">
        <v>7649</v>
      </c>
      <c r="C60" s="13">
        <v>5823</v>
      </c>
      <c r="D60" s="13">
        <v>3241</v>
      </c>
      <c r="E60" s="13">
        <v>52688</v>
      </c>
      <c r="F60" s="13">
        <v>69401</v>
      </c>
    </row>
    <row r="61" spans="1:6" ht="12.75">
      <c r="A61" s="12" t="s">
        <v>54</v>
      </c>
      <c r="B61" s="13">
        <v>4318</v>
      </c>
      <c r="C61" s="13">
        <v>13154</v>
      </c>
      <c r="D61" s="13">
        <v>10657</v>
      </c>
      <c r="E61" s="13">
        <v>98159</v>
      </c>
      <c r="F61" s="13">
        <v>126288</v>
      </c>
    </row>
    <row r="62" spans="1:6" ht="12.75">
      <c r="A62" s="12" t="s">
        <v>55</v>
      </c>
      <c r="B62" s="13">
        <v>24322</v>
      </c>
      <c r="C62" s="13">
        <v>25333</v>
      </c>
      <c r="D62" s="13">
        <v>77743</v>
      </c>
      <c r="E62" s="13">
        <v>84981</v>
      </c>
      <c r="F62" s="13">
        <v>212379</v>
      </c>
    </row>
    <row r="63" spans="1:6" ht="12.75">
      <c r="A63" s="14" t="s">
        <v>56</v>
      </c>
      <c r="B63" s="15">
        <v>36289</v>
      </c>
      <c r="C63" s="15">
        <v>44310</v>
      </c>
      <c r="D63" s="15">
        <v>91641</v>
      </c>
      <c r="E63" s="15">
        <v>235828</v>
      </c>
      <c r="F63" s="15">
        <v>408068</v>
      </c>
    </row>
    <row r="64" spans="1:6" ht="12.75">
      <c r="A64" s="12"/>
      <c r="B64" s="13"/>
      <c r="C64" s="16"/>
      <c r="D64" s="13"/>
      <c r="E64" s="13"/>
      <c r="F64" s="16"/>
    </row>
    <row r="65" spans="1:6" ht="12.75">
      <c r="A65" s="14" t="s">
        <v>57</v>
      </c>
      <c r="B65" s="15">
        <v>25293</v>
      </c>
      <c r="C65" s="15">
        <v>10319</v>
      </c>
      <c r="D65" s="15">
        <v>25528</v>
      </c>
      <c r="E65" s="15">
        <v>57346</v>
      </c>
      <c r="F65" s="15">
        <v>118486</v>
      </c>
    </row>
    <row r="66" spans="1:6" ht="12.75">
      <c r="A66" s="12"/>
      <c r="B66" s="13"/>
      <c r="C66" s="16"/>
      <c r="D66" s="13"/>
      <c r="E66" s="13"/>
      <c r="F66" s="16"/>
    </row>
    <row r="67" spans="1:6" ht="12.75">
      <c r="A67" s="12" t="s">
        <v>58</v>
      </c>
      <c r="B67" s="13">
        <v>6443</v>
      </c>
      <c r="C67" s="13">
        <v>43534</v>
      </c>
      <c r="D67" s="13">
        <v>1919</v>
      </c>
      <c r="E67" s="13">
        <v>564663</v>
      </c>
      <c r="F67" s="13">
        <v>616559</v>
      </c>
    </row>
    <row r="68" spans="1:6" ht="12.75">
      <c r="A68" s="12" t="s">
        <v>59</v>
      </c>
      <c r="B68" s="13">
        <v>1025</v>
      </c>
      <c r="C68" s="13">
        <v>55752</v>
      </c>
      <c r="D68" s="13">
        <v>18098</v>
      </c>
      <c r="E68" s="13">
        <v>535011</v>
      </c>
      <c r="F68" s="13">
        <v>609886</v>
      </c>
    </row>
    <row r="69" spans="1:6" ht="12.75">
      <c r="A69" s="14" t="s">
        <v>60</v>
      </c>
      <c r="B69" s="15">
        <v>7468</v>
      </c>
      <c r="C69" s="15">
        <v>99286</v>
      </c>
      <c r="D69" s="15">
        <v>20017</v>
      </c>
      <c r="E69" s="15">
        <v>1099674</v>
      </c>
      <c r="F69" s="15">
        <v>1226445</v>
      </c>
    </row>
    <row r="70" spans="1:6" ht="12.75">
      <c r="A70" s="12"/>
      <c r="B70" s="13"/>
      <c r="C70" s="13"/>
      <c r="D70" s="13"/>
      <c r="E70" s="13"/>
      <c r="F70" s="13"/>
    </row>
    <row r="71" spans="1:6" ht="12.75">
      <c r="A71" s="12" t="s">
        <v>61</v>
      </c>
      <c r="B71" s="13">
        <v>10210</v>
      </c>
      <c r="C71" s="13">
        <v>16777</v>
      </c>
      <c r="D71" s="13">
        <v>9695</v>
      </c>
      <c r="E71" s="13">
        <v>27926</v>
      </c>
      <c r="F71" s="13">
        <v>64608</v>
      </c>
    </row>
    <row r="72" spans="1:6" ht="12.75">
      <c r="A72" s="12" t="s">
        <v>62</v>
      </c>
      <c r="B72" s="13">
        <v>2681</v>
      </c>
      <c r="C72" s="13">
        <v>3160</v>
      </c>
      <c r="D72" s="13">
        <v>18820</v>
      </c>
      <c r="E72" s="13">
        <v>138121</v>
      </c>
      <c r="F72" s="13">
        <v>162782</v>
      </c>
    </row>
    <row r="73" spans="1:6" ht="12.75">
      <c r="A73" s="12" t="s">
        <v>63</v>
      </c>
      <c r="B73" s="13">
        <v>6430</v>
      </c>
      <c r="C73" s="13">
        <v>42403</v>
      </c>
      <c r="D73" s="13">
        <v>128</v>
      </c>
      <c r="E73" s="13">
        <v>303931</v>
      </c>
      <c r="F73" s="13">
        <v>352892</v>
      </c>
    </row>
    <row r="74" spans="1:6" ht="12.75">
      <c r="A74" s="12" t="s">
        <v>64</v>
      </c>
      <c r="B74" s="13">
        <v>18800</v>
      </c>
      <c r="C74" s="13">
        <v>53480</v>
      </c>
      <c r="D74" s="13">
        <v>14899</v>
      </c>
      <c r="E74" s="13">
        <v>118830</v>
      </c>
      <c r="F74" s="13">
        <v>206009</v>
      </c>
    </row>
    <row r="75" spans="1:6" ht="12.75">
      <c r="A75" s="12" t="s">
        <v>65</v>
      </c>
      <c r="B75" s="13">
        <v>54565</v>
      </c>
      <c r="C75" s="13">
        <v>42890</v>
      </c>
      <c r="D75" s="13">
        <v>33727</v>
      </c>
      <c r="E75" s="13">
        <v>300019</v>
      </c>
      <c r="F75" s="13">
        <v>431201</v>
      </c>
    </row>
    <row r="76" spans="1:6" ht="12.75">
      <c r="A76" s="12" t="s">
        <v>66</v>
      </c>
      <c r="B76" s="16">
        <v>77821</v>
      </c>
      <c r="C76" s="13">
        <v>26069</v>
      </c>
      <c r="D76" s="16">
        <v>22935</v>
      </c>
      <c r="E76" s="16">
        <v>123951</v>
      </c>
      <c r="F76" s="13">
        <v>250776</v>
      </c>
    </row>
    <row r="77" spans="1:6" ht="12.75">
      <c r="A77" s="12" t="s">
        <v>67</v>
      </c>
      <c r="B77" s="16">
        <v>9015</v>
      </c>
      <c r="C77" s="16">
        <v>14740</v>
      </c>
      <c r="D77" s="16">
        <v>21715</v>
      </c>
      <c r="E77" s="16">
        <v>76855</v>
      </c>
      <c r="F77" s="13">
        <v>122325</v>
      </c>
    </row>
    <row r="78" spans="1:6" ht="12.75">
      <c r="A78" s="12" t="s">
        <v>68</v>
      </c>
      <c r="B78" s="16">
        <v>10139</v>
      </c>
      <c r="C78" s="16">
        <v>10495</v>
      </c>
      <c r="D78" s="16">
        <v>3935</v>
      </c>
      <c r="E78" s="16">
        <v>206751</v>
      </c>
      <c r="F78" s="13">
        <v>231320</v>
      </c>
    </row>
    <row r="79" spans="1:6" ht="12.75">
      <c r="A79" s="14" t="s">
        <v>69</v>
      </c>
      <c r="B79" s="17">
        <v>189661</v>
      </c>
      <c r="C79" s="17">
        <v>210014</v>
      </c>
      <c r="D79" s="17">
        <v>125854</v>
      </c>
      <c r="E79" s="17">
        <v>1296384</v>
      </c>
      <c r="F79" s="15">
        <v>1821913</v>
      </c>
    </row>
    <row r="80" spans="1:6" ht="12.75">
      <c r="A80" s="12"/>
      <c r="B80" s="13"/>
      <c r="C80" s="13"/>
      <c r="D80" s="13"/>
      <c r="E80" s="13"/>
      <c r="F80" s="13"/>
    </row>
    <row r="81" spans="1:6" ht="12.75">
      <c r="A81" s="12" t="s">
        <v>70</v>
      </c>
      <c r="B81" s="13">
        <v>5685</v>
      </c>
      <c r="C81" s="16">
        <v>2266</v>
      </c>
      <c r="D81" s="16" t="s">
        <v>20</v>
      </c>
      <c r="E81" s="16">
        <v>6017</v>
      </c>
      <c r="F81" s="13">
        <v>13968</v>
      </c>
    </row>
    <row r="82" spans="1:6" ht="12.75">
      <c r="A82" s="12" t="s">
        <v>71</v>
      </c>
      <c r="B82" s="16">
        <v>3691</v>
      </c>
      <c r="C82" s="16">
        <v>14333</v>
      </c>
      <c r="D82" s="16">
        <v>35893</v>
      </c>
      <c r="E82" s="16">
        <v>29268</v>
      </c>
      <c r="F82" s="13">
        <v>83185</v>
      </c>
    </row>
    <row r="83" spans="1:6" ht="12.75">
      <c r="A83" s="14" t="s">
        <v>72</v>
      </c>
      <c r="B83" s="17">
        <v>9376</v>
      </c>
      <c r="C83" s="17">
        <v>16599</v>
      </c>
      <c r="D83" s="17">
        <v>35893</v>
      </c>
      <c r="E83" s="17">
        <v>35285</v>
      </c>
      <c r="F83" s="15">
        <v>97153</v>
      </c>
    </row>
    <row r="84" spans="1:6" ht="12.75">
      <c r="A84" s="12"/>
      <c r="B84" s="13"/>
      <c r="C84" s="13"/>
      <c r="D84" s="13"/>
      <c r="E84" s="13"/>
      <c r="F84" s="13"/>
    </row>
    <row r="85" spans="1:6" ht="13.5" thickBot="1">
      <c r="A85" s="18" t="s">
        <v>73</v>
      </c>
      <c r="B85" s="19">
        <v>471768</v>
      </c>
      <c r="C85" s="19">
        <v>1331339</v>
      </c>
      <c r="D85" s="19">
        <v>2170600</v>
      </c>
      <c r="E85" s="19">
        <v>7817891</v>
      </c>
      <c r="F85" s="19">
        <v>11791598</v>
      </c>
    </row>
    <row r="86" ht="12.75">
      <c r="A86" s="22" t="s">
        <v>74</v>
      </c>
    </row>
    <row r="87" ht="12.75">
      <c r="A87" s="22" t="s">
        <v>75</v>
      </c>
    </row>
  </sheetData>
  <mergeCells count="2">
    <mergeCell ref="A1:F1"/>
    <mergeCell ref="A3:F3"/>
  </mergeCells>
  <printOptions/>
  <pageMargins left="0.75" right="0.75" top="1" bottom="1" header="0" footer="0"/>
  <pageSetup fitToHeight="1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5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41.28125" style="22" customWidth="1"/>
    <col min="2" max="5" width="21.00390625" style="22" customWidth="1"/>
    <col min="6" max="16384" width="11.421875" style="22" customWidth="1"/>
  </cols>
  <sheetData>
    <row r="1" spans="1:10" s="21" customFormat="1" ht="18">
      <c r="A1" s="215" t="s">
        <v>0</v>
      </c>
      <c r="B1" s="215"/>
      <c r="C1" s="215"/>
      <c r="D1" s="215"/>
      <c r="E1" s="215"/>
      <c r="F1" s="20"/>
      <c r="G1" s="20"/>
      <c r="H1" s="20"/>
      <c r="I1" s="20"/>
      <c r="J1" s="20"/>
    </row>
    <row r="3" spans="1:6" ht="15">
      <c r="A3" s="216" t="s">
        <v>411</v>
      </c>
      <c r="B3" s="216"/>
      <c r="C3" s="216"/>
      <c r="D3" s="216"/>
      <c r="E3" s="216"/>
      <c r="F3" s="23"/>
    </row>
    <row r="4" spans="1:6" ht="14.25">
      <c r="A4" s="64"/>
      <c r="B4" s="64"/>
      <c r="C4" s="64"/>
      <c r="D4" s="64"/>
      <c r="E4" s="64"/>
      <c r="F4" s="23"/>
    </row>
    <row r="5" spans="1:5" ht="12.75">
      <c r="A5" s="2" t="s">
        <v>1</v>
      </c>
      <c r="B5" s="8"/>
      <c r="C5" s="8"/>
      <c r="D5" s="8"/>
      <c r="E5" s="8"/>
    </row>
    <row r="6" spans="1:5" ht="13.5" thickBot="1">
      <c r="A6" s="5" t="s">
        <v>5</v>
      </c>
      <c r="B6" s="6" t="s">
        <v>76</v>
      </c>
      <c r="C6" s="6" t="s">
        <v>77</v>
      </c>
      <c r="D6" s="6" t="s">
        <v>161</v>
      </c>
      <c r="E6" s="6" t="s">
        <v>79</v>
      </c>
    </row>
    <row r="7" spans="1:5" ht="12.75">
      <c r="A7" s="10" t="s">
        <v>12</v>
      </c>
      <c r="B7" s="11">
        <v>144197.58</v>
      </c>
      <c r="C7" s="11">
        <v>31266.79</v>
      </c>
      <c r="D7" s="11">
        <v>168699.11</v>
      </c>
      <c r="E7" s="11">
        <v>344163.48</v>
      </c>
    </row>
    <row r="8" spans="1:5" ht="12.75">
      <c r="A8" s="12" t="s">
        <v>13</v>
      </c>
      <c r="B8" s="13">
        <v>84310.8</v>
      </c>
      <c r="C8" s="13">
        <v>21995.21</v>
      </c>
      <c r="D8" s="13">
        <v>262270.27</v>
      </c>
      <c r="E8" s="13">
        <v>368576.28</v>
      </c>
    </row>
    <row r="9" spans="1:5" ht="12.75">
      <c r="A9" s="12" t="s">
        <v>14</v>
      </c>
      <c r="B9" s="13">
        <v>102896.47</v>
      </c>
      <c r="C9" s="13">
        <v>33780.12</v>
      </c>
      <c r="D9" s="13">
        <v>61572.51</v>
      </c>
      <c r="E9" s="13">
        <v>198249.1</v>
      </c>
    </row>
    <row r="10" spans="1:5" ht="12.75">
      <c r="A10" s="12" t="s">
        <v>15</v>
      </c>
      <c r="B10" s="13">
        <v>46975.57</v>
      </c>
      <c r="C10" s="13">
        <v>16565.36</v>
      </c>
      <c r="D10" s="13">
        <v>70847.15</v>
      </c>
      <c r="E10" s="13">
        <v>134388.08</v>
      </c>
    </row>
    <row r="11" spans="1:5" ht="12.75">
      <c r="A11" s="14" t="s">
        <v>16</v>
      </c>
      <c r="B11" s="15">
        <v>378380.42</v>
      </c>
      <c r="C11" s="15">
        <v>103607.48</v>
      </c>
      <c r="D11" s="15">
        <v>563389.04</v>
      </c>
      <c r="E11" s="15">
        <v>1045376.94</v>
      </c>
    </row>
    <row r="12" spans="1:5" ht="12.75">
      <c r="A12" s="12"/>
      <c r="B12" s="13"/>
      <c r="C12" s="13"/>
      <c r="D12" s="13"/>
      <c r="E12" s="13"/>
    </row>
    <row r="13" spans="1:5" ht="12.75">
      <c r="A13" s="14" t="s">
        <v>17</v>
      </c>
      <c r="B13" s="15">
        <v>97932.74</v>
      </c>
      <c r="C13" s="15">
        <v>208509.07</v>
      </c>
      <c r="D13" s="15">
        <v>61687.45</v>
      </c>
      <c r="E13" s="15">
        <v>368129.26</v>
      </c>
    </row>
    <row r="14" spans="1:5" ht="12.75">
      <c r="A14" s="12"/>
      <c r="B14" s="13"/>
      <c r="C14" s="13"/>
      <c r="D14" s="13"/>
      <c r="E14" s="13"/>
    </row>
    <row r="15" spans="1:5" ht="12.75">
      <c r="A15" s="14" t="s">
        <v>18</v>
      </c>
      <c r="B15" s="15">
        <v>23182.66</v>
      </c>
      <c r="C15" s="15">
        <v>133347.77</v>
      </c>
      <c r="D15" s="15">
        <v>9012.61</v>
      </c>
      <c r="E15" s="15">
        <v>165543.04</v>
      </c>
    </row>
    <row r="16" spans="1:5" ht="12.75">
      <c r="A16" s="12"/>
      <c r="B16" s="13"/>
      <c r="C16" s="13"/>
      <c r="D16" s="13"/>
      <c r="E16" s="13"/>
    </row>
    <row r="17" spans="1:5" ht="12.75">
      <c r="A17" s="12" t="s">
        <v>19</v>
      </c>
      <c r="B17" s="13">
        <v>38714.61</v>
      </c>
      <c r="C17" s="13">
        <v>88600.04</v>
      </c>
      <c r="D17" s="13">
        <v>16191.31</v>
      </c>
      <c r="E17" s="13">
        <v>143505.96</v>
      </c>
    </row>
    <row r="18" spans="1:5" ht="12.75">
      <c r="A18" s="12" t="s">
        <v>21</v>
      </c>
      <c r="B18" s="13">
        <v>65791.69</v>
      </c>
      <c r="C18" s="13">
        <v>39349.15</v>
      </c>
      <c r="D18" s="13">
        <v>13113.81</v>
      </c>
      <c r="E18" s="13">
        <v>118254.65</v>
      </c>
    </row>
    <row r="19" spans="1:5" ht="12.75">
      <c r="A19" s="12" t="s">
        <v>22</v>
      </c>
      <c r="B19" s="13">
        <v>68912.7</v>
      </c>
      <c r="C19" s="13">
        <v>25619.85</v>
      </c>
      <c r="D19" s="13">
        <v>33711.77</v>
      </c>
      <c r="E19" s="13">
        <v>128244.32</v>
      </c>
    </row>
    <row r="20" spans="1:5" ht="12.75">
      <c r="A20" s="14" t="s">
        <v>23</v>
      </c>
      <c r="B20" s="15">
        <v>173419</v>
      </c>
      <c r="C20" s="15">
        <v>153569.04</v>
      </c>
      <c r="D20" s="15">
        <v>63016.89</v>
      </c>
      <c r="E20" s="15">
        <v>390004.93</v>
      </c>
    </row>
    <row r="21" spans="1:5" ht="12.75">
      <c r="A21" s="12"/>
      <c r="B21" s="13"/>
      <c r="C21" s="13"/>
      <c r="D21" s="13"/>
      <c r="E21" s="13"/>
    </row>
    <row r="22" spans="1:5" ht="12.75">
      <c r="A22" s="14" t="s">
        <v>24</v>
      </c>
      <c r="B22" s="15">
        <v>111757.54</v>
      </c>
      <c r="C22" s="15">
        <v>194761.78</v>
      </c>
      <c r="D22" s="15">
        <v>65948.23</v>
      </c>
      <c r="E22" s="15">
        <v>372467.55</v>
      </c>
    </row>
    <row r="23" spans="1:5" ht="12.75">
      <c r="A23" s="12"/>
      <c r="B23" s="13"/>
      <c r="C23" s="13"/>
      <c r="D23" s="13"/>
      <c r="E23" s="13"/>
    </row>
    <row r="24" spans="1:5" ht="12.75">
      <c r="A24" s="14" t="s">
        <v>25</v>
      </c>
      <c r="B24" s="15">
        <v>35138.74</v>
      </c>
      <c r="C24" s="15">
        <v>83666.89</v>
      </c>
      <c r="D24" s="15">
        <v>10111.12</v>
      </c>
      <c r="E24" s="15">
        <v>128916.75</v>
      </c>
    </row>
    <row r="25" spans="1:5" ht="12.75">
      <c r="A25" s="12"/>
      <c r="B25" s="13"/>
      <c r="C25" s="13"/>
      <c r="D25" s="13"/>
      <c r="E25" s="13"/>
    </row>
    <row r="26" spans="1:5" ht="12.75">
      <c r="A26" s="12" t="s">
        <v>26</v>
      </c>
      <c r="B26" s="13">
        <v>255295.27</v>
      </c>
      <c r="C26" s="13">
        <v>134812.18</v>
      </c>
      <c r="D26" s="13">
        <v>68549.16</v>
      </c>
      <c r="E26" s="13">
        <v>458656.61</v>
      </c>
    </row>
    <row r="27" spans="1:5" ht="12.75">
      <c r="A27" s="12" t="s">
        <v>27</v>
      </c>
      <c r="B27" s="13">
        <v>340505.54</v>
      </c>
      <c r="C27" s="13">
        <v>55543.29</v>
      </c>
      <c r="D27" s="13">
        <v>62468.7</v>
      </c>
      <c r="E27" s="13">
        <v>458517.53</v>
      </c>
    </row>
    <row r="28" spans="1:5" ht="12.75">
      <c r="A28" s="12" t="s">
        <v>28</v>
      </c>
      <c r="B28" s="13">
        <v>104615.99</v>
      </c>
      <c r="C28" s="13">
        <v>65336.54</v>
      </c>
      <c r="D28" s="13">
        <v>98404.69</v>
      </c>
      <c r="E28" s="13">
        <v>268357.22</v>
      </c>
    </row>
    <row r="29" spans="1:5" ht="12.75">
      <c r="A29" s="14" t="s">
        <v>29</v>
      </c>
      <c r="B29" s="15">
        <v>700416.8</v>
      </c>
      <c r="C29" s="15">
        <v>255692.01</v>
      </c>
      <c r="D29" s="15">
        <v>229422.55</v>
      </c>
      <c r="E29" s="15">
        <v>1185531.36</v>
      </c>
    </row>
    <row r="30" spans="1:5" ht="12.75">
      <c r="A30" s="12"/>
      <c r="B30" s="13"/>
      <c r="C30" s="13"/>
      <c r="D30" s="13"/>
      <c r="E30" s="13"/>
    </row>
    <row r="31" spans="1:5" ht="12.75">
      <c r="A31" s="12" t="s">
        <v>30</v>
      </c>
      <c r="B31" s="13">
        <v>301758.16</v>
      </c>
      <c r="C31" s="13">
        <v>48938.69</v>
      </c>
      <c r="D31" s="13">
        <v>73489.64</v>
      </c>
      <c r="E31" s="13">
        <v>424186.49</v>
      </c>
    </row>
    <row r="32" spans="1:5" ht="12.75">
      <c r="A32" s="12" t="s">
        <v>31</v>
      </c>
      <c r="B32" s="13">
        <v>111731.45</v>
      </c>
      <c r="C32" s="13">
        <v>175224.49</v>
      </c>
      <c r="D32" s="13">
        <v>39550.79</v>
      </c>
      <c r="E32" s="13">
        <v>326506.73</v>
      </c>
    </row>
    <row r="33" spans="1:5" ht="12.75">
      <c r="A33" s="12" t="s">
        <v>32</v>
      </c>
      <c r="B33" s="13">
        <v>299581.42</v>
      </c>
      <c r="C33" s="13">
        <v>94382.72</v>
      </c>
      <c r="D33" s="13">
        <v>56329.9</v>
      </c>
      <c r="E33" s="13">
        <v>450294.04</v>
      </c>
    </row>
    <row r="34" spans="1:5" ht="12.75">
      <c r="A34" s="12" t="s">
        <v>33</v>
      </c>
      <c r="B34" s="13">
        <v>118696.15</v>
      </c>
      <c r="C34" s="13" t="s">
        <v>162</v>
      </c>
      <c r="D34" s="13">
        <v>74390.7</v>
      </c>
      <c r="E34" s="13">
        <v>193086.85</v>
      </c>
    </row>
    <row r="35" spans="1:5" ht="12.75">
      <c r="A35" s="14" t="s">
        <v>34</v>
      </c>
      <c r="B35" s="15">
        <v>831767.18</v>
      </c>
      <c r="C35" s="15">
        <v>318545.9</v>
      </c>
      <c r="D35" s="15">
        <v>243761.03</v>
      </c>
      <c r="E35" s="15">
        <v>1394074.11</v>
      </c>
    </row>
    <row r="36" spans="1:5" ht="12.75">
      <c r="A36" s="12"/>
      <c r="B36" s="13"/>
      <c r="C36" s="13"/>
      <c r="D36" s="13"/>
      <c r="E36" s="13"/>
    </row>
    <row r="37" spans="1:5" ht="12.75">
      <c r="A37" s="14" t="s">
        <v>35</v>
      </c>
      <c r="B37" s="15">
        <v>85053.39</v>
      </c>
      <c r="C37" s="15">
        <v>15393.76</v>
      </c>
      <c r="D37" s="15">
        <v>22028.01</v>
      </c>
      <c r="E37" s="15">
        <v>122475.16</v>
      </c>
    </row>
    <row r="38" spans="1:5" ht="12.75">
      <c r="A38" s="12"/>
      <c r="B38" s="13"/>
      <c r="C38" s="13"/>
      <c r="D38" s="13"/>
      <c r="E38" s="13"/>
    </row>
    <row r="39" spans="1:5" ht="12.75">
      <c r="A39" s="12" t="s">
        <v>36</v>
      </c>
      <c r="B39" s="13">
        <v>84811.05</v>
      </c>
      <c r="C39" s="13">
        <v>29387.65</v>
      </c>
      <c r="D39" s="13">
        <v>43932.17</v>
      </c>
      <c r="E39" s="13">
        <v>158130.87</v>
      </c>
    </row>
    <row r="40" spans="1:5" ht="12.75">
      <c r="A40" s="12" t="s">
        <v>37</v>
      </c>
      <c r="B40" s="13">
        <v>157505.4</v>
      </c>
      <c r="C40" s="13">
        <v>200826.43</v>
      </c>
      <c r="D40" s="13">
        <v>35881.49</v>
      </c>
      <c r="E40" s="13">
        <v>394213.32</v>
      </c>
    </row>
    <row r="41" spans="1:5" ht="12.75">
      <c r="A41" s="12" t="s">
        <v>38</v>
      </c>
      <c r="B41" s="13">
        <v>67422.83</v>
      </c>
      <c r="C41" s="13">
        <v>99857.83</v>
      </c>
      <c r="D41" s="13">
        <v>101928.47</v>
      </c>
      <c r="E41" s="13">
        <v>269209.13</v>
      </c>
    </row>
    <row r="42" spans="1:5" ht="12.75">
      <c r="A42" s="12" t="s">
        <v>39</v>
      </c>
      <c r="B42" s="13">
        <v>45296.52</v>
      </c>
      <c r="C42" s="13">
        <v>27146.06</v>
      </c>
      <c r="D42" s="13">
        <v>55795.02</v>
      </c>
      <c r="E42" s="13">
        <v>128237.6</v>
      </c>
    </row>
    <row r="43" spans="1:5" ht="12.75">
      <c r="A43" s="12" t="s">
        <v>40</v>
      </c>
      <c r="B43" s="13">
        <v>33900.43</v>
      </c>
      <c r="C43" s="13">
        <v>103472.7</v>
      </c>
      <c r="D43" s="13">
        <v>193515.04</v>
      </c>
      <c r="E43" s="13">
        <v>330888.17</v>
      </c>
    </row>
    <row r="44" spans="1:5" ht="12.75">
      <c r="A44" s="12" t="s">
        <v>41</v>
      </c>
      <c r="B44" s="13">
        <v>139548.72</v>
      </c>
      <c r="C44" s="13">
        <v>31688.84</v>
      </c>
      <c r="D44" s="13">
        <v>24746.02</v>
      </c>
      <c r="E44" s="13">
        <v>195983.58</v>
      </c>
    </row>
    <row r="45" spans="1:5" ht="12.75">
      <c r="A45" s="12" t="s">
        <v>42</v>
      </c>
      <c r="B45" s="13">
        <v>154410.21</v>
      </c>
      <c r="C45" s="13">
        <v>106733.33</v>
      </c>
      <c r="D45" s="13">
        <v>92438.02</v>
      </c>
      <c r="E45" s="13">
        <v>353581.56</v>
      </c>
    </row>
    <row r="46" spans="1:5" ht="12.75">
      <c r="A46" s="12" t="s">
        <v>43</v>
      </c>
      <c r="B46" s="13">
        <v>82078.14</v>
      </c>
      <c r="C46" s="13">
        <v>21767.86</v>
      </c>
      <c r="D46" s="13">
        <v>7753.65</v>
      </c>
      <c r="E46" s="13">
        <v>111599.65</v>
      </c>
    </row>
    <row r="47" spans="1:5" ht="12.75">
      <c r="A47" s="12" t="s">
        <v>44</v>
      </c>
      <c r="B47" s="13">
        <v>50593.87</v>
      </c>
      <c r="C47" s="13">
        <v>70855.31</v>
      </c>
      <c r="D47" s="13">
        <v>55846.12</v>
      </c>
      <c r="E47" s="13">
        <v>177295.3</v>
      </c>
    </row>
    <row r="48" spans="1:5" ht="12.75">
      <c r="A48" s="14" t="s">
        <v>45</v>
      </c>
      <c r="B48" s="15">
        <v>815567.17</v>
      </c>
      <c r="C48" s="15">
        <v>691736.01</v>
      </c>
      <c r="D48" s="15">
        <v>611836</v>
      </c>
      <c r="E48" s="15">
        <v>2119139.18</v>
      </c>
    </row>
    <row r="49" spans="1:5" ht="12.75">
      <c r="A49" s="12"/>
      <c r="B49" s="13"/>
      <c r="C49" s="13"/>
      <c r="D49" s="13"/>
      <c r="E49" s="13"/>
    </row>
    <row r="50" spans="1:5" ht="12.75">
      <c r="A50" s="14" t="s">
        <v>46</v>
      </c>
      <c r="B50" s="15">
        <v>67934.96</v>
      </c>
      <c r="C50" s="15">
        <v>86329.92</v>
      </c>
      <c r="D50" s="15">
        <v>41200.29</v>
      </c>
      <c r="E50" s="15">
        <v>195465.17</v>
      </c>
    </row>
    <row r="51" spans="1:5" ht="12.75">
      <c r="A51" s="12"/>
      <c r="B51" s="13"/>
      <c r="C51" s="13"/>
      <c r="D51" s="13"/>
      <c r="E51" s="13"/>
    </row>
    <row r="52" spans="1:5" ht="12.75">
      <c r="A52" s="12" t="s">
        <v>47</v>
      </c>
      <c r="B52" s="13">
        <v>195083.3</v>
      </c>
      <c r="C52" s="13" t="s">
        <v>162</v>
      </c>
      <c r="D52" s="13">
        <v>150155.34</v>
      </c>
      <c r="E52" s="13">
        <v>345238.64</v>
      </c>
    </row>
    <row r="53" spans="1:5" ht="12.75">
      <c r="A53" s="12" t="s">
        <v>48</v>
      </c>
      <c r="B53" s="13">
        <v>49258.26</v>
      </c>
      <c r="C53" s="13">
        <v>40654.3</v>
      </c>
      <c r="D53" s="13">
        <v>248904.87</v>
      </c>
      <c r="E53" s="13">
        <v>338817.43</v>
      </c>
    </row>
    <row r="54" spans="1:5" ht="12.75">
      <c r="A54" s="12" t="s">
        <v>49</v>
      </c>
      <c r="B54" s="13">
        <v>341802.8</v>
      </c>
      <c r="C54" s="13">
        <v>28074.39</v>
      </c>
      <c r="D54" s="13">
        <v>194313.11</v>
      </c>
      <c r="E54" s="13">
        <v>564190.3</v>
      </c>
    </row>
    <row r="55" spans="1:5" ht="12.75">
      <c r="A55" s="12" t="s">
        <v>50</v>
      </c>
      <c r="B55" s="13">
        <v>212789.75</v>
      </c>
      <c r="C55" s="13">
        <v>81470.04</v>
      </c>
      <c r="D55" s="13">
        <v>137099.86</v>
      </c>
      <c r="E55" s="13">
        <v>431359.65</v>
      </c>
    </row>
    <row r="56" spans="1:5" ht="12.75">
      <c r="A56" s="12" t="s">
        <v>51</v>
      </c>
      <c r="B56" s="13">
        <v>27871.16</v>
      </c>
      <c r="C56" s="13">
        <v>25919.79</v>
      </c>
      <c r="D56" s="13">
        <v>117823.77</v>
      </c>
      <c r="E56" s="13">
        <v>171614.72</v>
      </c>
    </row>
    <row r="57" spans="1:5" ht="12.75">
      <c r="A57" s="14" t="s">
        <v>52</v>
      </c>
      <c r="B57" s="15">
        <v>826805.27</v>
      </c>
      <c r="C57" s="15">
        <v>176118.52</v>
      </c>
      <c r="D57" s="15">
        <v>848296.95</v>
      </c>
      <c r="E57" s="15">
        <v>1851220.74</v>
      </c>
    </row>
    <row r="58" spans="1:5" ht="12.75">
      <c r="A58" s="12"/>
      <c r="B58" s="13"/>
      <c r="C58" s="13"/>
      <c r="D58" s="13"/>
      <c r="E58" s="13"/>
    </row>
    <row r="59" spans="1:5" ht="12.75">
      <c r="A59" s="12" t="s">
        <v>53</v>
      </c>
      <c r="B59" s="13">
        <v>49373.93</v>
      </c>
      <c r="C59" s="13" t="s">
        <v>162</v>
      </c>
      <c r="D59" s="13">
        <v>39033.02</v>
      </c>
      <c r="E59" s="13">
        <v>88406.95</v>
      </c>
    </row>
    <row r="60" spans="1:5" ht="12.75">
      <c r="A60" s="12" t="s">
        <v>54</v>
      </c>
      <c r="B60" s="13">
        <v>83951.04</v>
      </c>
      <c r="C60" s="13">
        <v>34551.61</v>
      </c>
      <c r="D60" s="13">
        <v>79487.89</v>
      </c>
      <c r="E60" s="13">
        <v>197990.54</v>
      </c>
    </row>
    <row r="61" spans="1:5" ht="12.75">
      <c r="A61" s="12" t="s">
        <v>55</v>
      </c>
      <c r="B61" s="13">
        <v>226868.97</v>
      </c>
      <c r="C61" s="13" t="s">
        <v>162</v>
      </c>
      <c r="D61" s="13">
        <v>115013.21</v>
      </c>
      <c r="E61" s="13">
        <v>341882.18</v>
      </c>
    </row>
    <row r="62" spans="1:5" ht="12.75">
      <c r="A62" s="14" t="s">
        <v>56</v>
      </c>
      <c r="B62" s="15">
        <v>360193.94</v>
      </c>
      <c r="C62" s="15">
        <v>34551.61</v>
      </c>
      <c r="D62" s="15">
        <v>233534.12</v>
      </c>
      <c r="E62" s="15">
        <v>628279.67</v>
      </c>
    </row>
    <row r="63" spans="1:5" ht="12.75">
      <c r="A63" s="12"/>
      <c r="B63" s="13"/>
      <c r="C63" s="13"/>
      <c r="D63" s="13"/>
      <c r="E63" s="13"/>
    </row>
    <row r="64" spans="1:5" ht="12.75">
      <c r="A64" s="14" t="s">
        <v>57</v>
      </c>
      <c r="B64" s="15">
        <v>183827.94</v>
      </c>
      <c r="C64" s="15">
        <v>5286</v>
      </c>
      <c r="D64" s="15">
        <v>80164.24</v>
      </c>
      <c r="E64" s="15">
        <v>269278.18</v>
      </c>
    </row>
    <row r="65" spans="1:5" ht="12.75">
      <c r="A65" s="12"/>
      <c r="B65" s="13"/>
      <c r="C65" s="13"/>
      <c r="D65" s="13"/>
      <c r="E65" s="13"/>
    </row>
    <row r="66" spans="1:5" ht="12.75">
      <c r="A66" s="12" t="s">
        <v>58</v>
      </c>
      <c r="B66" s="13">
        <v>21622.11</v>
      </c>
      <c r="C66" s="13">
        <v>200275.03</v>
      </c>
      <c r="D66" s="13">
        <v>479404.74</v>
      </c>
      <c r="E66" s="13">
        <v>701301.88</v>
      </c>
    </row>
    <row r="67" spans="1:5" ht="12.75">
      <c r="A67" s="12" t="s">
        <v>59</v>
      </c>
      <c r="B67" s="13">
        <v>95090.9</v>
      </c>
      <c r="C67" s="13">
        <v>409841.02</v>
      </c>
      <c r="D67" s="13">
        <v>251356.96</v>
      </c>
      <c r="E67" s="13">
        <v>756288.88</v>
      </c>
    </row>
    <row r="68" spans="1:5" ht="12.75">
      <c r="A68" s="14" t="s">
        <v>60</v>
      </c>
      <c r="B68" s="15">
        <v>116713.01</v>
      </c>
      <c r="C68" s="15">
        <v>610116.05</v>
      </c>
      <c r="D68" s="15">
        <v>730761.7</v>
      </c>
      <c r="E68" s="15">
        <v>1457590.76</v>
      </c>
    </row>
    <row r="69" spans="1:5" ht="12.75">
      <c r="A69" s="12"/>
      <c r="B69" s="13"/>
      <c r="C69" s="13"/>
      <c r="D69" s="13"/>
      <c r="E69" s="13"/>
    </row>
    <row r="70" spans="1:5" ht="12.75">
      <c r="A70" s="12" t="s">
        <v>61</v>
      </c>
      <c r="B70" s="13">
        <v>66564.25</v>
      </c>
      <c r="C70" s="13">
        <v>20790.58</v>
      </c>
      <c r="D70" s="13">
        <v>14494.19</v>
      </c>
      <c r="E70" s="13">
        <v>101849.02</v>
      </c>
    </row>
    <row r="71" spans="1:5" ht="12.75">
      <c r="A71" s="12" t="s">
        <v>62</v>
      </c>
      <c r="B71" s="13">
        <v>10496.86</v>
      </c>
      <c r="C71" s="13">
        <v>113077.4</v>
      </c>
      <c r="D71" s="13">
        <v>44100.48</v>
      </c>
      <c r="E71" s="13">
        <v>167674.74</v>
      </c>
    </row>
    <row r="72" spans="1:5" ht="12.75">
      <c r="A72" s="12" t="s">
        <v>63</v>
      </c>
      <c r="B72" s="13">
        <v>67520.83</v>
      </c>
      <c r="C72" s="13">
        <v>176487.41</v>
      </c>
      <c r="D72" s="13">
        <v>127625.69</v>
      </c>
      <c r="E72" s="13">
        <v>371633.93</v>
      </c>
    </row>
    <row r="73" spans="1:5" ht="12.75">
      <c r="A73" s="12" t="s">
        <v>64</v>
      </c>
      <c r="B73" s="13">
        <v>110398.29</v>
      </c>
      <c r="C73" s="13">
        <v>46497.9</v>
      </c>
      <c r="D73" s="13">
        <v>64827.52</v>
      </c>
      <c r="E73" s="13">
        <v>221723.71</v>
      </c>
    </row>
    <row r="74" spans="1:5" ht="12.75">
      <c r="A74" s="12" t="s">
        <v>65</v>
      </c>
      <c r="B74" s="13">
        <v>88358.44</v>
      </c>
      <c r="C74" s="13">
        <v>364798.4</v>
      </c>
      <c r="D74" s="13">
        <v>86765.56</v>
      </c>
      <c r="E74" s="13">
        <v>539922.4</v>
      </c>
    </row>
    <row r="75" spans="1:5" ht="12.75">
      <c r="A75" s="12" t="s">
        <v>66</v>
      </c>
      <c r="B75" s="13">
        <v>210999</v>
      </c>
      <c r="C75" s="13">
        <v>33150.26</v>
      </c>
      <c r="D75" s="13">
        <v>66978.16</v>
      </c>
      <c r="E75" s="13">
        <v>311127.42</v>
      </c>
    </row>
    <row r="76" spans="1:5" ht="12.75">
      <c r="A76" s="12" t="s">
        <v>67</v>
      </c>
      <c r="B76" s="13">
        <v>44268.46</v>
      </c>
      <c r="C76" s="13">
        <v>34973.48</v>
      </c>
      <c r="D76" s="13">
        <v>36486.14</v>
      </c>
      <c r="E76" s="13">
        <v>115728.08</v>
      </c>
    </row>
    <row r="77" spans="1:5" ht="12.75">
      <c r="A77" s="12" t="s">
        <v>68</v>
      </c>
      <c r="B77" s="13">
        <v>19724.32</v>
      </c>
      <c r="C77" s="13">
        <v>175122.41</v>
      </c>
      <c r="D77" s="13">
        <v>81744.98</v>
      </c>
      <c r="E77" s="13">
        <v>276591.71</v>
      </c>
    </row>
    <row r="78" spans="1:5" ht="12.75">
      <c r="A78" s="14" t="s">
        <v>69</v>
      </c>
      <c r="B78" s="15">
        <v>618330.45</v>
      </c>
      <c r="C78" s="15">
        <v>964897.84</v>
      </c>
      <c r="D78" s="15">
        <v>523022.72</v>
      </c>
      <c r="E78" s="15">
        <v>2106251.01</v>
      </c>
    </row>
    <row r="79" spans="1:5" ht="12.75">
      <c r="A79" s="12"/>
      <c r="B79" s="13"/>
      <c r="C79" s="13"/>
      <c r="D79" s="13"/>
      <c r="E79" s="13"/>
    </row>
    <row r="80" spans="1:5" ht="12.75">
      <c r="A80" s="12" t="s">
        <v>70</v>
      </c>
      <c r="B80" s="13">
        <v>13833.55</v>
      </c>
      <c r="C80" s="13" t="s">
        <v>162</v>
      </c>
      <c r="D80" s="13">
        <v>3744</v>
      </c>
      <c r="E80" s="13">
        <v>17577.55</v>
      </c>
    </row>
    <row r="81" spans="1:5" ht="12.75">
      <c r="A81" s="12" t="s">
        <v>71</v>
      </c>
      <c r="B81" s="13">
        <v>63491.5</v>
      </c>
      <c r="C81" s="13">
        <v>16318.52</v>
      </c>
      <c r="D81" s="13">
        <v>7526.03</v>
      </c>
      <c r="E81" s="13">
        <v>87336.05</v>
      </c>
    </row>
    <row r="82" spans="1:5" ht="12.75">
      <c r="A82" s="14" t="s">
        <v>72</v>
      </c>
      <c r="B82" s="15">
        <v>77325.05</v>
      </c>
      <c r="C82" s="15">
        <v>16318.52</v>
      </c>
      <c r="D82" s="15">
        <v>11270.03</v>
      </c>
      <c r="E82" s="15">
        <v>104913.6</v>
      </c>
    </row>
    <row r="83" spans="1:5" ht="12.75">
      <c r="A83" s="12"/>
      <c r="B83" s="13"/>
      <c r="C83" s="13"/>
      <c r="D83" s="13"/>
      <c r="E83" s="13"/>
    </row>
    <row r="84" spans="1:5" ht="13.5" thickBot="1">
      <c r="A84" s="18" t="s">
        <v>73</v>
      </c>
      <c r="B84" s="57">
        <v>5503746.260000001</v>
      </c>
      <c r="C84" s="57">
        <v>4052448.17</v>
      </c>
      <c r="D84" s="57">
        <v>4348462.98</v>
      </c>
      <c r="E84" s="56">
        <v>13904657.409999998</v>
      </c>
    </row>
    <row r="85" spans="1:5" ht="12.75">
      <c r="A85" s="12" t="s">
        <v>160</v>
      </c>
      <c r="B85" s="12"/>
      <c r="C85" s="12"/>
      <c r="D85" s="12"/>
      <c r="E85" s="38"/>
    </row>
  </sheetData>
  <mergeCells count="2">
    <mergeCell ref="A1:E1"/>
    <mergeCell ref="A3:E3"/>
  </mergeCells>
  <printOptions/>
  <pageMargins left="0.75" right="0.75" top="1" bottom="1" header="0" footer="0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24.7109375" style="22" customWidth="1"/>
    <col min="2" max="8" width="15.00390625" style="22" customWidth="1"/>
    <col min="9" max="16384" width="11.421875" style="22" customWidth="1"/>
  </cols>
  <sheetData>
    <row r="1" spans="1:8" s="21" customFormat="1" ht="18">
      <c r="A1" s="215" t="s">
        <v>0</v>
      </c>
      <c r="B1" s="215"/>
      <c r="C1" s="215"/>
      <c r="D1" s="215"/>
      <c r="E1" s="215"/>
      <c r="F1" s="215"/>
      <c r="G1" s="215"/>
      <c r="H1" s="215"/>
    </row>
    <row r="3" spans="1:8" ht="15">
      <c r="A3" s="216" t="s">
        <v>412</v>
      </c>
      <c r="B3" s="216"/>
      <c r="C3" s="216"/>
      <c r="D3" s="216"/>
      <c r="E3" s="216"/>
      <c r="F3" s="216"/>
      <c r="G3" s="220"/>
      <c r="H3" s="220"/>
    </row>
    <row r="4" spans="1:8" ht="14.25">
      <c r="A4" s="64"/>
      <c r="B4" s="64"/>
      <c r="C4" s="64"/>
      <c r="D4" s="64"/>
      <c r="E4" s="64"/>
      <c r="F4" s="64"/>
      <c r="G4" s="39"/>
      <c r="H4" s="39"/>
    </row>
    <row r="5" spans="1:8" ht="12.75">
      <c r="A5" s="33" t="s">
        <v>1</v>
      </c>
      <c r="B5" s="6" t="s">
        <v>113</v>
      </c>
      <c r="C5" s="6" t="s">
        <v>113</v>
      </c>
      <c r="D5" s="6" t="s">
        <v>113</v>
      </c>
      <c r="E5" s="6" t="s">
        <v>113</v>
      </c>
      <c r="F5" s="6" t="s">
        <v>113</v>
      </c>
      <c r="G5" s="6" t="s">
        <v>98</v>
      </c>
      <c r="H5" s="6" t="s">
        <v>79</v>
      </c>
    </row>
    <row r="6" spans="1:8" ht="13.5" thickBot="1">
      <c r="A6" s="33" t="s">
        <v>5</v>
      </c>
      <c r="B6" s="6" t="s">
        <v>116</v>
      </c>
      <c r="C6" s="6" t="s">
        <v>117</v>
      </c>
      <c r="D6" s="6" t="s">
        <v>118</v>
      </c>
      <c r="E6" s="6" t="s">
        <v>120</v>
      </c>
      <c r="F6" s="6" t="s">
        <v>121</v>
      </c>
      <c r="G6" s="6" t="s">
        <v>163</v>
      </c>
      <c r="H6" s="6" t="s">
        <v>123</v>
      </c>
    </row>
    <row r="7" spans="1:8" ht="12.75">
      <c r="A7" s="10" t="s">
        <v>12</v>
      </c>
      <c r="B7" s="11">
        <v>6646.06</v>
      </c>
      <c r="C7" s="11" t="s">
        <v>162</v>
      </c>
      <c r="D7" s="11">
        <v>127294.15</v>
      </c>
      <c r="E7" s="11" t="s">
        <v>162</v>
      </c>
      <c r="F7" s="11">
        <v>10257.37</v>
      </c>
      <c r="G7" s="11" t="s">
        <v>162</v>
      </c>
      <c r="H7" s="11">
        <v>144197.58</v>
      </c>
    </row>
    <row r="8" spans="1:8" ht="12.75">
      <c r="A8" s="12" t="s">
        <v>13</v>
      </c>
      <c r="B8" s="13">
        <v>33944.5</v>
      </c>
      <c r="C8" s="13" t="s">
        <v>162</v>
      </c>
      <c r="D8" s="13">
        <v>40380.48</v>
      </c>
      <c r="E8" s="13" t="s">
        <v>162</v>
      </c>
      <c r="F8" s="13">
        <v>9985.82</v>
      </c>
      <c r="G8" s="13" t="s">
        <v>162</v>
      </c>
      <c r="H8" s="13">
        <v>84310.8</v>
      </c>
    </row>
    <row r="9" spans="1:8" ht="12.75">
      <c r="A9" s="12" t="s">
        <v>14</v>
      </c>
      <c r="B9" s="13" t="s">
        <v>162</v>
      </c>
      <c r="C9" s="13" t="s">
        <v>162</v>
      </c>
      <c r="D9" s="13">
        <v>78772.27</v>
      </c>
      <c r="E9" s="13" t="s">
        <v>162</v>
      </c>
      <c r="F9" s="13" t="s">
        <v>162</v>
      </c>
      <c r="G9" s="13">
        <v>24124.2</v>
      </c>
      <c r="H9" s="13">
        <v>102896.47</v>
      </c>
    </row>
    <row r="10" spans="1:8" ht="12.75">
      <c r="A10" s="12" t="s">
        <v>15</v>
      </c>
      <c r="B10" s="13" t="s">
        <v>162</v>
      </c>
      <c r="C10" s="13" t="s">
        <v>162</v>
      </c>
      <c r="D10" s="13">
        <v>41913.68</v>
      </c>
      <c r="E10" s="13" t="s">
        <v>162</v>
      </c>
      <c r="F10" s="13">
        <v>5061.89</v>
      </c>
      <c r="G10" s="13" t="s">
        <v>162</v>
      </c>
      <c r="H10" s="13">
        <v>46975.57</v>
      </c>
    </row>
    <row r="11" spans="1:8" ht="12.75">
      <c r="A11" s="14" t="s">
        <v>16</v>
      </c>
      <c r="B11" s="15">
        <v>40590.56</v>
      </c>
      <c r="C11" s="15" t="s">
        <v>162</v>
      </c>
      <c r="D11" s="15">
        <v>288360.58</v>
      </c>
      <c r="E11" s="15" t="s">
        <v>162</v>
      </c>
      <c r="F11" s="15">
        <v>25305.08</v>
      </c>
      <c r="G11" s="15">
        <v>24124.2</v>
      </c>
      <c r="H11" s="15">
        <v>378380.42</v>
      </c>
    </row>
    <row r="12" spans="1:8" ht="12.75">
      <c r="A12" s="12"/>
      <c r="B12" s="13"/>
      <c r="C12" s="13"/>
      <c r="D12" s="13"/>
      <c r="E12" s="13"/>
      <c r="F12" s="13"/>
      <c r="G12" s="13"/>
      <c r="H12" s="13"/>
    </row>
    <row r="13" spans="1:8" ht="12.75">
      <c r="A13" s="14" t="s">
        <v>17</v>
      </c>
      <c r="B13" s="15">
        <v>15779.06</v>
      </c>
      <c r="C13" s="15" t="s">
        <v>162</v>
      </c>
      <c r="D13" s="15">
        <v>47284.86</v>
      </c>
      <c r="E13" s="15" t="s">
        <v>162</v>
      </c>
      <c r="F13" s="15">
        <v>21178.76</v>
      </c>
      <c r="G13" s="15">
        <v>13690.06</v>
      </c>
      <c r="H13" s="15">
        <v>97932.74</v>
      </c>
    </row>
    <row r="14" spans="1:8" ht="12.75">
      <c r="A14" s="12"/>
      <c r="B14" s="13"/>
      <c r="C14" s="13"/>
      <c r="D14" s="13"/>
      <c r="E14" s="13"/>
      <c r="F14" s="13"/>
      <c r="G14" s="13"/>
      <c r="H14" s="13"/>
    </row>
    <row r="15" spans="1:8" ht="12.75">
      <c r="A15" s="14" t="s">
        <v>18</v>
      </c>
      <c r="B15" s="15">
        <v>5740.34</v>
      </c>
      <c r="C15" s="15" t="s">
        <v>162</v>
      </c>
      <c r="D15" s="15" t="s">
        <v>162</v>
      </c>
      <c r="E15" s="15" t="s">
        <v>162</v>
      </c>
      <c r="F15" s="15">
        <v>17442.32</v>
      </c>
      <c r="G15" s="15" t="s">
        <v>162</v>
      </c>
      <c r="H15" s="15">
        <v>23182.66</v>
      </c>
    </row>
    <row r="16" spans="1:8" ht="12.75">
      <c r="A16" s="12"/>
      <c r="B16" s="13"/>
      <c r="C16" s="13"/>
      <c r="D16" s="13"/>
      <c r="E16" s="13"/>
      <c r="F16" s="13"/>
      <c r="G16" s="13"/>
      <c r="H16" s="13"/>
    </row>
    <row r="17" spans="1:8" ht="12.75">
      <c r="A17" s="12" t="s">
        <v>19</v>
      </c>
      <c r="B17" s="13">
        <v>17658.62</v>
      </c>
      <c r="C17" s="13" t="s">
        <v>162</v>
      </c>
      <c r="D17" s="13" t="s">
        <v>162</v>
      </c>
      <c r="E17" s="13" t="s">
        <v>162</v>
      </c>
      <c r="F17" s="13">
        <v>15647.41</v>
      </c>
      <c r="G17" s="13">
        <v>5408.58</v>
      </c>
      <c r="H17" s="13">
        <v>38714.61</v>
      </c>
    </row>
    <row r="18" spans="1:8" ht="12.75">
      <c r="A18" s="12" t="s">
        <v>21</v>
      </c>
      <c r="B18" s="13" t="s">
        <v>162</v>
      </c>
      <c r="C18" s="13">
        <v>7041.05</v>
      </c>
      <c r="D18" s="13" t="s">
        <v>162</v>
      </c>
      <c r="E18" s="13" t="s">
        <v>162</v>
      </c>
      <c r="F18" s="13">
        <v>46948.26</v>
      </c>
      <c r="G18" s="13">
        <v>11802.38</v>
      </c>
      <c r="H18" s="13">
        <v>65791.69</v>
      </c>
    </row>
    <row r="19" spans="1:8" ht="12.75">
      <c r="A19" s="12" t="s">
        <v>22</v>
      </c>
      <c r="B19" s="13" t="s">
        <v>162</v>
      </c>
      <c r="C19" s="13" t="s">
        <v>162</v>
      </c>
      <c r="D19" s="13" t="s">
        <v>162</v>
      </c>
      <c r="E19" s="13" t="s">
        <v>162</v>
      </c>
      <c r="F19" s="13">
        <v>58055.37</v>
      </c>
      <c r="G19" s="13">
        <v>10857.33</v>
      </c>
      <c r="H19" s="13">
        <v>68912.7</v>
      </c>
    </row>
    <row r="20" spans="1:8" ht="12.75">
      <c r="A20" s="14" t="s">
        <v>23</v>
      </c>
      <c r="B20" s="15">
        <v>17658.62</v>
      </c>
      <c r="C20" s="15">
        <v>7041.05</v>
      </c>
      <c r="D20" s="15" t="s">
        <v>162</v>
      </c>
      <c r="E20" s="15" t="s">
        <v>162</v>
      </c>
      <c r="F20" s="15">
        <v>120651.04</v>
      </c>
      <c r="G20" s="15">
        <v>28068.29</v>
      </c>
      <c r="H20" s="15">
        <v>173419</v>
      </c>
    </row>
    <row r="21" spans="1:8" ht="12.75">
      <c r="A21" s="12"/>
      <c r="B21" s="13"/>
      <c r="C21" s="13"/>
      <c r="D21" s="13"/>
      <c r="E21" s="13"/>
      <c r="F21" s="13"/>
      <c r="G21" s="13"/>
      <c r="H21" s="13"/>
    </row>
    <row r="22" spans="1:8" ht="12.75">
      <c r="A22" s="14" t="s">
        <v>24</v>
      </c>
      <c r="B22" s="15">
        <v>64163.33</v>
      </c>
      <c r="C22" s="15">
        <v>21971.22</v>
      </c>
      <c r="D22" s="15" t="s">
        <v>162</v>
      </c>
      <c r="E22" s="15">
        <v>16276.15</v>
      </c>
      <c r="F22" s="15">
        <v>9346.84</v>
      </c>
      <c r="G22" s="15" t="s">
        <v>162</v>
      </c>
      <c r="H22" s="15">
        <v>111757.54</v>
      </c>
    </row>
    <row r="23" spans="1:8" ht="12.75">
      <c r="A23" s="12"/>
      <c r="B23" s="13"/>
      <c r="C23" s="13"/>
      <c r="D23" s="13"/>
      <c r="E23" s="13"/>
      <c r="F23" s="13"/>
      <c r="G23" s="13"/>
      <c r="H23" s="13"/>
    </row>
    <row r="24" spans="1:8" ht="12.75">
      <c r="A24" s="14" t="s">
        <v>25</v>
      </c>
      <c r="B24" s="15">
        <v>23606.99</v>
      </c>
      <c r="C24" s="15" t="s">
        <v>162</v>
      </c>
      <c r="D24" s="15" t="s">
        <v>162</v>
      </c>
      <c r="E24" s="15" t="s">
        <v>162</v>
      </c>
      <c r="F24" s="15" t="s">
        <v>162</v>
      </c>
      <c r="G24" s="15">
        <v>11531.75</v>
      </c>
      <c r="H24" s="15">
        <v>35138.74</v>
      </c>
    </row>
    <row r="25" spans="1:8" ht="12.75">
      <c r="A25" s="12"/>
      <c r="B25" s="13"/>
      <c r="C25" s="13"/>
      <c r="D25" s="13"/>
      <c r="E25" s="13"/>
      <c r="F25" s="13"/>
      <c r="G25" s="13"/>
      <c r="H25" s="13"/>
    </row>
    <row r="26" spans="1:8" ht="12.75">
      <c r="A26" s="12" t="s">
        <v>26</v>
      </c>
      <c r="B26" s="13">
        <v>155744.92</v>
      </c>
      <c r="C26" s="13">
        <v>21324.78</v>
      </c>
      <c r="D26" s="13" t="s">
        <v>162</v>
      </c>
      <c r="E26" s="13">
        <v>27617.31</v>
      </c>
      <c r="F26" s="13" t="s">
        <v>162</v>
      </c>
      <c r="G26" s="13">
        <v>50608.26</v>
      </c>
      <c r="H26" s="13">
        <v>255295.27</v>
      </c>
    </row>
    <row r="27" spans="1:8" ht="12.75">
      <c r="A27" s="12" t="s">
        <v>27</v>
      </c>
      <c r="B27" s="13">
        <v>81447.36</v>
      </c>
      <c r="C27" s="13">
        <v>47782.21</v>
      </c>
      <c r="D27" s="13">
        <v>29031.86</v>
      </c>
      <c r="E27" s="13">
        <v>77169.16</v>
      </c>
      <c r="F27" s="13" t="s">
        <v>162</v>
      </c>
      <c r="G27" s="13">
        <v>105074.95</v>
      </c>
      <c r="H27" s="13">
        <v>340505.54</v>
      </c>
    </row>
    <row r="28" spans="1:8" ht="12.75">
      <c r="A28" s="12" t="s">
        <v>28</v>
      </c>
      <c r="B28" s="13">
        <v>81722.22</v>
      </c>
      <c r="C28" s="13">
        <v>12032.16</v>
      </c>
      <c r="D28" s="13">
        <v>10861.61</v>
      </c>
      <c r="E28" s="13" t="s">
        <v>162</v>
      </c>
      <c r="F28" s="13" t="s">
        <v>162</v>
      </c>
      <c r="G28" s="13" t="s">
        <v>162</v>
      </c>
      <c r="H28" s="13">
        <v>104615.99</v>
      </c>
    </row>
    <row r="29" spans="1:8" ht="12.75">
      <c r="A29" s="14" t="s">
        <v>29</v>
      </c>
      <c r="B29" s="15">
        <v>318914.5</v>
      </c>
      <c r="C29" s="15">
        <v>81139.15</v>
      </c>
      <c r="D29" s="15">
        <v>39893.47</v>
      </c>
      <c r="E29" s="15">
        <v>104786.47</v>
      </c>
      <c r="F29" s="15" t="s">
        <v>162</v>
      </c>
      <c r="G29" s="15">
        <v>155683.21</v>
      </c>
      <c r="H29" s="15">
        <v>700416.8</v>
      </c>
    </row>
    <row r="30" spans="1:8" ht="12.75">
      <c r="A30" s="12"/>
      <c r="B30" s="13"/>
      <c r="C30" s="13"/>
      <c r="D30" s="13"/>
      <c r="E30" s="13"/>
      <c r="F30" s="13"/>
      <c r="G30" s="13"/>
      <c r="H30" s="13"/>
    </row>
    <row r="31" spans="1:8" ht="12.75">
      <c r="A31" s="12" t="s">
        <v>30</v>
      </c>
      <c r="B31" s="13">
        <v>63698.81</v>
      </c>
      <c r="C31" s="13">
        <v>26126.23</v>
      </c>
      <c r="D31" s="13" t="s">
        <v>162</v>
      </c>
      <c r="E31" s="13">
        <v>152290.6</v>
      </c>
      <c r="F31" s="13" t="s">
        <v>162</v>
      </c>
      <c r="G31" s="13">
        <v>59642.52</v>
      </c>
      <c r="H31" s="13">
        <v>301758.16</v>
      </c>
    </row>
    <row r="32" spans="1:8" ht="12.75">
      <c r="A32" s="12" t="s">
        <v>31</v>
      </c>
      <c r="B32" s="13">
        <v>29915.6</v>
      </c>
      <c r="C32" s="13" t="s">
        <v>162</v>
      </c>
      <c r="D32" s="13" t="s">
        <v>162</v>
      </c>
      <c r="E32" s="13">
        <v>33983.11</v>
      </c>
      <c r="F32" s="13" t="s">
        <v>162</v>
      </c>
      <c r="G32" s="13">
        <v>47832.74</v>
      </c>
      <c r="H32" s="13">
        <v>111731.45</v>
      </c>
    </row>
    <row r="33" spans="1:8" ht="12.75">
      <c r="A33" s="12" t="s">
        <v>32</v>
      </c>
      <c r="B33" s="13">
        <v>101808.22</v>
      </c>
      <c r="C33" s="13">
        <v>94806.53</v>
      </c>
      <c r="D33" s="13" t="s">
        <v>162</v>
      </c>
      <c r="E33" s="13">
        <v>34365.64</v>
      </c>
      <c r="F33" s="13" t="s">
        <v>162</v>
      </c>
      <c r="G33" s="13">
        <v>68601.03</v>
      </c>
      <c r="H33" s="13">
        <v>299581.42</v>
      </c>
    </row>
    <row r="34" spans="1:8" ht="12.75">
      <c r="A34" s="12" t="s">
        <v>33</v>
      </c>
      <c r="B34" s="13">
        <v>11776.98</v>
      </c>
      <c r="C34" s="13">
        <v>10699.36</v>
      </c>
      <c r="D34" s="13" t="s">
        <v>162</v>
      </c>
      <c r="E34" s="13">
        <v>96219.81</v>
      </c>
      <c r="F34" s="13" t="s">
        <v>162</v>
      </c>
      <c r="G34" s="13" t="s">
        <v>162</v>
      </c>
      <c r="H34" s="13">
        <v>118696.15</v>
      </c>
    </row>
    <row r="35" spans="1:8" ht="12.75">
      <c r="A35" s="14" t="s">
        <v>34</v>
      </c>
      <c r="B35" s="15">
        <v>207199.61</v>
      </c>
      <c r="C35" s="15">
        <v>131632.12</v>
      </c>
      <c r="D35" s="15" t="s">
        <v>162</v>
      </c>
      <c r="E35" s="15">
        <v>316859.16</v>
      </c>
      <c r="F35" s="15" t="s">
        <v>162</v>
      </c>
      <c r="G35" s="15">
        <v>176076.29</v>
      </c>
      <c r="H35" s="15">
        <v>831767.18</v>
      </c>
    </row>
    <row r="36" spans="1:8" ht="12.75">
      <c r="A36" s="12"/>
      <c r="B36" s="13"/>
      <c r="C36" s="13"/>
      <c r="D36" s="13"/>
      <c r="E36" s="13"/>
      <c r="F36" s="13"/>
      <c r="G36" s="13"/>
      <c r="H36" s="13"/>
    </row>
    <row r="37" spans="1:8" ht="12.75">
      <c r="A37" s="14" t="s">
        <v>35</v>
      </c>
      <c r="B37" s="15" t="s">
        <v>162</v>
      </c>
      <c r="C37" s="15" t="s">
        <v>162</v>
      </c>
      <c r="D37" s="15" t="s">
        <v>162</v>
      </c>
      <c r="E37" s="15">
        <v>85053.39</v>
      </c>
      <c r="F37" s="15" t="s">
        <v>162</v>
      </c>
      <c r="G37" s="15" t="s">
        <v>162</v>
      </c>
      <c r="H37" s="15">
        <v>85053.39</v>
      </c>
    </row>
    <row r="38" spans="1:8" ht="12.75">
      <c r="A38" s="12"/>
      <c r="B38" s="13"/>
      <c r="C38" s="13"/>
      <c r="D38" s="13"/>
      <c r="E38" s="13"/>
      <c r="F38" s="13"/>
      <c r="G38" s="13"/>
      <c r="H38" s="13"/>
    </row>
    <row r="39" spans="1:8" ht="12.75">
      <c r="A39" s="12" t="s">
        <v>36</v>
      </c>
      <c r="B39" s="13">
        <v>16505.14</v>
      </c>
      <c r="C39" s="13" t="s">
        <v>162</v>
      </c>
      <c r="D39" s="13">
        <v>54845.18</v>
      </c>
      <c r="E39" s="13" t="s">
        <v>162</v>
      </c>
      <c r="F39" s="13" t="s">
        <v>162</v>
      </c>
      <c r="G39" s="13">
        <v>13460.73</v>
      </c>
      <c r="H39" s="13">
        <v>84811.05</v>
      </c>
    </row>
    <row r="40" spans="1:8" ht="12.75">
      <c r="A40" s="12" t="s">
        <v>37</v>
      </c>
      <c r="B40" s="13">
        <v>89841.63</v>
      </c>
      <c r="C40" s="13" t="s">
        <v>162</v>
      </c>
      <c r="D40" s="13">
        <v>35432.57</v>
      </c>
      <c r="E40" s="13" t="s">
        <v>162</v>
      </c>
      <c r="F40" s="13" t="s">
        <v>162</v>
      </c>
      <c r="G40" s="13">
        <v>32231.2</v>
      </c>
      <c r="H40" s="13">
        <v>157505.4</v>
      </c>
    </row>
    <row r="41" spans="1:8" ht="12.75">
      <c r="A41" s="12" t="s">
        <v>38</v>
      </c>
      <c r="B41" s="13">
        <v>21794.31</v>
      </c>
      <c r="C41" s="13">
        <v>3928.74</v>
      </c>
      <c r="D41" s="13">
        <v>12380.85</v>
      </c>
      <c r="E41" s="13" t="s">
        <v>162</v>
      </c>
      <c r="F41" s="13" t="s">
        <v>162</v>
      </c>
      <c r="G41" s="13">
        <v>29318.93</v>
      </c>
      <c r="H41" s="13">
        <v>67422.83</v>
      </c>
    </row>
    <row r="42" spans="1:8" ht="12.75">
      <c r="A42" s="12" t="s">
        <v>39</v>
      </c>
      <c r="B42" s="13">
        <v>25609.91</v>
      </c>
      <c r="C42" s="13" t="s">
        <v>162</v>
      </c>
      <c r="D42" s="13" t="s">
        <v>162</v>
      </c>
      <c r="E42" s="13" t="s">
        <v>162</v>
      </c>
      <c r="F42" s="13" t="s">
        <v>162</v>
      </c>
      <c r="G42" s="13">
        <v>19686.61</v>
      </c>
      <c r="H42" s="13">
        <v>45296.52</v>
      </c>
    </row>
    <row r="43" spans="1:8" ht="12.75">
      <c r="A43" s="12" t="s">
        <v>40</v>
      </c>
      <c r="B43" s="13">
        <v>4490.81</v>
      </c>
      <c r="C43" s="13" t="s">
        <v>162</v>
      </c>
      <c r="D43" s="13">
        <v>29409.62</v>
      </c>
      <c r="E43" s="13" t="s">
        <v>162</v>
      </c>
      <c r="F43" s="13" t="s">
        <v>162</v>
      </c>
      <c r="G43" s="13" t="s">
        <v>162</v>
      </c>
      <c r="H43" s="13">
        <v>33900.43</v>
      </c>
    </row>
    <row r="44" spans="1:8" ht="12.75">
      <c r="A44" s="12" t="s">
        <v>41</v>
      </c>
      <c r="B44" s="13">
        <v>31218.96</v>
      </c>
      <c r="C44" s="13" t="s">
        <v>162</v>
      </c>
      <c r="D44" s="13">
        <v>94738.02</v>
      </c>
      <c r="E44" s="13" t="s">
        <v>162</v>
      </c>
      <c r="F44" s="13" t="s">
        <v>162</v>
      </c>
      <c r="G44" s="13">
        <v>13591.74</v>
      </c>
      <c r="H44" s="13">
        <v>139548.72</v>
      </c>
    </row>
    <row r="45" spans="1:8" ht="12.75">
      <c r="A45" s="12" t="s">
        <v>42</v>
      </c>
      <c r="B45" s="13">
        <v>59987.87</v>
      </c>
      <c r="C45" s="13">
        <v>18206.25</v>
      </c>
      <c r="D45" s="13">
        <v>42643.69</v>
      </c>
      <c r="E45" s="13" t="s">
        <v>162</v>
      </c>
      <c r="F45" s="13" t="s">
        <v>162</v>
      </c>
      <c r="G45" s="13">
        <v>33572.4</v>
      </c>
      <c r="H45" s="13">
        <v>154410.21</v>
      </c>
    </row>
    <row r="46" spans="1:8" ht="12.75">
      <c r="A46" s="12" t="s">
        <v>43</v>
      </c>
      <c r="B46" s="13" t="s">
        <v>162</v>
      </c>
      <c r="C46" s="13" t="s">
        <v>162</v>
      </c>
      <c r="D46" s="13">
        <v>17987.9</v>
      </c>
      <c r="E46" s="13">
        <v>14041.57</v>
      </c>
      <c r="F46" s="13" t="s">
        <v>162</v>
      </c>
      <c r="G46" s="13">
        <v>50048.67</v>
      </c>
      <c r="H46" s="13">
        <v>82078.14</v>
      </c>
    </row>
    <row r="47" spans="1:8" ht="12.75">
      <c r="A47" s="12" t="s">
        <v>44</v>
      </c>
      <c r="B47" s="13">
        <v>16300.78</v>
      </c>
      <c r="C47" s="13" t="s">
        <v>162</v>
      </c>
      <c r="D47" s="13">
        <v>28329.18</v>
      </c>
      <c r="E47" s="13" t="s">
        <v>162</v>
      </c>
      <c r="F47" s="13" t="s">
        <v>162</v>
      </c>
      <c r="G47" s="13">
        <v>5963.91</v>
      </c>
      <c r="H47" s="13">
        <v>50593.87</v>
      </c>
    </row>
    <row r="48" spans="1:8" ht="12.75">
      <c r="A48" s="14" t="s">
        <v>45</v>
      </c>
      <c r="B48" s="15">
        <v>265749.41</v>
      </c>
      <c r="C48" s="15">
        <v>22134.99</v>
      </c>
      <c r="D48" s="15">
        <v>315767.01</v>
      </c>
      <c r="E48" s="15">
        <v>14041.57</v>
      </c>
      <c r="F48" s="15" t="s">
        <v>162</v>
      </c>
      <c r="G48" s="15">
        <v>197874.19</v>
      </c>
      <c r="H48" s="15">
        <v>815567.17</v>
      </c>
    </row>
    <row r="49" spans="1:8" ht="12.75">
      <c r="A49" s="12"/>
      <c r="B49" s="13"/>
      <c r="C49" s="13"/>
      <c r="D49" s="13"/>
      <c r="E49" s="13"/>
      <c r="F49" s="13"/>
      <c r="G49" s="13"/>
      <c r="H49" s="13"/>
    </row>
    <row r="50" spans="1:8" ht="12.75">
      <c r="A50" s="14" t="s">
        <v>46</v>
      </c>
      <c r="B50" s="15">
        <v>29398.42</v>
      </c>
      <c r="C50" s="15" t="s">
        <v>162</v>
      </c>
      <c r="D50" s="15">
        <v>11215.98</v>
      </c>
      <c r="E50" s="15">
        <v>5131.59</v>
      </c>
      <c r="F50" s="15" t="s">
        <v>162</v>
      </c>
      <c r="G50" s="15">
        <v>22188.97</v>
      </c>
      <c r="H50" s="15">
        <v>67934.96</v>
      </c>
    </row>
    <row r="51" spans="1:8" ht="12.75">
      <c r="A51" s="12"/>
      <c r="B51" s="13"/>
      <c r="C51" s="13"/>
      <c r="D51" s="13"/>
      <c r="E51" s="13"/>
      <c r="F51" s="13"/>
      <c r="G51" s="13"/>
      <c r="H51" s="13"/>
    </row>
    <row r="52" spans="1:8" ht="12.75">
      <c r="A52" s="12" t="s">
        <v>47</v>
      </c>
      <c r="B52" s="13" t="s">
        <v>162</v>
      </c>
      <c r="C52" s="13">
        <v>22611.29</v>
      </c>
      <c r="D52" s="13">
        <v>52056.26</v>
      </c>
      <c r="E52" s="13">
        <v>120415.75</v>
      </c>
      <c r="F52" s="13" t="s">
        <v>162</v>
      </c>
      <c r="G52" s="13" t="s">
        <v>162</v>
      </c>
      <c r="H52" s="13">
        <v>195083.3</v>
      </c>
    </row>
    <row r="53" spans="1:8" ht="12.75">
      <c r="A53" s="12" t="s">
        <v>48</v>
      </c>
      <c r="B53" s="13" t="s">
        <v>162</v>
      </c>
      <c r="C53" s="13" t="s">
        <v>162</v>
      </c>
      <c r="D53" s="13">
        <v>49258.26</v>
      </c>
      <c r="E53" s="13" t="s">
        <v>162</v>
      </c>
      <c r="F53" s="13" t="s">
        <v>162</v>
      </c>
      <c r="G53" s="13" t="s">
        <v>162</v>
      </c>
      <c r="H53" s="13">
        <v>49258.26</v>
      </c>
    </row>
    <row r="54" spans="1:8" ht="12.75">
      <c r="A54" s="12" t="s">
        <v>49</v>
      </c>
      <c r="B54" s="13">
        <v>29642.74</v>
      </c>
      <c r="C54" s="13">
        <v>142036.84</v>
      </c>
      <c r="D54" s="13">
        <v>47505.3</v>
      </c>
      <c r="E54" s="13">
        <v>61168</v>
      </c>
      <c r="F54" s="13" t="s">
        <v>162</v>
      </c>
      <c r="G54" s="13">
        <v>61449.92</v>
      </c>
      <c r="H54" s="13">
        <v>341802.8</v>
      </c>
    </row>
    <row r="55" spans="1:8" ht="12.75">
      <c r="A55" s="12" t="s">
        <v>50</v>
      </c>
      <c r="B55" s="13">
        <v>58043.63</v>
      </c>
      <c r="C55" s="13">
        <v>50850.31</v>
      </c>
      <c r="D55" s="13">
        <v>50815.78</v>
      </c>
      <c r="E55" s="13">
        <v>12864.68</v>
      </c>
      <c r="F55" s="13" t="s">
        <v>162</v>
      </c>
      <c r="G55" s="13">
        <v>40215.35</v>
      </c>
      <c r="H55" s="13">
        <v>212789.75</v>
      </c>
    </row>
    <row r="56" spans="1:8" ht="12.75">
      <c r="A56" s="12" t="s">
        <v>51</v>
      </c>
      <c r="B56" s="13" t="s">
        <v>162</v>
      </c>
      <c r="C56" s="13" t="s">
        <v>162</v>
      </c>
      <c r="D56" s="13">
        <v>22483.45</v>
      </c>
      <c r="E56" s="13" t="s">
        <v>162</v>
      </c>
      <c r="F56" s="13" t="s">
        <v>162</v>
      </c>
      <c r="G56" s="13">
        <v>5387.71</v>
      </c>
      <c r="H56" s="13">
        <v>27871.16</v>
      </c>
    </row>
    <row r="57" spans="1:8" ht="12.75">
      <c r="A57" s="14" t="s">
        <v>52</v>
      </c>
      <c r="B57" s="15">
        <v>87686.37</v>
      </c>
      <c r="C57" s="15">
        <v>215498.44</v>
      </c>
      <c r="D57" s="15">
        <v>222119.05</v>
      </c>
      <c r="E57" s="15">
        <v>194448.43</v>
      </c>
      <c r="F57" s="15" t="s">
        <v>162</v>
      </c>
      <c r="G57" s="15">
        <v>107052.98</v>
      </c>
      <c r="H57" s="15">
        <v>826805.27</v>
      </c>
    </row>
    <row r="58" spans="1:8" ht="12.75">
      <c r="A58" s="12"/>
      <c r="B58" s="13"/>
      <c r="C58" s="13"/>
      <c r="D58" s="13"/>
      <c r="E58" s="13"/>
      <c r="F58" s="13"/>
      <c r="G58" s="13"/>
      <c r="H58" s="13"/>
    </row>
    <row r="59" spans="1:8" ht="12.75">
      <c r="A59" s="12" t="s">
        <v>53</v>
      </c>
      <c r="B59" s="13" t="s">
        <v>162</v>
      </c>
      <c r="C59" s="13" t="s">
        <v>162</v>
      </c>
      <c r="D59" s="13" t="s">
        <v>162</v>
      </c>
      <c r="E59" s="13">
        <v>49373.93</v>
      </c>
      <c r="F59" s="13" t="s">
        <v>162</v>
      </c>
      <c r="G59" s="13" t="s">
        <v>162</v>
      </c>
      <c r="H59" s="13">
        <v>49373.93</v>
      </c>
    </row>
    <row r="60" spans="1:8" ht="12.75">
      <c r="A60" s="12" t="s">
        <v>54</v>
      </c>
      <c r="B60" s="13" t="s">
        <v>162</v>
      </c>
      <c r="C60" s="13">
        <v>32390.31</v>
      </c>
      <c r="D60" s="13" t="s">
        <v>162</v>
      </c>
      <c r="E60" s="13">
        <v>38786.55</v>
      </c>
      <c r="F60" s="13" t="s">
        <v>162</v>
      </c>
      <c r="G60" s="13">
        <v>12774.18</v>
      </c>
      <c r="H60" s="13">
        <v>83951.04</v>
      </c>
    </row>
    <row r="61" spans="1:8" ht="12.75">
      <c r="A61" s="12" t="s">
        <v>55</v>
      </c>
      <c r="B61" s="13" t="s">
        <v>162</v>
      </c>
      <c r="C61" s="13" t="s">
        <v>162</v>
      </c>
      <c r="D61" s="13" t="s">
        <v>162</v>
      </c>
      <c r="E61" s="13">
        <v>194317.79</v>
      </c>
      <c r="F61" s="13" t="s">
        <v>162</v>
      </c>
      <c r="G61" s="13">
        <v>32551.18</v>
      </c>
      <c r="H61" s="13">
        <v>226868.97</v>
      </c>
    </row>
    <row r="62" spans="1:8" ht="12.75">
      <c r="A62" s="14" t="s">
        <v>56</v>
      </c>
      <c r="B62" s="15" t="s">
        <v>162</v>
      </c>
      <c r="C62" s="15">
        <v>32390.31</v>
      </c>
      <c r="D62" s="15" t="s">
        <v>162</v>
      </c>
      <c r="E62" s="15">
        <v>282478.27</v>
      </c>
      <c r="F62" s="15" t="s">
        <v>162</v>
      </c>
      <c r="G62" s="15">
        <v>45325.36</v>
      </c>
      <c r="H62" s="15">
        <v>360193.94</v>
      </c>
    </row>
    <row r="63" spans="1:8" ht="12.75">
      <c r="A63" s="12"/>
      <c r="B63" s="13"/>
      <c r="C63" s="13"/>
      <c r="D63" s="13"/>
      <c r="E63" s="13"/>
      <c r="F63" s="13"/>
      <c r="G63" s="13"/>
      <c r="H63" s="13"/>
    </row>
    <row r="64" spans="1:8" ht="12.75">
      <c r="A64" s="14" t="s">
        <v>57</v>
      </c>
      <c r="B64" s="15" t="s">
        <v>162</v>
      </c>
      <c r="C64" s="15">
        <v>8879.71</v>
      </c>
      <c r="D64" s="15" t="s">
        <v>162</v>
      </c>
      <c r="E64" s="15">
        <v>164263.65</v>
      </c>
      <c r="F64" s="15" t="s">
        <v>162</v>
      </c>
      <c r="G64" s="15">
        <v>10684.58</v>
      </c>
      <c r="H64" s="15">
        <v>183827.94</v>
      </c>
    </row>
    <row r="65" spans="1:8" ht="12.75">
      <c r="A65" s="12"/>
      <c r="B65" s="13"/>
      <c r="C65" s="13"/>
      <c r="D65" s="13"/>
      <c r="E65" s="13"/>
      <c r="F65" s="13"/>
      <c r="G65" s="13"/>
      <c r="H65" s="13"/>
    </row>
    <row r="66" spans="1:8" ht="12.75">
      <c r="A66" s="12" t="s">
        <v>58</v>
      </c>
      <c r="B66" s="13" t="s">
        <v>162</v>
      </c>
      <c r="C66" s="13" t="s">
        <v>162</v>
      </c>
      <c r="D66" s="13">
        <v>10223.22</v>
      </c>
      <c r="E66" s="13" t="s">
        <v>162</v>
      </c>
      <c r="F66" s="13" t="s">
        <v>162</v>
      </c>
      <c r="G66" s="13">
        <v>11398.89</v>
      </c>
      <c r="H66" s="13">
        <v>21622.11</v>
      </c>
    </row>
    <row r="67" spans="1:8" ht="12.75">
      <c r="A67" s="12" t="s">
        <v>59</v>
      </c>
      <c r="B67" s="13" t="s">
        <v>162</v>
      </c>
      <c r="C67" s="13" t="s">
        <v>162</v>
      </c>
      <c r="D67" s="13">
        <v>95090.9</v>
      </c>
      <c r="E67" s="13" t="s">
        <v>162</v>
      </c>
      <c r="F67" s="13" t="s">
        <v>162</v>
      </c>
      <c r="G67" s="13" t="s">
        <v>162</v>
      </c>
      <c r="H67" s="13">
        <v>95090.9</v>
      </c>
    </row>
    <row r="68" spans="1:8" ht="12.75">
      <c r="A68" s="14" t="s">
        <v>60</v>
      </c>
      <c r="B68" s="15" t="s">
        <v>162</v>
      </c>
      <c r="C68" s="15" t="s">
        <v>162</v>
      </c>
      <c r="D68" s="15">
        <v>105314.12</v>
      </c>
      <c r="E68" s="15" t="s">
        <v>162</v>
      </c>
      <c r="F68" s="15" t="s">
        <v>162</v>
      </c>
      <c r="G68" s="15">
        <v>11398.89</v>
      </c>
      <c r="H68" s="15">
        <v>116713.01</v>
      </c>
    </row>
    <row r="69" spans="1:8" ht="12.75">
      <c r="A69" s="12"/>
      <c r="B69" s="13"/>
      <c r="C69" s="13"/>
      <c r="D69" s="13"/>
      <c r="E69" s="13"/>
      <c r="F69" s="13"/>
      <c r="G69" s="13"/>
      <c r="H69" s="13"/>
    </row>
    <row r="70" spans="1:8" ht="12.75">
      <c r="A70" s="12" t="s">
        <v>61</v>
      </c>
      <c r="B70" s="13">
        <v>11092.2</v>
      </c>
      <c r="C70" s="13">
        <v>4492.9</v>
      </c>
      <c r="D70" s="13">
        <v>10386.72</v>
      </c>
      <c r="E70" s="13">
        <v>40592.43</v>
      </c>
      <c r="F70" s="13" t="s">
        <v>162</v>
      </c>
      <c r="G70" s="13" t="s">
        <v>162</v>
      </c>
      <c r="H70" s="13">
        <v>66564.25</v>
      </c>
    </row>
    <row r="71" spans="1:8" ht="12.75">
      <c r="A71" s="12" t="s">
        <v>62</v>
      </c>
      <c r="B71" s="13" t="s">
        <v>162</v>
      </c>
      <c r="C71" s="13" t="s">
        <v>162</v>
      </c>
      <c r="D71" s="13" t="s">
        <v>162</v>
      </c>
      <c r="E71" s="13" t="s">
        <v>162</v>
      </c>
      <c r="F71" s="13" t="s">
        <v>162</v>
      </c>
      <c r="G71" s="13">
        <v>10496.86</v>
      </c>
      <c r="H71" s="13">
        <v>10496.86</v>
      </c>
    </row>
    <row r="72" spans="1:8" ht="12.75">
      <c r="A72" s="12" t="s">
        <v>63</v>
      </c>
      <c r="B72" s="13" t="s">
        <v>162</v>
      </c>
      <c r="C72" s="13" t="s">
        <v>162</v>
      </c>
      <c r="D72" s="13" t="s">
        <v>162</v>
      </c>
      <c r="E72" s="13" t="s">
        <v>162</v>
      </c>
      <c r="F72" s="13" t="s">
        <v>162</v>
      </c>
      <c r="G72" s="13">
        <v>67520.83</v>
      </c>
      <c r="H72" s="13">
        <v>67520.83</v>
      </c>
    </row>
    <row r="73" spans="1:8" ht="12.75">
      <c r="A73" s="12" t="s">
        <v>64</v>
      </c>
      <c r="B73" s="13" t="s">
        <v>162</v>
      </c>
      <c r="C73" s="13" t="s">
        <v>162</v>
      </c>
      <c r="D73" s="13">
        <v>37687.39</v>
      </c>
      <c r="E73" s="13">
        <v>40781.41</v>
      </c>
      <c r="F73" s="13" t="s">
        <v>162</v>
      </c>
      <c r="G73" s="13">
        <v>31929.49</v>
      </c>
      <c r="H73" s="13">
        <v>110398.29</v>
      </c>
    </row>
    <row r="74" spans="1:8" ht="12.75">
      <c r="A74" s="12" t="s">
        <v>65</v>
      </c>
      <c r="B74" s="13" t="s">
        <v>162</v>
      </c>
      <c r="C74" s="13" t="s">
        <v>162</v>
      </c>
      <c r="D74" s="13">
        <v>10217.39</v>
      </c>
      <c r="E74" s="13" t="s">
        <v>162</v>
      </c>
      <c r="F74" s="13" t="s">
        <v>162</v>
      </c>
      <c r="G74" s="13">
        <v>78141.05</v>
      </c>
      <c r="H74" s="13">
        <v>88358.44</v>
      </c>
    </row>
    <row r="75" spans="1:8" ht="12.75">
      <c r="A75" s="12" t="s">
        <v>66</v>
      </c>
      <c r="B75" s="13" t="s">
        <v>162</v>
      </c>
      <c r="C75" s="13">
        <v>61103</v>
      </c>
      <c r="D75" s="13">
        <v>30513</v>
      </c>
      <c r="E75" s="13">
        <v>34950</v>
      </c>
      <c r="F75" s="13" t="s">
        <v>162</v>
      </c>
      <c r="G75" s="13">
        <v>84433</v>
      </c>
      <c r="H75" s="13">
        <v>210999</v>
      </c>
    </row>
    <row r="76" spans="1:8" ht="12.75">
      <c r="A76" s="12" t="s">
        <v>67</v>
      </c>
      <c r="B76" s="13" t="s">
        <v>162</v>
      </c>
      <c r="C76" s="13" t="s">
        <v>162</v>
      </c>
      <c r="D76" s="13">
        <v>15359.53</v>
      </c>
      <c r="E76" s="13">
        <v>19765.3</v>
      </c>
      <c r="F76" s="13" t="s">
        <v>162</v>
      </c>
      <c r="G76" s="13">
        <v>9143.63</v>
      </c>
      <c r="H76" s="13">
        <v>44268.46</v>
      </c>
    </row>
    <row r="77" spans="1:8" ht="12.75">
      <c r="A77" s="12" t="s">
        <v>68</v>
      </c>
      <c r="B77" s="13" t="s">
        <v>162</v>
      </c>
      <c r="C77" s="13" t="s">
        <v>162</v>
      </c>
      <c r="D77" s="13" t="s">
        <v>162</v>
      </c>
      <c r="E77" s="13" t="s">
        <v>162</v>
      </c>
      <c r="F77" s="13" t="s">
        <v>162</v>
      </c>
      <c r="G77" s="13">
        <v>19724.32</v>
      </c>
      <c r="H77" s="13">
        <v>19724.32</v>
      </c>
    </row>
    <row r="78" spans="1:8" ht="12.75">
      <c r="A78" s="14" t="s">
        <v>69</v>
      </c>
      <c r="B78" s="15">
        <v>11092.2</v>
      </c>
      <c r="C78" s="15">
        <v>65595.9</v>
      </c>
      <c r="D78" s="15">
        <v>104164.03</v>
      </c>
      <c r="E78" s="15">
        <v>136089.14</v>
      </c>
      <c r="F78" s="15" t="s">
        <v>162</v>
      </c>
      <c r="G78" s="15">
        <v>301389.18</v>
      </c>
      <c r="H78" s="15">
        <v>618330.45</v>
      </c>
    </row>
    <row r="79" spans="1:8" ht="12.75">
      <c r="A79" s="12"/>
      <c r="B79" s="13"/>
      <c r="C79" s="13"/>
      <c r="D79" s="13"/>
      <c r="E79" s="13"/>
      <c r="F79" s="13"/>
      <c r="G79" s="13"/>
      <c r="H79" s="13"/>
    </row>
    <row r="80" spans="1:8" ht="12.75">
      <c r="A80" s="12" t="s">
        <v>70</v>
      </c>
      <c r="B80" s="13" t="s">
        <v>162</v>
      </c>
      <c r="C80" s="13" t="s">
        <v>162</v>
      </c>
      <c r="D80" s="13" t="s">
        <v>162</v>
      </c>
      <c r="E80" s="13" t="s">
        <v>162</v>
      </c>
      <c r="F80" s="13" t="s">
        <v>162</v>
      </c>
      <c r="G80" s="13">
        <v>13833.55</v>
      </c>
      <c r="H80" s="13">
        <v>13833.55</v>
      </c>
    </row>
    <row r="81" spans="1:8" ht="12.75">
      <c r="A81" s="12" t="s">
        <v>71</v>
      </c>
      <c r="B81" s="13" t="s">
        <v>162</v>
      </c>
      <c r="C81" s="13" t="s">
        <v>162</v>
      </c>
      <c r="D81" s="13" t="s">
        <v>162</v>
      </c>
      <c r="E81" s="13" t="s">
        <v>162</v>
      </c>
      <c r="F81" s="13">
        <v>4774.24</v>
      </c>
      <c r="G81" s="13">
        <v>58717.26</v>
      </c>
      <c r="H81" s="13">
        <v>63491.5</v>
      </c>
    </row>
    <row r="82" spans="1:8" ht="12.75">
      <c r="A82" s="14" t="s">
        <v>72</v>
      </c>
      <c r="B82" s="15" t="s">
        <v>162</v>
      </c>
      <c r="C82" s="15" t="s">
        <v>162</v>
      </c>
      <c r="D82" s="15" t="s">
        <v>162</v>
      </c>
      <c r="E82" s="15" t="s">
        <v>162</v>
      </c>
      <c r="F82" s="15">
        <v>4774.24</v>
      </c>
      <c r="G82" s="15">
        <v>72550.81</v>
      </c>
      <c r="H82" s="15">
        <v>77325.05</v>
      </c>
    </row>
    <row r="83" spans="1:8" ht="12.75">
      <c r="A83" s="12"/>
      <c r="B83" s="13"/>
      <c r="C83" s="13"/>
      <c r="D83" s="13"/>
      <c r="E83" s="13"/>
      <c r="F83" s="13"/>
      <c r="G83" s="13"/>
      <c r="H83" s="13"/>
    </row>
    <row r="84" spans="1:8" ht="13.5" thickBot="1">
      <c r="A84" s="18" t="s">
        <v>73</v>
      </c>
      <c r="B84" s="57">
        <v>1087579.41</v>
      </c>
      <c r="C84" s="57">
        <v>586282.89</v>
      </c>
      <c r="D84" s="57">
        <v>1134119.1</v>
      </c>
      <c r="E84" s="57">
        <v>1319427.82</v>
      </c>
      <c r="F84" s="57">
        <v>198698.28</v>
      </c>
      <c r="G84" s="57">
        <v>1177638.76</v>
      </c>
      <c r="H84" s="56">
        <v>5503746.260000001</v>
      </c>
    </row>
    <row r="85" spans="1:8" ht="12.75">
      <c r="A85" s="12" t="s">
        <v>164</v>
      </c>
      <c r="B85" s="12"/>
      <c r="C85" s="12"/>
      <c r="D85" s="12"/>
      <c r="E85" s="12"/>
      <c r="F85" s="12"/>
      <c r="G85" s="12"/>
      <c r="H85" s="12"/>
    </row>
    <row r="86" spans="1:8" ht="12.75">
      <c r="A86" s="12" t="s">
        <v>160</v>
      </c>
      <c r="B86" s="12"/>
      <c r="C86" s="12"/>
      <c r="D86" s="12"/>
      <c r="E86" s="12"/>
      <c r="F86" s="12"/>
      <c r="G86" s="12"/>
      <c r="H86" s="38"/>
    </row>
  </sheetData>
  <mergeCells count="2">
    <mergeCell ref="A1:H1"/>
    <mergeCell ref="A3:H3"/>
  </mergeCells>
  <printOptions/>
  <pageMargins left="0.75" right="0.75" top="1" bottom="1" header="0" footer="0"/>
  <pageSetup fitToHeight="1" fitToWidth="1"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4.7109375" style="22" customWidth="1"/>
    <col min="2" max="9" width="11.8515625" style="22" customWidth="1"/>
    <col min="10" max="10" width="12.7109375" style="22" customWidth="1"/>
    <col min="11" max="16384" width="11.421875" style="22" customWidth="1"/>
  </cols>
  <sheetData>
    <row r="1" spans="1:10" s="21" customFormat="1" ht="18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</row>
    <row r="3" spans="1:10" ht="15">
      <c r="A3" s="216" t="s">
        <v>413</v>
      </c>
      <c r="B3" s="216"/>
      <c r="C3" s="216"/>
      <c r="D3" s="216"/>
      <c r="E3" s="216"/>
      <c r="F3" s="216"/>
      <c r="G3" s="220"/>
      <c r="H3" s="220"/>
      <c r="I3" s="220"/>
      <c r="J3" s="220"/>
    </row>
    <row r="4" spans="1:10" ht="14.25">
      <c r="A4" s="64"/>
      <c r="B4" s="64"/>
      <c r="C4" s="64"/>
      <c r="D4" s="64"/>
      <c r="E4" s="64"/>
      <c r="F4" s="64"/>
      <c r="G4" s="39"/>
      <c r="H4" s="39"/>
      <c r="I4" s="39"/>
      <c r="J4" s="39"/>
    </row>
    <row r="5" spans="1:10" ht="12.75">
      <c r="A5" s="2" t="s">
        <v>1</v>
      </c>
      <c r="B5" s="221" t="s">
        <v>77</v>
      </c>
      <c r="C5" s="222"/>
      <c r="D5" s="222"/>
      <c r="E5" s="222"/>
      <c r="F5" s="222"/>
      <c r="G5" s="227"/>
      <c r="H5" s="6" t="s">
        <v>165</v>
      </c>
      <c r="I5" s="6" t="s">
        <v>166</v>
      </c>
      <c r="J5" s="6" t="s">
        <v>79</v>
      </c>
    </row>
    <row r="6" spans="1:10" ht="12.75">
      <c r="A6" s="5" t="s">
        <v>5</v>
      </c>
      <c r="B6" s="6"/>
      <c r="C6" s="3"/>
      <c r="D6" s="3"/>
      <c r="E6" s="3"/>
      <c r="F6" s="3" t="s">
        <v>98</v>
      </c>
      <c r="G6" s="3" t="s">
        <v>79</v>
      </c>
      <c r="H6" s="6" t="s">
        <v>127</v>
      </c>
      <c r="I6" s="6" t="s">
        <v>167</v>
      </c>
      <c r="J6" s="6" t="s">
        <v>168</v>
      </c>
    </row>
    <row r="7" spans="1:10" ht="13.5" thickBot="1">
      <c r="A7" s="5"/>
      <c r="B7" s="6" t="s">
        <v>142</v>
      </c>
      <c r="C7" s="6" t="s">
        <v>130</v>
      </c>
      <c r="D7" s="6" t="s">
        <v>131</v>
      </c>
      <c r="E7" s="6" t="s">
        <v>133</v>
      </c>
      <c r="F7" s="6" t="s">
        <v>169</v>
      </c>
      <c r="G7" s="6" t="s">
        <v>134</v>
      </c>
      <c r="H7" s="6" t="s">
        <v>134</v>
      </c>
      <c r="I7" s="6" t="s">
        <v>170</v>
      </c>
      <c r="J7" s="6" t="s">
        <v>171</v>
      </c>
    </row>
    <row r="8" spans="1:10" ht="12.75">
      <c r="A8" s="10" t="s">
        <v>12</v>
      </c>
      <c r="B8" s="11" t="s">
        <v>162</v>
      </c>
      <c r="C8" s="11" t="s">
        <v>162</v>
      </c>
      <c r="D8" s="11" t="s">
        <v>162</v>
      </c>
      <c r="E8" s="11">
        <v>27040.26</v>
      </c>
      <c r="F8" s="11">
        <v>4226.53</v>
      </c>
      <c r="G8" s="11">
        <v>31266.79</v>
      </c>
      <c r="H8" s="11">
        <v>168699.11</v>
      </c>
      <c r="I8" s="11" t="s">
        <v>162</v>
      </c>
      <c r="J8" s="11">
        <v>344163.48</v>
      </c>
    </row>
    <row r="9" spans="1:10" ht="12.75">
      <c r="A9" s="12" t="s">
        <v>13</v>
      </c>
      <c r="B9" s="13" t="s">
        <v>162</v>
      </c>
      <c r="C9" s="13" t="s">
        <v>162</v>
      </c>
      <c r="D9" s="13" t="s">
        <v>162</v>
      </c>
      <c r="E9" s="13">
        <v>8367.91</v>
      </c>
      <c r="F9" s="13">
        <v>13627.3</v>
      </c>
      <c r="G9" s="13">
        <v>21995.21</v>
      </c>
      <c r="H9" s="13">
        <v>179661.16</v>
      </c>
      <c r="I9" s="13">
        <v>82609.11</v>
      </c>
      <c r="J9" s="13">
        <v>368576.28</v>
      </c>
    </row>
    <row r="10" spans="1:10" ht="12.75">
      <c r="A10" s="12" t="s">
        <v>14</v>
      </c>
      <c r="B10" s="13">
        <v>19432.92</v>
      </c>
      <c r="C10" s="13" t="s">
        <v>162</v>
      </c>
      <c r="D10" s="13" t="s">
        <v>162</v>
      </c>
      <c r="E10" s="13" t="s">
        <v>162</v>
      </c>
      <c r="F10" s="13">
        <v>14347.2</v>
      </c>
      <c r="G10" s="13">
        <v>33780.12</v>
      </c>
      <c r="H10" s="13">
        <v>61572.51</v>
      </c>
      <c r="I10" s="13" t="s">
        <v>162</v>
      </c>
      <c r="J10" s="13">
        <v>198249.1</v>
      </c>
    </row>
    <row r="11" spans="1:10" ht="12.75">
      <c r="A11" s="12" t="s">
        <v>15</v>
      </c>
      <c r="B11" s="13" t="s">
        <v>162</v>
      </c>
      <c r="C11" s="13" t="s">
        <v>162</v>
      </c>
      <c r="D11" s="13" t="s">
        <v>162</v>
      </c>
      <c r="E11" s="13">
        <v>11085.32</v>
      </c>
      <c r="F11" s="13">
        <v>5480.04</v>
      </c>
      <c r="G11" s="13">
        <v>16565.36</v>
      </c>
      <c r="H11" s="13">
        <v>70847.15</v>
      </c>
      <c r="I11" s="13" t="s">
        <v>162</v>
      </c>
      <c r="J11" s="13">
        <v>134388.08</v>
      </c>
    </row>
    <row r="12" spans="1:10" ht="12.75">
      <c r="A12" s="14" t="s">
        <v>16</v>
      </c>
      <c r="B12" s="15">
        <v>19432.92</v>
      </c>
      <c r="C12" s="15" t="s">
        <v>162</v>
      </c>
      <c r="D12" s="15" t="s">
        <v>162</v>
      </c>
      <c r="E12" s="15">
        <v>46493.49</v>
      </c>
      <c r="F12" s="15">
        <v>37681.07</v>
      </c>
      <c r="G12" s="15">
        <v>103607.48</v>
      </c>
      <c r="H12" s="15">
        <v>480779.93</v>
      </c>
      <c r="I12" s="15">
        <v>82609.11</v>
      </c>
      <c r="J12" s="15">
        <v>1045376.94</v>
      </c>
    </row>
    <row r="13" spans="1:10" ht="12.75">
      <c r="A13" s="12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2.75">
      <c r="A14" s="14" t="s">
        <v>17</v>
      </c>
      <c r="B14" s="15">
        <v>13961.05</v>
      </c>
      <c r="C14" s="15">
        <v>53185.76</v>
      </c>
      <c r="D14" s="15">
        <v>58433.41</v>
      </c>
      <c r="E14" s="15">
        <v>25634.83</v>
      </c>
      <c r="F14" s="15">
        <v>57294.02</v>
      </c>
      <c r="G14" s="15">
        <v>208509.07</v>
      </c>
      <c r="H14" s="15">
        <v>19259.17</v>
      </c>
      <c r="I14" s="15">
        <v>42428.28</v>
      </c>
      <c r="J14" s="15">
        <v>368129.26</v>
      </c>
    </row>
    <row r="15" spans="1:10" ht="12.75">
      <c r="A15" s="12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2.75">
      <c r="A16" s="14" t="s">
        <v>18</v>
      </c>
      <c r="B16" s="15">
        <v>48722.8</v>
      </c>
      <c r="C16" s="15">
        <v>31981.01</v>
      </c>
      <c r="D16" s="15" t="s">
        <v>162</v>
      </c>
      <c r="E16" s="15">
        <v>32824.01</v>
      </c>
      <c r="F16" s="15">
        <v>19819.95</v>
      </c>
      <c r="G16" s="15">
        <v>133347.77</v>
      </c>
      <c r="H16" s="15" t="s">
        <v>162</v>
      </c>
      <c r="I16" s="15">
        <v>9012.61</v>
      </c>
      <c r="J16" s="15">
        <v>165543.04</v>
      </c>
    </row>
    <row r="17" spans="1:10" ht="12.75">
      <c r="A17" s="12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2" t="s">
        <v>19</v>
      </c>
      <c r="B18" s="13">
        <v>53803.05</v>
      </c>
      <c r="C18" s="13">
        <v>29971.42</v>
      </c>
      <c r="D18" s="13" t="s">
        <v>162</v>
      </c>
      <c r="E18" s="13" t="s">
        <v>162</v>
      </c>
      <c r="F18" s="13">
        <v>4825.57</v>
      </c>
      <c r="G18" s="13">
        <v>88600.04</v>
      </c>
      <c r="H18" s="13" t="s">
        <v>162</v>
      </c>
      <c r="I18" s="13">
        <v>16191.31</v>
      </c>
      <c r="J18" s="13">
        <v>143505.96</v>
      </c>
    </row>
    <row r="19" spans="1:10" ht="12.75">
      <c r="A19" s="12" t="s">
        <v>21</v>
      </c>
      <c r="B19" s="13">
        <v>13436.18</v>
      </c>
      <c r="C19" s="13">
        <v>16020.35</v>
      </c>
      <c r="D19" s="13" t="s">
        <v>162</v>
      </c>
      <c r="E19" s="13" t="s">
        <v>162</v>
      </c>
      <c r="F19" s="13">
        <v>9892.62</v>
      </c>
      <c r="G19" s="13">
        <v>39349.15</v>
      </c>
      <c r="H19" s="13">
        <v>5831.73</v>
      </c>
      <c r="I19" s="13">
        <v>7282.08</v>
      </c>
      <c r="J19" s="13">
        <v>118254.65</v>
      </c>
    </row>
    <row r="20" spans="1:10" ht="12.75">
      <c r="A20" s="12" t="s">
        <v>22</v>
      </c>
      <c r="B20" s="13" t="s">
        <v>162</v>
      </c>
      <c r="C20" s="13" t="s">
        <v>162</v>
      </c>
      <c r="D20" s="13" t="s">
        <v>162</v>
      </c>
      <c r="E20" s="13">
        <v>7675.9</v>
      </c>
      <c r="F20" s="13">
        <v>17943.95</v>
      </c>
      <c r="G20" s="13">
        <v>25619.85</v>
      </c>
      <c r="H20" s="13">
        <v>26726.86</v>
      </c>
      <c r="I20" s="13">
        <v>6984.91</v>
      </c>
      <c r="J20" s="13">
        <v>128244.32</v>
      </c>
    </row>
    <row r="21" spans="1:10" ht="12.75">
      <c r="A21" s="14" t="s">
        <v>23</v>
      </c>
      <c r="B21" s="15">
        <v>67239.23</v>
      </c>
      <c r="C21" s="15">
        <v>45991.77</v>
      </c>
      <c r="D21" s="15" t="s">
        <v>162</v>
      </c>
      <c r="E21" s="15">
        <v>7675.9</v>
      </c>
      <c r="F21" s="15">
        <v>32662.14</v>
      </c>
      <c r="G21" s="15">
        <v>153569.04</v>
      </c>
      <c r="H21" s="15">
        <v>32558.59</v>
      </c>
      <c r="I21" s="15">
        <v>30458.3</v>
      </c>
      <c r="J21" s="15">
        <v>390004.93</v>
      </c>
    </row>
    <row r="22" spans="1:10" ht="12.75">
      <c r="A22" s="12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2.75">
      <c r="A23" s="14" t="s">
        <v>24</v>
      </c>
      <c r="B23" s="15">
        <v>65354.48</v>
      </c>
      <c r="C23" s="15">
        <v>123248.03</v>
      </c>
      <c r="D23" s="15" t="s">
        <v>162</v>
      </c>
      <c r="E23" s="15" t="s">
        <v>162</v>
      </c>
      <c r="F23" s="15">
        <v>6159.27</v>
      </c>
      <c r="G23" s="15">
        <v>194761.78</v>
      </c>
      <c r="H23" s="15">
        <v>37383.06</v>
      </c>
      <c r="I23" s="15">
        <v>28565.17</v>
      </c>
      <c r="J23" s="15">
        <v>372467.55</v>
      </c>
    </row>
    <row r="24" spans="1:10" ht="12.75">
      <c r="A24" s="12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2.75">
      <c r="A25" s="14" t="s">
        <v>25</v>
      </c>
      <c r="B25" s="15">
        <v>47941.02</v>
      </c>
      <c r="C25" s="15">
        <v>27211.47</v>
      </c>
      <c r="D25" s="15" t="s">
        <v>162</v>
      </c>
      <c r="E25" s="15" t="s">
        <v>162</v>
      </c>
      <c r="F25" s="15">
        <v>8514.4</v>
      </c>
      <c r="G25" s="15">
        <v>83666.89</v>
      </c>
      <c r="H25" s="15" t="s">
        <v>162</v>
      </c>
      <c r="I25" s="15">
        <v>10111.12</v>
      </c>
      <c r="J25" s="15">
        <v>128916.75</v>
      </c>
    </row>
    <row r="26" spans="1:10" ht="12.75">
      <c r="A26" s="12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2.75">
      <c r="A27" s="12" t="s">
        <v>26</v>
      </c>
      <c r="B27" s="13">
        <v>91738.09</v>
      </c>
      <c r="C27" s="13">
        <v>38750.23</v>
      </c>
      <c r="D27" s="13" t="s">
        <v>162</v>
      </c>
      <c r="E27" s="13" t="s">
        <v>162</v>
      </c>
      <c r="F27" s="13">
        <v>4323.86</v>
      </c>
      <c r="G27" s="13">
        <v>134812.18</v>
      </c>
      <c r="H27" s="13" t="s">
        <v>162</v>
      </c>
      <c r="I27" s="13">
        <v>68549.16</v>
      </c>
      <c r="J27" s="13">
        <v>458656.61</v>
      </c>
    </row>
    <row r="28" spans="1:10" ht="12.75">
      <c r="A28" s="12" t="s">
        <v>27</v>
      </c>
      <c r="B28" s="13">
        <v>54632.74</v>
      </c>
      <c r="C28" s="13" t="s">
        <v>162</v>
      </c>
      <c r="D28" s="13" t="s">
        <v>162</v>
      </c>
      <c r="E28" s="13" t="s">
        <v>162</v>
      </c>
      <c r="F28" s="13">
        <v>910.55</v>
      </c>
      <c r="G28" s="13">
        <v>55543.29</v>
      </c>
      <c r="H28" s="13">
        <v>9700.56</v>
      </c>
      <c r="I28" s="13">
        <v>52768.14</v>
      </c>
      <c r="J28" s="13">
        <v>458517.53</v>
      </c>
    </row>
    <row r="29" spans="1:10" ht="12.75">
      <c r="A29" s="12" t="s">
        <v>28</v>
      </c>
      <c r="B29" s="13">
        <v>61855.92</v>
      </c>
      <c r="C29" s="13" t="s">
        <v>162</v>
      </c>
      <c r="D29" s="13" t="s">
        <v>162</v>
      </c>
      <c r="E29" s="13" t="s">
        <v>162</v>
      </c>
      <c r="F29" s="13">
        <v>3480.62</v>
      </c>
      <c r="G29" s="13">
        <v>65336.54</v>
      </c>
      <c r="H29" s="13">
        <v>21471.15</v>
      </c>
      <c r="I29" s="13">
        <v>76933.54</v>
      </c>
      <c r="J29" s="13">
        <v>268357.22</v>
      </c>
    </row>
    <row r="30" spans="1:10" ht="12.75">
      <c r="A30" s="14" t="s">
        <v>29</v>
      </c>
      <c r="B30" s="15">
        <v>208226.75</v>
      </c>
      <c r="C30" s="15">
        <v>38750.23</v>
      </c>
      <c r="D30" s="15" t="s">
        <v>162</v>
      </c>
      <c r="E30" s="15" t="s">
        <v>162</v>
      </c>
      <c r="F30" s="15">
        <v>8715.03</v>
      </c>
      <c r="G30" s="15">
        <v>255692.01</v>
      </c>
      <c r="H30" s="15">
        <v>31171.71</v>
      </c>
      <c r="I30" s="15">
        <v>198250.84</v>
      </c>
      <c r="J30" s="15">
        <v>1185531.36</v>
      </c>
    </row>
    <row r="31" spans="1:10" ht="12.75">
      <c r="A31" s="12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2.75">
      <c r="A32" s="12" t="s">
        <v>30</v>
      </c>
      <c r="B32" s="13">
        <v>42626.96</v>
      </c>
      <c r="C32" s="13">
        <v>6311.73</v>
      </c>
      <c r="D32" s="13" t="s">
        <v>162</v>
      </c>
      <c r="E32" s="13" t="s">
        <v>162</v>
      </c>
      <c r="F32" s="13" t="s">
        <v>162</v>
      </c>
      <c r="G32" s="13">
        <v>48938.69</v>
      </c>
      <c r="H32" s="13">
        <v>44405.95</v>
      </c>
      <c r="I32" s="13">
        <v>29083.69</v>
      </c>
      <c r="J32" s="13">
        <v>424186.49</v>
      </c>
    </row>
    <row r="33" spans="1:10" ht="12.75">
      <c r="A33" s="12" t="s">
        <v>31</v>
      </c>
      <c r="B33" s="13">
        <v>102462.58</v>
      </c>
      <c r="C33" s="13">
        <v>15461.05</v>
      </c>
      <c r="D33" s="13">
        <v>10570.46</v>
      </c>
      <c r="E33" s="13" t="s">
        <v>162</v>
      </c>
      <c r="F33" s="13">
        <v>46730.4</v>
      </c>
      <c r="G33" s="13">
        <v>175224.49</v>
      </c>
      <c r="H33" s="13">
        <v>23329.03</v>
      </c>
      <c r="I33" s="13">
        <v>16221.76</v>
      </c>
      <c r="J33" s="13">
        <v>326506.73</v>
      </c>
    </row>
    <row r="34" spans="1:10" ht="12.75">
      <c r="A34" s="12" t="s">
        <v>32</v>
      </c>
      <c r="B34" s="13">
        <v>46812.34</v>
      </c>
      <c r="C34" s="13" t="s">
        <v>162</v>
      </c>
      <c r="D34" s="13" t="s">
        <v>162</v>
      </c>
      <c r="E34" s="13" t="s">
        <v>162</v>
      </c>
      <c r="F34" s="13">
        <v>47570.38</v>
      </c>
      <c r="G34" s="13">
        <v>94382.72</v>
      </c>
      <c r="H34" s="13" t="s">
        <v>162</v>
      </c>
      <c r="I34" s="13">
        <v>56329.9</v>
      </c>
      <c r="J34" s="13">
        <v>450294.04</v>
      </c>
    </row>
    <row r="35" spans="1:10" ht="12.75">
      <c r="A35" s="12" t="s">
        <v>33</v>
      </c>
      <c r="B35" s="13" t="s">
        <v>162</v>
      </c>
      <c r="C35" s="13" t="s">
        <v>162</v>
      </c>
      <c r="D35" s="13" t="s">
        <v>162</v>
      </c>
      <c r="E35" s="13" t="s">
        <v>162</v>
      </c>
      <c r="F35" s="13" t="s">
        <v>162</v>
      </c>
      <c r="G35" s="13" t="s">
        <v>162</v>
      </c>
      <c r="H35" s="13">
        <v>47153.34</v>
      </c>
      <c r="I35" s="13">
        <v>27237.36</v>
      </c>
      <c r="J35" s="13">
        <v>193086.85</v>
      </c>
    </row>
    <row r="36" spans="1:10" ht="12.75">
      <c r="A36" s="14" t="s">
        <v>34</v>
      </c>
      <c r="B36" s="15">
        <v>191901.88</v>
      </c>
      <c r="C36" s="15">
        <v>21772.78</v>
      </c>
      <c r="D36" s="15">
        <v>10570.46</v>
      </c>
      <c r="E36" s="15" t="s">
        <v>162</v>
      </c>
      <c r="F36" s="15">
        <v>94300.78</v>
      </c>
      <c r="G36" s="15">
        <v>318545.9</v>
      </c>
      <c r="H36" s="15">
        <v>114888.32</v>
      </c>
      <c r="I36" s="15">
        <v>128872.71</v>
      </c>
      <c r="J36" s="15">
        <v>1394074.11</v>
      </c>
    </row>
    <row r="37" spans="1:10" ht="12.75">
      <c r="A37" s="12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2.75">
      <c r="A38" s="14" t="s">
        <v>35</v>
      </c>
      <c r="B38" s="15">
        <v>10092.48</v>
      </c>
      <c r="C38" s="15" t="s">
        <v>162</v>
      </c>
      <c r="D38" s="15" t="s">
        <v>162</v>
      </c>
      <c r="E38" s="15" t="s">
        <v>162</v>
      </c>
      <c r="F38" s="15">
        <v>5301.28</v>
      </c>
      <c r="G38" s="15">
        <v>15393.76</v>
      </c>
      <c r="H38" s="15">
        <v>22028.01</v>
      </c>
      <c r="I38" s="15" t="s">
        <v>162</v>
      </c>
      <c r="J38" s="15">
        <v>122475.16</v>
      </c>
    </row>
    <row r="39" spans="1:10" ht="12.75">
      <c r="A39" s="12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2.75">
      <c r="A40" s="12" t="s">
        <v>36</v>
      </c>
      <c r="B40" s="13">
        <v>29387.65</v>
      </c>
      <c r="C40" s="13" t="s">
        <v>162</v>
      </c>
      <c r="D40" s="13" t="s">
        <v>162</v>
      </c>
      <c r="E40" s="13" t="s">
        <v>162</v>
      </c>
      <c r="F40" s="13" t="s">
        <v>162</v>
      </c>
      <c r="G40" s="13">
        <v>29387.65</v>
      </c>
      <c r="H40" s="13">
        <v>15521.39</v>
      </c>
      <c r="I40" s="13">
        <v>28410.78</v>
      </c>
      <c r="J40" s="13">
        <v>158130.87</v>
      </c>
    </row>
    <row r="41" spans="1:10" ht="12.75">
      <c r="A41" s="12" t="s">
        <v>37</v>
      </c>
      <c r="B41" s="13">
        <v>168714.21</v>
      </c>
      <c r="C41" s="13">
        <v>22061.3</v>
      </c>
      <c r="D41" s="13" t="s">
        <v>162</v>
      </c>
      <c r="E41" s="13" t="s">
        <v>162</v>
      </c>
      <c r="F41" s="13">
        <v>10050.92</v>
      </c>
      <c r="G41" s="13">
        <v>200826.43</v>
      </c>
      <c r="H41" s="13" t="s">
        <v>162</v>
      </c>
      <c r="I41" s="13">
        <v>35881.49</v>
      </c>
      <c r="J41" s="13">
        <v>394213.32</v>
      </c>
    </row>
    <row r="42" spans="1:10" ht="12.75">
      <c r="A42" s="12" t="s">
        <v>38</v>
      </c>
      <c r="B42" s="13">
        <v>54968.44</v>
      </c>
      <c r="C42" s="13">
        <v>25451.91</v>
      </c>
      <c r="D42" s="13">
        <v>9291.79</v>
      </c>
      <c r="E42" s="13" t="s">
        <v>162</v>
      </c>
      <c r="F42" s="13">
        <v>10145.69</v>
      </c>
      <c r="G42" s="13">
        <v>99857.83</v>
      </c>
      <c r="H42" s="13" t="s">
        <v>162</v>
      </c>
      <c r="I42" s="13">
        <v>101928.47</v>
      </c>
      <c r="J42" s="13">
        <v>269209.13</v>
      </c>
    </row>
    <row r="43" spans="1:10" ht="12.75">
      <c r="A43" s="12" t="s">
        <v>39</v>
      </c>
      <c r="B43" s="13">
        <v>8570.48</v>
      </c>
      <c r="C43" s="13" t="s">
        <v>162</v>
      </c>
      <c r="D43" s="13" t="s">
        <v>162</v>
      </c>
      <c r="E43" s="13" t="s">
        <v>162</v>
      </c>
      <c r="F43" s="13">
        <v>18575.58</v>
      </c>
      <c r="G43" s="13">
        <v>27146.06</v>
      </c>
      <c r="H43" s="13" t="s">
        <v>162</v>
      </c>
      <c r="I43" s="13">
        <v>55795.02</v>
      </c>
      <c r="J43" s="13">
        <v>128237.6</v>
      </c>
    </row>
    <row r="44" spans="1:10" ht="12.75">
      <c r="A44" s="12" t="s">
        <v>40</v>
      </c>
      <c r="B44" s="13">
        <v>88229.6</v>
      </c>
      <c r="C44" s="13" t="s">
        <v>162</v>
      </c>
      <c r="D44" s="13">
        <v>7834.23</v>
      </c>
      <c r="E44" s="13" t="s">
        <v>162</v>
      </c>
      <c r="F44" s="13">
        <v>7408.87</v>
      </c>
      <c r="G44" s="13">
        <v>103472.7</v>
      </c>
      <c r="H44" s="13" t="s">
        <v>162</v>
      </c>
      <c r="I44" s="13">
        <v>193515.04</v>
      </c>
      <c r="J44" s="13">
        <v>330888.17</v>
      </c>
    </row>
    <row r="45" spans="1:10" ht="12.75">
      <c r="A45" s="12" t="s">
        <v>41</v>
      </c>
      <c r="B45" s="13">
        <v>24317.07</v>
      </c>
      <c r="C45" s="13" t="s">
        <v>162</v>
      </c>
      <c r="D45" s="13" t="s">
        <v>162</v>
      </c>
      <c r="E45" s="13" t="s">
        <v>162</v>
      </c>
      <c r="F45" s="13">
        <v>7371.77</v>
      </c>
      <c r="G45" s="13">
        <v>31688.84</v>
      </c>
      <c r="H45" s="13" t="s">
        <v>162</v>
      </c>
      <c r="I45" s="13">
        <v>24746.02</v>
      </c>
      <c r="J45" s="13">
        <v>195983.58</v>
      </c>
    </row>
    <row r="46" spans="1:10" ht="12.75">
      <c r="A46" s="12" t="s">
        <v>42</v>
      </c>
      <c r="B46" s="13">
        <v>106733.33</v>
      </c>
      <c r="C46" s="13" t="s">
        <v>162</v>
      </c>
      <c r="D46" s="13" t="s">
        <v>162</v>
      </c>
      <c r="E46" s="13" t="s">
        <v>162</v>
      </c>
      <c r="F46" s="13" t="s">
        <v>162</v>
      </c>
      <c r="G46" s="13">
        <v>106733.33</v>
      </c>
      <c r="H46" s="13">
        <v>62583.64</v>
      </c>
      <c r="I46" s="13">
        <v>29854.38</v>
      </c>
      <c r="J46" s="13">
        <v>353581.56</v>
      </c>
    </row>
    <row r="47" spans="1:10" ht="12.75">
      <c r="A47" s="12" t="s">
        <v>43</v>
      </c>
      <c r="B47" s="13">
        <v>21767.86</v>
      </c>
      <c r="C47" s="13" t="s">
        <v>162</v>
      </c>
      <c r="D47" s="13" t="s">
        <v>162</v>
      </c>
      <c r="E47" s="13" t="s">
        <v>162</v>
      </c>
      <c r="F47" s="13" t="s">
        <v>162</v>
      </c>
      <c r="G47" s="13">
        <v>21767.86</v>
      </c>
      <c r="H47" s="13" t="s">
        <v>162</v>
      </c>
      <c r="I47" s="13">
        <v>7753.65</v>
      </c>
      <c r="J47" s="13">
        <v>111599.65</v>
      </c>
    </row>
    <row r="48" spans="1:10" ht="12.75">
      <c r="A48" s="12" t="s">
        <v>44</v>
      </c>
      <c r="B48" s="13">
        <v>62960.92</v>
      </c>
      <c r="C48" s="13" t="s">
        <v>162</v>
      </c>
      <c r="D48" s="13" t="s">
        <v>162</v>
      </c>
      <c r="E48" s="13" t="s">
        <v>162</v>
      </c>
      <c r="F48" s="13">
        <v>7894.39</v>
      </c>
      <c r="G48" s="13">
        <v>70855.31</v>
      </c>
      <c r="H48" s="13" t="s">
        <v>162</v>
      </c>
      <c r="I48" s="13">
        <v>55846.12</v>
      </c>
      <c r="J48" s="13">
        <v>177295.3</v>
      </c>
    </row>
    <row r="49" spans="1:10" ht="12.75">
      <c r="A49" s="14" t="s">
        <v>45</v>
      </c>
      <c r="B49" s="15">
        <v>565649.56</v>
      </c>
      <c r="C49" s="15">
        <v>47513.21</v>
      </c>
      <c r="D49" s="15">
        <v>17126.02</v>
      </c>
      <c r="E49" s="15" t="s">
        <v>162</v>
      </c>
      <c r="F49" s="15">
        <v>61447.22</v>
      </c>
      <c r="G49" s="15">
        <v>691736.01</v>
      </c>
      <c r="H49" s="15">
        <v>78105.03</v>
      </c>
      <c r="I49" s="15">
        <v>533730.97</v>
      </c>
      <c r="J49" s="15">
        <v>2119139.18</v>
      </c>
    </row>
    <row r="50" spans="1:10" ht="12.75">
      <c r="A50" s="12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2.75">
      <c r="A51" s="14" t="s">
        <v>46</v>
      </c>
      <c r="B51" s="15">
        <v>78981.45</v>
      </c>
      <c r="C51" s="15" t="s">
        <v>162</v>
      </c>
      <c r="D51" s="15" t="s">
        <v>162</v>
      </c>
      <c r="E51" s="15" t="s">
        <v>162</v>
      </c>
      <c r="F51" s="15">
        <v>7348.47</v>
      </c>
      <c r="G51" s="15">
        <v>86329.92</v>
      </c>
      <c r="H51" s="15" t="s">
        <v>162</v>
      </c>
      <c r="I51" s="15">
        <v>41200.29</v>
      </c>
      <c r="J51" s="15">
        <v>195465.17</v>
      </c>
    </row>
    <row r="52" spans="1:10" ht="12.75">
      <c r="A52" s="12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2.75">
      <c r="A53" s="12" t="s">
        <v>47</v>
      </c>
      <c r="B53" s="13" t="s">
        <v>162</v>
      </c>
      <c r="C53" s="13" t="s">
        <v>162</v>
      </c>
      <c r="D53" s="13" t="s">
        <v>162</v>
      </c>
      <c r="E53" s="13" t="s">
        <v>162</v>
      </c>
      <c r="F53" s="13" t="s">
        <v>162</v>
      </c>
      <c r="G53" s="13" t="s">
        <v>162</v>
      </c>
      <c r="H53" s="13">
        <v>16628.02</v>
      </c>
      <c r="I53" s="13">
        <v>133527.32</v>
      </c>
      <c r="J53" s="13">
        <v>345238.64</v>
      </c>
    </row>
    <row r="54" spans="1:10" ht="12.75">
      <c r="A54" s="12" t="s">
        <v>48</v>
      </c>
      <c r="B54" s="13">
        <v>40654.3</v>
      </c>
      <c r="C54" s="13" t="s">
        <v>162</v>
      </c>
      <c r="D54" s="13" t="s">
        <v>162</v>
      </c>
      <c r="E54" s="13" t="s">
        <v>162</v>
      </c>
      <c r="F54" s="13" t="s">
        <v>162</v>
      </c>
      <c r="G54" s="13">
        <v>40654.3</v>
      </c>
      <c r="H54" s="13">
        <v>13324.15</v>
      </c>
      <c r="I54" s="13">
        <v>235580.72</v>
      </c>
      <c r="J54" s="13">
        <v>338817.43</v>
      </c>
    </row>
    <row r="55" spans="1:10" ht="12.75">
      <c r="A55" s="12" t="s">
        <v>49</v>
      </c>
      <c r="B55" s="13">
        <v>28074.39</v>
      </c>
      <c r="C55" s="13" t="s">
        <v>162</v>
      </c>
      <c r="D55" s="13" t="s">
        <v>162</v>
      </c>
      <c r="E55" s="13" t="s">
        <v>162</v>
      </c>
      <c r="F55" s="13" t="s">
        <v>162</v>
      </c>
      <c r="G55" s="13">
        <v>28074.39</v>
      </c>
      <c r="H55" s="13">
        <v>79792.7</v>
      </c>
      <c r="I55" s="13">
        <v>114520.41</v>
      </c>
      <c r="J55" s="13">
        <v>564190.3</v>
      </c>
    </row>
    <row r="56" spans="1:10" ht="12.75">
      <c r="A56" s="12" t="s">
        <v>50</v>
      </c>
      <c r="B56" s="13">
        <v>79672.89</v>
      </c>
      <c r="C56" s="13" t="s">
        <v>162</v>
      </c>
      <c r="D56" s="13" t="s">
        <v>162</v>
      </c>
      <c r="E56" s="13" t="s">
        <v>162</v>
      </c>
      <c r="F56" s="13">
        <v>1797.15</v>
      </c>
      <c r="G56" s="13">
        <v>81470.04</v>
      </c>
      <c r="H56" s="13" t="s">
        <v>162</v>
      </c>
      <c r="I56" s="13">
        <v>137099.86</v>
      </c>
      <c r="J56" s="13">
        <v>431359.65</v>
      </c>
    </row>
    <row r="57" spans="1:10" ht="12.75">
      <c r="A57" s="12" t="s">
        <v>51</v>
      </c>
      <c r="B57" s="13">
        <v>20905.74</v>
      </c>
      <c r="C57" s="13" t="s">
        <v>162</v>
      </c>
      <c r="D57" s="13" t="s">
        <v>162</v>
      </c>
      <c r="E57" s="13" t="s">
        <v>162</v>
      </c>
      <c r="F57" s="13">
        <v>5014.05</v>
      </c>
      <c r="G57" s="13">
        <v>25919.79</v>
      </c>
      <c r="H57" s="13" t="s">
        <v>162</v>
      </c>
      <c r="I57" s="13">
        <v>117823.77</v>
      </c>
      <c r="J57" s="13">
        <v>171614.72</v>
      </c>
    </row>
    <row r="58" spans="1:10" ht="12.75">
      <c r="A58" s="14" t="s">
        <v>52</v>
      </c>
      <c r="B58" s="15">
        <v>169307.32</v>
      </c>
      <c r="C58" s="15" t="s">
        <v>162</v>
      </c>
      <c r="D58" s="15" t="s">
        <v>162</v>
      </c>
      <c r="E58" s="15" t="s">
        <v>162</v>
      </c>
      <c r="F58" s="15">
        <v>6811.2</v>
      </c>
      <c r="G58" s="15">
        <v>176118.52</v>
      </c>
      <c r="H58" s="15">
        <v>109744.87</v>
      </c>
      <c r="I58" s="15">
        <v>738552.08</v>
      </c>
      <c r="J58" s="15">
        <v>1851220.74</v>
      </c>
    </row>
    <row r="59" spans="1:10" ht="12.75">
      <c r="A59" s="12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2.75">
      <c r="A60" s="12" t="s">
        <v>53</v>
      </c>
      <c r="B60" s="13" t="s">
        <v>162</v>
      </c>
      <c r="C60" s="13" t="s">
        <v>162</v>
      </c>
      <c r="D60" s="13" t="s">
        <v>162</v>
      </c>
      <c r="E60" s="13" t="s">
        <v>162</v>
      </c>
      <c r="F60" s="13" t="s">
        <v>162</v>
      </c>
      <c r="G60" s="13" t="s">
        <v>162</v>
      </c>
      <c r="H60" s="13">
        <v>9317.04</v>
      </c>
      <c r="I60" s="13">
        <v>29715.98</v>
      </c>
      <c r="J60" s="13">
        <v>88406.95</v>
      </c>
    </row>
    <row r="61" spans="1:10" ht="12.75">
      <c r="A61" s="12" t="s">
        <v>54</v>
      </c>
      <c r="B61" s="13">
        <v>34551.61</v>
      </c>
      <c r="C61" s="13" t="s">
        <v>162</v>
      </c>
      <c r="D61" s="13" t="s">
        <v>162</v>
      </c>
      <c r="E61" s="13" t="s">
        <v>162</v>
      </c>
      <c r="F61" s="13" t="s">
        <v>162</v>
      </c>
      <c r="G61" s="13">
        <v>34551.61</v>
      </c>
      <c r="H61" s="13" t="s">
        <v>162</v>
      </c>
      <c r="I61" s="13">
        <v>79487.89</v>
      </c>
      <c r="J61" s="13">
        <v>197990.54</v>
      </c>
    </row>
    <row r="62" spans="1:10" ht="12.75">
      <c r="A62" s="12" t="s">
        <v>55</v>
      </c>
      <c r="B62" s="13" t="s">
        <v>162</v>
      </c>
      <c r="C62" s="13" t="s">
        <v>162</v>
      </c>
      <c r="D62" s="13" t="s">
        <v>162</v>
      </c>
      <c r="E62" s="13" t="s">
        <v>162</v>
      </c>
      <c r="F62" s="13" t="s">
        <v>162</v>
      </c>
      <c r="G62" s="13" t="s">
        <v>162</v>
      </c>
      <c r="H62" s="13" t="s">
        <v>162</v>
      </c>
      <c r="I62" s="13">
        <v>115013.21</v>
      </c>
      <c r="J62" s="13">
        <v>341882.18</v>
      </c>
    </row>
    <row r="63" spans="1:10" ht="12.75">
      <c r="A63" s="14" t="s">
        <v>56</v>
      </c>
      <c r="B63" s="15">
        <v>34551.61</v>
      </c>
      <c r="C63" s="15" t="s">
        <v>162</v>
      </c>
      <c r="D63" s="15" t="s">
        <v>162</v>
      </c>
      <c r="E63" s="15" t="s">
        <v>162</v>
      </c>
      <c r="F63" s="15" t="s">
        <v>162</v>
      </c>
      <c r="G63" s="15">
        <v>34551.61</v>
      </c>
      <c r="H63" s="15">
        <v>9317.04</v>
      </c>
      <c r="I63" s="15">
        <v>224217.08</v>
      </c>
      <c r="J63" s="15">
        <v>628279.67</v>
      </c>
    </row>
    <row r="64" spans="1:10" ht="12.75">
      <c r="A64" s="12"/>
      <c r="B64" s="13"/>
      <c r="C64" s="13"/>
      <c r="D64" s="13"/>
      <c r="E64" s="13"/>
      <c r="F64" s="13"/>
      <c r="G64" s="13"/>
      <c r="H64" s="13"/>
      <c r="I64" s="13"/>
      <c r="J64" s="13"/>
    </row>
    <row r="65" spans="1:10" ht="12.75">
      <c r="A65" s="14" t="s">
        <v>57</v>
      </c>
      <c r="B65" s="15">
        <v>5286</v>
      </c>
      <c r="C65" s="15" t="s">
        <v>162</v>
      </c>
      <c r="D65" s="15" t="s">
        <v>162</v>
      </c>
      <c r="E65" s="15" t="s">
        <v>162</v>
      </c>
      <c r="F65" s="15" t="s">
        <v>162</v>
      </c>
      <c r="G65" s="15">
        <v>5286</v>
      </c>
      <c r="H65" s="15" t="s">
        <v>162</v>
      </c>
      <c r="I65" s="15">
        <v>80164.24</v>
      </c>
      <c r="J65" s="15">
        <v>269278.18</v>
      </c>
    </row>
    <row r="66" spans="1:10" ht="12.75">
      <c r="A66" s="12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2.75">
      <c r="A67" s="12" t="s">
        <v>58</v>
      </c>
      <c r="B67" s="13">
        <v>147770.89</v>
      </c>
      <c r="C67" s="13" t="s">
        <v>162</v>
      </c>
      <c r="D67" s="13" t="s">
        <v>162</v>
      </c>
      <c r="E67" s="13">
        <v>52504.14</v>
      </c>
      <c r="F67" s="13" t="s">
        <v>162</v>
      </c>
      <c r="G67" s="13">
        <v>200275.03</v>
      </c>
      <c r="H67" s="13">
        <v>13325.25</v>
      </c>
      <c r="I67" s="13">
        <v>466079.49</v>
      </c>
      <c r="J67" s="13">
        <v>701301.88</v>
      </c>
    </row>
    <row r="68" spans="1:10" ht="12.75">
      <c r="A68" s="12" t="s">
        <v>59</v>
      </c>
      <c r="B68" s="13">
        <v>375428.66</v>
      </c>
      <c r="C68" s="13" t="s">
        <v>162</v>
      </c>
      <c r="D68" s="13">
        <v>8838.64</v>
      </c>
      <c r="E68" s="13">
        <v>25573.72</v>
      </c>
      <c r="F68" s="13" t="s">
        <v>162</v>
      </c>
      <c r="G68" s="13">
        <v>409841.02</v>
      </c>
      <c r="H68" s="13" t="s">
        <v>162</v>
      </c>
      <c r="I68" s="13">
        <v>251356.96</v>
      </c>
      <c r="J68" s="13">
        <v>756288.88</v>
      </c>
    </row>
    <row r="69" spans="1:10" ht="12.75">
      <c r="A69" s="14" t="s">
        <v>60</v>
      </c>
      <c r="B69" s="15">
        <v>523199.55</v>
      </c>
      <c r="C69" s="15" t="s">
        <v>162</v>
      </c>
      <c r="D69" s="15">
        <v>8838.64</v>
      </c>
      <c r="E69" s="15">
        <v>78077.86</v>
      </c>
      <c r="F69" s="15" t="s">
        <v>162</v>
      </c>
      <c r="G69" s="15">
        <v>610116.05</v>
      </c>
      <c r="H69" s="15">
        <v>13325.25</v>
      </c>
      <c r="I69" s="15">
        <v>717436.45</v>
      </c>
      <c r="J69" s="15">
        <v>1457590.76</v>
      </c>
    </row>
    <row r="70" spans="1:10" ht="12.75">
      <c r="A70" s="12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2.75">
      <c r="A71" s="12" t="s">
        <v>61</v>
      </c>
      <c r="B71" s="13">
        <v>20790.58</v>
      </c>
      <c r="C71" s="13" t="s">
        <v>162</v>
      </c>
      <c r="D71" s="13" t="s">
        <v>162</v>
      </c>
      <c r="E71" s="13" t="s">
        <v>162</v>
      </c>
      <c r="F71" s="13" t="s">
        <v>162</v>
      </c>
      <c r="G71" s="13">
        <v>20790.58</v>
      </c>
      <c r="H71" s="13">
        <v>3485.91</v>
      </c>
      <c r="I71" s="13">
        <v>11008.28</v>
      </c>
      <c r="J71" s="13">
        <v>101849.02</v>
      </c>
    </row>
    <row r="72" spans="1:10" ht="12.75">
      <c r="A72" s="12" t="s">
        <v>62</v>
      </c>
      <c r="B72" s="13">
        <v>54053.48</v>
      </c>
      <c r="C72" s="13" t="s">
        <v>162</v>
      </c>
      <c r="D72" s="13" t="s">
        <v>162</v>
      </c>
      <c r="E72" s="13">
        <v>2323.55</v>
      </c>
      <c r="F72" s="13">
        <v>56700.37</v>
      </c>
      <c r="G72" s="13">
        <v>113077.4</v>
      </c>
      <c r="H72" s="13" t="s">
        <v>162</v>
      </c>
      <c r="I72" s="13">
        <v>44100.48</v>
      </c>
      <c r="J72" s="13">
        <v>167674.74</v>
      </c>
    </row>
    <row r="73" spans="1:10" ht="12.75">
      <c r="A73" s="12" t="s">
        <v>63</v>
      </c>
      <c r="B73" s="13">
        <v>176487.41</v>
      </c>
      <c r="C73" s="13" t="s">
        <v>162</v>
      </c>
      <c r="D73" s="13" t="s">
        <v>162</v>
      </c>
      <c r="E73" s="13" t="s">
        <v>162</v>
      </c>
      <c r="F73" s="13" t="s">
        <v>162</v>
      </c>
      <c r="G73" s="13">
        <v>176487.41</v>
      </c>
      <c r="H73" s="13" t="s">
        <v>162</v>
      </c>
      <c r="I73" s="13">
        <v>127625.69</v>
      </c>
      <c r="J73" s="13">
        <v>371633.93</v>
      </c>
    </row>
    <row r="74" spans="1:10" ht="12.75">
      <c r="A74" s="12" t="s">
        <v>64</v>
      </c>
      <c r="B74" s="13">
        <v>40183.82</v>
      </c>
      <c r="C74" s="13" t="s">
        <v>162</v>
      </c>
      <c r="D74" s="13" t="s">
        <v>162</v>
      </c>
      <c r="E74" s="13" t="s">
        <v>162</v>
      </c>
      <c r="F74" s="13">
        <v>6314.08</v>
      </c>
      <c r="G74" s="13">
        <v>46497.9</v>
      </c>
      <c r="H74" s="13">
        <v>29940.6</v>
      </c>
      <c r="I74" s="13">
        <v>34886.92</v>
      </c>
      <c r="J74" s="13">
        <v>221723.71</v>
      </c>
    </row>
    <row r="75" spans="1:10" ht="12.75">
      <c r="A75" s="12" t="s">
        <v>65</v>
      </c>
      <c r="B75" s="13">
        <v>166913.02</v>
      </c>
      <c r="C75" s="13" t="s">
        <v>162</v>
      </c>
      <c r="D75" s="13">
        <v>6933.34</v>
      </c>
      <c r="E75" s="13">
        <v>190952.04</v>
      </c>
      <c r="F75" s="13" t="s">
        <v>162</v>
      </c>
      <c r="G75" s="13">
        <v>364798.4</v>
      </c>
      <c r="H75" s="13">
        <v>19651.28</v>
      </c>
      <c r="I75" s="13">
        <v>67114.28</v>
      </c>
      <c r="J75" s="13">
        <v>539922.4</v>
      </c>
    </row>
    <row r="76" spans="1:10" ht="12.75">
      <c r="A76" s="12" t="s">
        <v>66</v>
      </c>
      <c r="B76" s="13">
        <v>33150.26</v>
      </c>
      <c r="C76" s="13" t="s">
        <v>162</v>
      </c>
      <c r="D76" s="13" t="s">
        <v>162</v>
      </c>
      <c r="E76" s="13" t="s">
        <v>162</v>
      </c>
      <c r="F76" s="13" t="s">
        <v>162</v>
      </c>
      <c r="G76" s="13">
        <v>33150.26</v>
      </c>
      <c r="H76" s="13" t="s">
        <v>162</v>
      </c>
      <c r="I76" s="13">
        <v>66978.16</v>
      </c>
      <c r="J76" s="13">
        <v>311127.42</v>
      </c>
    </row>
    <row r="77" spans="1:10" ht="12.75">
      <c r="A77" s="12" t="s">
        <v>67</v>
      </c>
      <c r="B77" s="13">
        <v>32105.12</v>
      </c>
      <c r="C77" s="13" t="s">
        <v>162</v>
      </c>
      <c r="D77" s="13" t="s">
        <v>162</v>
      </c>
      <c r="E77" s="13" t="s">
        <v>162</v>
      </c>
      <c r="F77" s="13">
        <v>2868.36</v>
      </c>
      <c r="G77" s="13">
        <v>34973.48</v>
      </c>
      <c r="H77" s="13">
        <v>14513.6</v>
      </c>
      <c r="I77" s="13">
        <v>21972.54</v>
      </c>
      <c r="J77" s="13">
        <v>115728.08</v>
      </c>
    </row>
    <row r="78" spans="1:10" ht="12.75">
      <c r="A78" s="12" t="s">
        <v>68</v>
      </c>
      <c r="B78" s="13">
        <v>131862.2</v>
      </c>
      <c r="C78" s="13" t="s">
        <v>162</v>
      </c>
      <c r="D78" s="13" t="s">
        <v>162</v>
      </c>
      <c r="E78" s="13">
        <v>22634.96</v>
      </c>
      <c r="F78" s="13">
        <v>20625.25</v>
      </c>
      <c r="G78" s="13">
        <v>175122.41</v>
      </c>
      <c r="H78" s="13" t="s">
        <v>162</v>
      </c>
      <c r="I78" s="13">
        <v>81744.98</v>
      </c>
      <c r="J78" s="13">
        <v>276591.71</v>
      </c>
    </row>
    <row r="79" spans="1:10" ht="12.75">
      <c r="A79" s="14" t="s">
        <v>69</v>
      </c>
      <c r="B79" s="15">
        <v>655545.89</v>
      </c>
      <c r="C79" s="15" t="s">
        <v>162</v>
      </c>
      <c r="D79" s="15">
        <v>6933.34</v>
      </c>
      <c r="E79" s="15">
        <v>215910.55</v>
      </c>
      <c r="F79" s="15">
        <v>86508.06</v>
      </c>
      <c r="G79" s="15">
        <v>964897.84</v>
      </c>
      <c r="H79" s="15">
        <v>67591.39</v>
      </c>
      <c r="I79" s="15">
        <v>455432.33</v>
      </c>
      <c r="J79" s="15">
        <v>2106252.01</v>
      </c>
    </row>
    <row r="80" spans="1:10" ht="12.75">
      <c r="A80" s="12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2.75">
      <c r="A81" s="12" t="s">
        <v>70</v>
      </c>
      <c r="B81" s="13" t="s">
        <v>162</v>
      </c>
      <c r="C81" s="13" t="s">
        <v>162</v>
      </c>
      <c r="D81" s="13" t="s">
        <v>162</v>
      </c>
      <c r="E81" s="13" t="s">
        <v>162</v>
      </c>
      <c r="F81" s="13" t="s">
        <v>162</v>
      </c>
      <c r="G81" s="13" t="s">
        <v>162</v>
      </c>
      <c r="H81" s="13">
        <v>1845</v>
      </c>
      <c r="I81" s="13">
        <v>1899</v>
      </c>
      <c r="J81" s="13">
        <v>17577.55</v>
      </c>
    </row>
    <row r="82" spans="1:10" ht="12.75">
      <c r="A82" s="12" t="s">
        <v>71</v>
      </c>
      <c r="B82" s="13" t="s">
        <v>162</v>
      </c>
      <c r="C82" s="13" t="s">
        <v>162</v>
      </c>
      <c r="D82" s="13" t="s">
        <v>162</v>
      </c>
      <c r="E82" s="13" t="s">
        <v>162</v>
      </c>
      <c r="F82" s="13">
        <v>16318.52</v>
      </c>
      <c r="G82" s="13">
        <v>16318.52</v>
      </c>
      <c r="H82" s="13" t="s">
        <v>162</v>
      </c>
      <c r="I82" s="13">
        <v>7526.03</v>
      </c>
      <c r="J82" s="13">
        <v>87336.05</v>
      </c>
    </row>
    <row r="83" spans="1:10" ht="12.75">
      <c r="A83" s="14" t="s">
        <v>72</v>
      </c>
      <c r="B83" s="15" t="s">
        <v>162</v>
      </c>
      <c r="C83" s="15" t="s">
        <v>162</v>
      </c>
      <c r="D83" s="15" t="s">
        <v>162</v>
      </c>
      <c r="E83" s="15" t="s">
        <v>162</v>
      </c>
      <c r="F83" s="15">
        <v>16318.52</v>
      </c>
      <c r="G83" s="15">
        <v>16318.52</v>
      </c>
      <c r="H83" s="15">
        <v>1845</v>
      </c>
      <c r="I83" s="15">
        <v>9425.03</v>
      </c>
      <c r="J83" s="15">
        <v>104913.6</v>
      </c>
    </row>
    <row r="84" spans="1:10" ht="12.75">
      <c r="A84" s="12"/>
      <c r="B84" s="13"/>
      <c r="C84" s="13"/>
      <c r="D84" s="13"/>
      <c r="E84" s="13"/>
      <c r="F84" s="13"/>
      <c r="G84" s="13"/>
      <c r="H84" s="13"/>
      <c r="I84" s="13"/>
      <c r="J84" s="13"/>
    </row>
    <row r="85" spans="1:10" ht="13.5" thickBot="1">
      <c r="A85" s="18" t="s">
        <v>73</v>
      </c>
      <c r="B85" s="57">
        <v>2705393.99</v>
      </c>
      <c r="C85" s="57">
        <v>389654.26</v>
      </c>
      <c r="D85" s="57">
        <v>101901.87</v>
      </c>
      <c r="E85" s="57">
        <v>406616.64</v>
      </c>
      <c r="F85" s="57">
        <v>448881.41</v>
      </c>
      <c r="G85" s="57">
        <v>4052448.17</v>
      </c>
      <c r="H85" s="57">
        <v>1017997.37</v>
      </c>
      <c r="I85" s="57">
        <v>3330466.61</v>
      </c>
      <c r="J85" s="56">
        <v>13904658.41</v>
      </c>
    </row>
    <row r="86" spans="1:10" ht="12.75">
      <c r="A86" s="12" t="s">
        <v>172</v>
      </c>
      <c r="B86" s="12"/>
      <c r="C86" s="12"/>
      <c r="D86" s="12"/>
      <c r="E86" s="12"/>
      <c r="F86" s="12"/>
      <c r="G86" s="38"/>
      <c r="H86" s="12"/>
      <c r="I86" s="12"/>
      <c r="J86" s="12"/>
    </row>
    <row r="87" spans="1:10" ht="12.75">
      <c r="A87" s="12" t="s">
        <v>160</v>
      </c>
      <c r="B87" s="12"/>
      <c r="C87" s="12"/>
      <c r="D87" s="12"/>
      <c r="E87" s="12"/>
      <c r="F87" s="12"/>
      <c r="G87" s="12"/>
      <c r="H87" s="12"/>
      <c r="I87" s="12"/>
      <c r="J87" s="38"/>
    </row>
  </sheetData>
  <mergeCells count="3">
    <mergeCell ref="A1:J1"/>
    <mergeCell ref="A3:J3"/>
    <mergeCell ref="B5:G5"/>
  </mergeCells>
  <printOptions/>
  <pageMargins left="0.75" right="0.75" top="1" bottom="1" header="0" footer="0"/>
  <pageSetup fitToHeight="1" fitToWidth="1"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6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41.28125" style="22" customWidth="1"/>
    <col min="2" max="5" width="21.00390625" style="22" customWidth="1"/>
    <col min="6" max="16384" width="11.421875" style="22" customWidth="1"/>
  </cols>
  <sheetData>
    <row r="1" spans="1:10" s="21" customFormat="1" ht="18">
      <c r="A1" s="215" t="s">
        <v>0</v>
      </c>
      <c r="B1" s="215"/>
      <c r="C1" s="215"/>
      <c r="D1" s="215"/>
      <c r="E1" s="215"/>
      <c r="F1" s="20"/>
      <c r="G1" s="20"/>
      <c r="H1" s="20"/>
      <c r="I1" s="20"/>
      <c r="J1" s="20"/>
    </row>
    <row r="3" spans="1:6" ht="15">
      <c r="A3" s="216" t="s">
        <v>414</v>
      </c>
      <c r="B3" s="216"/>
      <c r="C3" s="216"/>
      <c r="D3" s="216"/>
      <c r="E3" s="216"/>
      <c r="F3" s="23"/>
    </row>
    <row r="4" spans="1:6" ht="14.25">
      <c r="A4" s="64"/>
      <c r="B4" s="64"/>
      <c r="C4" s="64"/>
      <c r="D4" s="64"/>
      <c r="E4" s="64"/>
      <c r="F4" s="23"/>
    </row>
    <row r="5" spans="1:5" ht="12.75">
      <c r="A5" s="2" t="s">
        <v>1</v>
      </c>
      <c r="B5" s="6" t="s">
        <v>173</v>
      </c>
      <c r="C5" s="6" t="s">
        <v>173</v>
      </c>
      <c r="D5" s="6" t="s">
        <v>173</v>
      </c>
      <c r="E5" s="6" t="s">
        <v>174</v>
      </c>
    </row>
    <row r="6" spans="1:5" ht="12.75">
      <c r="A6" s="5" t="s">
        <v>5</v>
      </c>
      <c r="B6" s="6" t="s">
        <v>175</v>
      </c>
      <c r="C6" s="6" t="s">
        <v>175</v>
      </c>
      <c r="D6" s="6" t="s">
        <v>176</v>
      </c>
      <c r="E6" s="6" t="s">
        <v>177</v>
      </c>
    </row>
    <row r="7" spans="1:5" ht="15" thickBot="1">
      <c r="A7" s="5"/>
      <c r="B7" s="6" t="s">
        <v>178</v>
      </c>
      <c r="C7" s="6" t="s">
        <v>179</v>
      </c>
      <c r="D7" s="6" t="s">
        <v>180</v>
      </c>
      <c r="E7" s="6" t="s">
        <v>180</v>
      </c>
    </row>
    <row r="8" spans="1:5" ht="12.75">
      <c r="A8" s="10" t="s">
        <v>12</v>
      </c>
      <c r="B8" s="65">
        <v>96.2253633</v>
      </c>
      <c r="C8" s="66">
        <v>71.4921215</v>
      </c>
      <c r="D8" s="66">
        <v>1.7840492</v>
      </c>
      <c r="E8" s="66">
        <v>10.1080045</v>
      </c>
    </row>
    <row r="9" spans="1:5" ht="12.75">
      <c r="A9" s="12" t="s">
        <v>13</v>
      </c>
      <c r="B9" s="67">
        <v>80.291251</v>
      </c>
      <c r="C9" s="68">
        <v>60.665307</v>
      </c>
      <c r="D9" s="68">
        <v>4.5849505</v>
      </c>
      <c r="E9" s="68">
        <v>6.6973441</v>
      </c>
    </row>
    <row r="10" spans="1:5" ht="12.75">
      <c r="A10" s="12" t="s">
        <v>14</v>
      </c>
      <c r="B10" s="67">
        <v>66.1327809</v>
      </c>
      <c r="C10" s="68">
        <v>47.289958</v>
      </c>
      <c r="D10" s="68">
        <v>4.8492192</v>
      </c>
      <c r="E10" s="68">
        <v>4.4385224</v>
      </c>
    </row>
    <row r="11" spans="1:5" ht="12.75">
      <c r="A11" s="12" t="s">
        <v>15</v>
      </c>
      <c r="B11" s="67">
        <v>108.4624232</v>
      </c>
      <c r="C11" s="68">
        <v>80.8038729</v>
      </c>
      <c r="D11" s="68">
        <v>4.0810721</v>
      </c>
      <c r="E11" s="68">
        <v>10.087338</v>
      </c>
    </row>
    <row r="12" spans="1:5" ht="12.75">
      <c r="A12" s="14" t="s">
        <v>16</v>
      </c>
      <c r="B12" s="69">
        <v>86.47353409118395</v>
      </c>
      <c r="C12" s="70">
        <v>64.28205036026591</v>
      </c>
      <c r="D12" s="70">
        <v>3.648163691054232</v>
      </c>
      <c r="E12" s="70">
        <v>7.827636592498878</v>
      </c>
    </row>
    <row r="13" spans="1:5" ht="12.75">
      <c r="A13" s="12"/>
      <c r="B13" s="71"/>
      <c r="C13" s="72"/>
      <c r="D13" s="72"/>
      <c r="E13" s="72"/>
    </row>
    <row r="14" spans="1:5" ht="12.75">
      <c r="A14" s="14" t="s">
        <v>17</v>
      </c>
      <c r="B14" s="69">
        <v>88.4940415</v>
      </c>
      <c r="C14" s="69">
        <v>73.1831798</v>
      </c>
      <c r="D14" s="69">
        <v>8.3743299</v>
      </c>
      <c r="E14" s="70">
        <v>5.8146512</v>
      </c>
    </row>
    <row r="15" spans="1:5" ht="12.75">
      <c r="A15" s="12"/>
      <c r="B15" s="71"/>
      <c r="C15" s="71"/>
      <c r="D15" s="71"/>
      <c r="E15" s="72"/>
    </row>
    <row r="16" spans="1:5" ht="12.75">
      <c r="A16" s="14" t="s">
        <v>18</v>
      </c>
      <c r="B16" s="69">
        <v>116.6422922</v>
      </c>
      <c r="C16" s="69">
        <v>97.8454853</v>
      </c>
      <c r="D16" s="69">
        <v>11.2172278</v>
      </c>
      <c r="E16" s="70">
        <v>7.1781739</v>
      </c>
    </row>
    <row r="17" spans="1:5" ht="12.75">
      <c r="A17" s="12"/>
      <c r="B17" s="71"/>
      <c r="C17" s="71"/>
      <c r="D17" s="71"/>
      <c r="E17" s="72"/>
    </row>
    <row r="18" spans="1:5" ht="12.75">
      <c r="A18" s="12" t="s">
        <v>19</v>
      </c>
      <c r="B18" s="67">
        <v>121.753</v>
      </c>
      <c r="C18" s="67">
        <v>104.247</v>
      </c>
      <c r="D18" s="67">
        <v>10.211</v>
      </c>
      <c r="E18" s="68">
        <v>4.241</v>
      </c>
    </row>
    <row r="19" spans="1:5" ht="12.75">
      <c r="A19" s="12" t="s">
        <v>21</v>
      </c>
      <c r="B19" s="67">
        <v>81.877</v>
      </c>
      <c r="C19" s="67">
        <v>67.6210576</v>
      </c>
      <c r="D19" s="67">
        <v>8.1</v>
      </c>
      <c r="E19" s="68">
        <v>3.669</v>
      </c>
    </row>
    <row r="20" spans="1:5" ht="12.75">
      <c r="A20" s="12" t="s">
        <v>22</v>
      </c>
      <c r="B20" s="67">
        <v>124.623</v>
      </c>
      <c r="C20" s="67">
        <v>104.049</v>
      </c>
      <c r="D20" s="67">
        <v>8.303</v>
      </c>
      <c r="E20" s="68">
        <v>6.729</v>
      </c>
    </row>
    <row r="21" spans="1:5" ht="12.75">
      <c r="A21" s="14" t="s">
        <v>23</v>
      </c>
      <c r="B21" s="69">
        <v>117.759</v>
      </c>
      <c r="C21" s="69">
        <v>94.979</v>
      </c>
      <c r="D21" s="69">
        <v>6.784</v>
      </c>
      <c r="E21" s="70">
        <v>9.172</v>
      </c>
    </row>
    <row r="22" spans="1:5" ht="12.75">
      <c r="A22" s="12"/>
      <c r="B22" s="75"/>
      <c r="C22" s="75"/>
      <c r="D22" s="75"/>
      <c r="E22" s="8"/>
    </row>
    <row r="23" spans="1:5" ht="12.75">
      <c r="A23" s="14" t="s">
        <v>24</v>
      </c>
      <c r="B23" s="69">
        <v>109.37869178228064</v>
      </c>
      <c r="C23" s="69">
        <v>90.16031662786557</v>
      </c>
      <c r="D23" s="69">
        <v>7.816328949999131</v>
      </c>
      <c r="E23" s="70">
        <v>6.455536020706201</v>
      </c>
    </row>
    <row r="24" spans="1:5" ht="12.75">
      <c r="A24" s="12"/>
      <c r="B24" s="67"/>
      <c r="C24" s="67"/>
      <c r="D24" s="67"/>
      <c r="E24" s="68"/>
    </row>
    <row r="25" spans="1:5" ht="12.75">
      <c r="A25" s="14" t="s">
        <v>25</v>
      </c>
      <c r="B25" s="69">
        <v>74.233</v>
      </c>
      <c r="C25" s="69">
        <v>60.274</v>
      </c>
      <c r="D25" s="69">
        <v>4.813</v>
      </c>
      <c r="E25" s="70">
        <v>3.365</v>
      </c>
    </row>
    <row r="26" spans="1:5" ht="12.75">
      <c r="A26" s="12"/>
      <c r="B26" s="67"/>
      <c r="C26" s="68"/>
      <c r="D26" s="68"/>
      <c r="E26" s="68"/>
    </row>
    <row r="27" spans="1:5" ht="12.75">
      <c r="A27" s="12" t="s">
        <v>26</v>
      </c>
      <c r="B27" s="67">
        <v>49.2277</v>
      </c>
      <c r="C27" s="68">
        <v>38.8666</v>
      </c>
      <c r="D27" s="68">
        <v>4.3133</v>
      </c>
      <c r="E27" s="68">
        <v>1.8718</v>
      </c>
    </row>
    <row r="28" spans="1:5" ht="12.75">
      <c r="A28" s="12" t="s">
        <v>27</v>
      </c>
      <c r="B28" s="67">
        <v>36.4672</v>
      </c>
      <c r="C28" s="68">
        <v>27.1723</v>
      </c>
      <c r="D28" s="68">
        <v>2.9007</v>
      </c>
      <c r="E28" s="68">
        <v>1.2448</v>
      </c>
    </row>
    <row r="29" spans="1:5" ht="12.75">
      <c r="A29" s="12" t="s">
        <v>28</v>
      </c>
      <c r="B29" s="67">
        <v>19.8364</v>
      </c>
      <c r="C29" s="68">
        <v>14.6141</v>
      </c>
      <c r="D29" s="68">
        <v>2.1228</v>
      </c>
      <c r="E29" s="68">
        <v>0.8404</v>
      </c>
    </row>
    <row r="30" spans="1:5" ht="12.75">
      <c r="A30" s="14" t="s">
        <v>29</v>
      </c>
      <c r="B30" s="69">
        <v>37.639417243313545</v>
      </c>
      <c r="C30" s="70">
        <v>28.853900899596127</v>
      </c>
      <c r="D30" s="70">
        <v>3.271119328959488</v>
      </c>
      <c r="E30" s="70">
        <v>1.3958329271584402</v>
      </c>
    </row>
    <row r="31" spans="1:5" ht="12.75">
      <c r="A31" s="12"/>
      <c r="B31" s="67"/>
      <c r="C31" s="68"/>
      <c r="D31" s="68"/>
      <c r="E31" s="68"/>
    </row>
    <row r="32" spans="1:5" ht="12.75">
      <c r="A32" s="12" t="s">
        <v>30</v>
      </c>
      <c r="B32" s="67">
        <v>54.3409</v>
      </c>
      <c r="C32" s="68">
        <v>39.654</v>
      </c>
      <c r="D32" s="68">
        <v>5.389</v>
      </c>
      <c r="E32" s="68">
        <v>2.1018979</v>
      </c>
    </row>
    <row r="33" spans="1:5" ht="12.75">
      <c r="A33" s="12" t="s">
        <v>31</v>
      </c>
      <c r="B33" s="67">
        <v>69.6528</v>
      </c>
      <c r="C33" s="68">
        <v>51.3871</v>
      </c>
      <c r="D33" s="68">
        <v>4.954388</v>
      </c>
      <c r="E33" s="68">
        <v>3.3095</v>
      </c>
    </row>
    <row r="34" spans="1:5" ht="12.75">
      <c r="A34" s="12" t="s">
        <v>32</v>
      </c>
      <c r="B34" s="67">
        <v>63.15809</v>
      </c>
      <c r="C34" s="68">
        <v>49.03145</v>
      </c>
      <c r="D34" s="68">
        <v>3.0542</v>
      </c>
      <c r="E34" s="68">
        <v>2.2031035</v>
      </c>
    </row>
    <row r="35" spans="1:5" ht="12.75">
      <c r="A35" s="12" t="s">
        <v>33</v>
      </c>
      <c r="B35" s="67">
        <v>30.0808116</v>
      </c>
      <c r="C35" s="68">
        <v>21.7945</v>
      </c>
      <c r="D35" s="68">
        <v>2.4726</v>
      </c>
      <c r="E35" s="68">
        <v>1.029966</v>
      </c>
    </row>
    <row r="36" spans="1:5" ht="12.75">
      <c r="A36" s="14" t="s">
        <v>34</v>
      </c>
      <c r="B36" s="69">
        <v>57.414956756147234</v>
      </c>
      <c r="C36" s="70">
        <v>42.95734793956419</v>
      </c>
      <c r="D36" s="70">
        <v>4.1291176563912675</v>
      </c>
      <c r="E36" s="70">
        <v>2.2689526607485684</v>
      </c>
    </row>
    <row r="37" spans="1:5" ht="12.75">
      <c r="A37" s="12"/>
      <c r="B37" s="67"/>
      <c r="C37" s="68"/>
      <c r="D37" s="68"/>
      <c r="E37" s="68"/>
    </row>
    <row r="38" spans="1:5" ht="12.75">
      <c r="A38" s="14" t="s">
        <v>35</v>
      </c>
      <c r="B38" s="69">
        <v>44.5103412</v>
      </c>
      <c r="C38" s="70">
        <v>33.0208859</v>
      </c>
      <c r="D38" s="70">
        <v>4.143847</v>
      </c>
      <c r="E38" s="70">
        <v>1.2305753</v>
      </c>
    </row>
    <row r="39" spans="1:5" ht="12.75">
      <c r="A39" s="12"/>
      <c r="B39" s="67"/>
      <c r="C39" s="68"/>
      <c r="D39" s="68"/>
      <c r="E39" s="68"/>
    </row>
    <row r="40" spans="1:5" ht="12.75">
      <c r="A40" s="12" t="s">
        <v>36</v>
      </c>
      <c r="B40" s="67">
        <v>46.732</v>
      </c>
      <c r="C40" s="68">
        <v>33.519</v>
      </c>
      <c r="D40" s="68">
        <v>4.875</v>
      </c>
      <c r="E40" s="68">
        <v>2.0166</v>
      </c>
    </row>
    <row r="41" spans="1:5" ht="12.75">
      <c r="A41" s="12" t="s">
        <v>37</v>
      </c>
      <c r="B41" s="67">
        <v>49.0606</v>
      </c>
      <c r="C41" s="68">
        <v>36.9171</v>
      </c>
      <c r="D41" s="68">
        <v>4.2194</v>
      </c>
      <c r="E41" s="68">
        <v>1.6521</v>
      </c>
    </row>
    <row r="42" spans="1:5" ht="12.75">
      <c r="A42" s="12" t="s">
        <v>38</v>
      </c>
      <c r="B42" s="67">
        <v>34.8802</v>
      </c>
      <c r="C42" s="68">
        <v>26.4466</v>
      </c>
      <c r="D42" s="68">
        <v>3.7039</v>
      </c>
      <c r="E42" s="68">
        <v>2.32827</v>
      </c>
    </row>
    <row r="43" spans="1:5" ht="12.75">
      <c r="A43" s="12" t="s">
        <v>39</v>
      </c>
      <c r="B43" s="67">
        <v>34.64806</v>
      </c>
      <c r="C43" s="68">
        <v>25.224</v>
      </c>
      <c r="D43" s="68">
        <v>3.3962</v>
      </c>
      <c r="E43" s="68">
        <v>1.9643</v>
      </c>
    </row>
    <row r="44" spans="1:5" ht="12.75">
      <c r="A44" s="12" t="s">
        <v>40</v>
      </c>
      <c r="B44" s="67">
        <v>19.442</v>
      </c>
      <c r="C44" s="68">
        <v>14.1999</v>
      </c>
      <c r="D44" s="68">
        <v>5.467</v>
      </c>
      <c r="E44" s="68">
        <v>1.056</v>
      </c>
    </row>
    <row r="45" spans="1:5" ht="12.75">
      <c r="A45" s="12" t="s">
        <v>41</v>
      </c>
      <c r="B45" s="67">
        <v>68.00714</v>
      </c>
      <c r="C45" s="68">
        <v>50.91128</v>
      </c>
      <c r="D45" s="68">
        <v>4.0673</v>
      </c>
      <c r="E45" s="68">
        <v>2.443</v>
      </c>
    </row>
    <row r="46" spans="1:5" ht="12.75">
      <c r="A46" s="12" t="s">
        <v>42</v>
      </c>
      <c r="B46" s="67">
        <v>52.4498</v>
      </c>
      <c r="C46" s="68">
        <v>38.46586</v>
      </c>
      <c r="D46" s="68">
        <v>3.8575</v>
      </c>
      <c r="E46" s="68">
        <v>1.735</v>
      </c>
    </row>
    <row r="47" spans="1:5" ht="12.75">
      <c r="A47" s="12" t="s">
        <v>43</v>
      </c>
      <c r="B47" s="67">
        <v>34.9608</v>
      </c>
      <c r="C47" s="68">
        <v>24.58061</v>
      </c>
      <c r="D47" s="68">
        <v>3.31417</v>
      </c>
      <c r="E47" s="68">
        <v>1.4861</v>
      </c>
    </row>
    <row r="48" spans="1:5" ht="12.75">
      <c r="A48" s="12" t="s">
        <v>44</v>
      </c>
      <c r="B48" s="67">
        <v>21.585</v>
      </c>
      <c r="C48" s="68">
        <v>14.998</v>
      </c>
      <c r="D48" s="68">
        <v>2.771</v>
      </c>
      <c r="E48" s="68">
        <v>1.649</v>
      </c>
    </row>
    <row r="49" spans="1:5" ht="12.75">
      <c r="A49" s="14" t="s">
        <v>45</v>
      </c>
      <c r="B49" s="69">
        <v>40.86501392322071</v>
      </c>
      <c r="C49" s="70">
        <v>30.147813234497587</v>
      </c>
      <c r="D49" s="70">
        <v>4.104523048794817</v>
      </c>
      <c r="E49" s="70">
        <v>1.7689896881374936</v>
      </c>
    </row>
    <row r="50" spans="1:5" ht="12.75">
      <c r="A50" s="12"/>
      <c r="B50" s="67"/>
      <c r="C50" s="68"/>
      <c r="D50" s="68"/>
      <c r="E50" s="68"/>
    </row>
    <row r="51" spans="1:5" ht="12.75">
      <c r="A51" s="14" t="s">
        <v>46</v>
      </c>
      <c r="B51" s="69">
        <v>34.783</v>
      </c>
      <c r="C51" s="70">
        <v>26.8304</v>
      </c>
      <c r="D51" s="70">
        <v>2.7154</v>
      </c>
      <c r="E51" s="70">
        <v>1.2701</v>
      </c>
    </row>
    <row r="52" spans="1:5" ht="12.75">
      <c r="A52" s="12"/>
      <c r="B52" s="67"/>
      <c r="C52" s="68"/>
      <c r="D52" s="68"/>
      <c r="E52" s="68"/>
    </row>
    <row r="53" spans="1:5" ht="12.75">
      <c r="A53" s="12" t="s">
        <v>47</v>
      </c>
      <c r="B53" s="67">
        <v>22.43</v>
      </c>
      <c r="C53" s="68">
        <v>15.819</v>
      </c>
      <c r="D53" s="68">
        <v>2.101</v>
      </c>
      <c r="E53" s="68">
        <v>0.803</v>
      </c>
    </row>
    <row r="54" spans="1:5" ht="12.75">
      <c r="A54" s="12" t="s">
        <v>48</v>
      </c>
      <c r="B54" s="67">
        <v>11.921</v>
      </c>
      <c r="C54" s="68">
        <v>7.941</v>
      </c>
      <c r="D54" s="68">
        <v>2.066</v>
      </c>
      <c r="E54" s="68">
        <v>0.58</v>
      </c>
    </row>
    <row r="55" spans="1:5" ht="12.75">
      <c r="A55" s="12" t="s">
        <v>49</v>
      </c>
      <c r="B55" s="67">
        <v>40.776</v>
      </c>
      <c r="C55" s="68">
        <v>28.494</v>
      </c>
      <c r="D55" s="68">
        <v>2.84</v>
      </c>
      <c r="E55" s="68">
        <v>1.225</v>
      </c>
    </row>
    <row r="56" spans="1:5" ht="12.75">
      <c r="A56" s="12" t="s">
        <v>50</v>
      </c>
      <c r="B56" s="67">
        <v>28.408</v>
      </c>
      <c r="C56" s="68">
        <v>20.465</v>
      </c>
      <c r="D56" s="68">
        <v>2.542</v>
      </c>
      <c r="E56" s="68">
        <v>0.98</v>
      </c>
    </row>
    <row r="57" spans="1:5" ht="12.75">
      <c r="A57" s="12" t="s">
        <v>51</v>
      </c>
      <c r="B57" s="67">
        <v>14.459</v>
      </c>
      <c r="C57" s="68">
        <v>10.086</v>
      </c>
      <c r="D57" s="68">
        <v>3.925</v>
      </c>
      <c r="E57" s="68">
        <v>0.586</v>
      </c>
    </row>
    <row r="58" spans="1:5" ht="12.75">
      <c r="A58" s="14" t="s">
        <v>52</v>
      </c>
      <c r="B58" s="69">
        <v>26.751857828504633</v>
      </c>
      <c r="C58" s="70">
        <v>18.791160989335694</v>
      </c>
      <c r="D58" s="70">
        <v>2.591666867615013</v>
      </c>
      <c r="E58" s="70">
        <v>0.9119237438837696</v>
      </c>
    </row>
    <row r="59" spans="1:5" ht="12.75">
      <c r="A59" s="12"/>
      <c r="B59" s="67"/>
      <c r="C59" s="68"/>
      <c r="D59" s="68"/>
      <c r="E59" s="68"/>
    </row>
    <row r="60" spans="1:5" ht="12.75">
      <c r="A60" s="12" t="s">
        <v>53</v>
      </c>
      <c r="B60" s="67">
        <v>12.6084</v>
      </c>
      <c r="C60" s="68">
        <v>9.319</v>
      </c>
      <c r="D60" s="68">
        <v>1.342</v>
      </c>
      <c r="E60" s="68">
        <v>0.7258</v>
      </c>
    </row>
    <row r="61" spans="1:5" ht="12.75">
      <c r="A61" s="12" t="s">
        <v>54</v>
      </c>
      <c r="B61" s="67">
        <v>21.7031</v>
      </c>
      <c r="C61" s="68">
        <v>15.5719</v>
      </c>
      <c r="D61" s="68">
        <v>2.6558</v>
      </c>
      <c r="E61" s="68">
        <v>0.9524</v>
      </c>
    </row>
    <row r="62" spans="1:5" ht="12.75">
      <c r="A62" s="12" t="s">
        <v>55</v>
      </c>
      <c r="B62" s="67">
        <v>16.1881</v>
      </c>
      <c r="C62" s="68">
        <v>11.8025</v>
      </c>
      <c r="D62" s="68">
        <v>1.4938</v>
      </c>
      <c r="E62" s="68">
        <v>0.65288</v>
      </c>
    </row>
    <row r="63" spans="1:5" ht="12.75">
      <c r="A63" s="14" t="s">
        <v>56</v>
      </c>
      <c r="B63" s="69">
        <v>17.42234241914433</v>
      </c>
      <c r="C63" s="70">
        <v>12.640897674444515</v>
      </c>
      <c r="D63" s="70">
        <v>1.8386229442286879</v>
      </c>
      <c r="E63" s="70">
        <v>0.7575290462214299</v>
      </c>
    </row>
    <row r="64" spans="1:5" ht="12.75">
      <c r="A64" s="12"/>
      <c r="B64" s="67"/>
      <c r="C64" s="68"/>
      <c r="D64" s="68"/>
      <c r="E64" s="68"/>
    </row>
    <row r="65" spans="1:5" ht="12.75">
      <c r="A65" s="14" t="s">
        <v>57</v>
      </c>
      <c r="B65" s="69">
        <v>11.6767577</v>
      </c>
      <c r="C65" s="70">
        <v>8.1056995</v>
      </c>
      <c r="D65" s="70">
        <v>0.6281627</v>
      </c>
      <c r="E65" s="70">
        <v>0.3872861</v>
      </c>
    </row>
    <row r="66" spans="1:5" ht="12.75">
      <c r="A66" s="12"/>
      <c r="B66" s="67"/>
      <c r="C66" s="68"/>
      <c r="D66" s="68"/>
      <c r="E66" s="68"/>
    </row>
    <row r="67" spans="1:5" ht="12.75">
      <c r="A67" s="12" t="s">
        <v>58</v>
      </c>
      <c r="B67" s="67">
        <v>12.128</v>
      </c>
      <c r="C67" s="68">
        <v>9.7411</v>
      </c>
      <c r="D67" s="68">
        <v>7.303</v>
      </c>
      <c r="E67" s="68">
        <v>0.18988</v>
      </c>
    </row>
    <row r="68" spans="1:5" ht="12.75">
      <c r="A68" s="12" t="s">
        <v>59</v>
      </c>
      <c r="B68" s="67">
        <v>13.95688</v>
      </c>
      <c r="C68" s="68">
        <v>10.3969</v>
      </c>
      <c r="D68" s="68">
        <v>4.8154</v>
      </c>
      <c r="E68" s="68">
        <v>0.43206</v>
      </c>
    </row>
    <row r="69" spans="1:5" ht="12.75">
      <c r="A69" s="14" t="s">
        <v>60</v>
      </c>
      <c r="B69" s="69">
        <v>13.076936859736374</v>
      </c>
      <c r="C69" s="70">
        <v>10.081369887917804</v>
      </c>
      <c r="D69" s="70">
        <v>6.0122781744673235</v>
      </c>
      <c r="E69" s="70">
        <v>0.31553806870377216</v>
      </c>
    </row>
    <row r="70" spans="1:5" ht="12.75">
      <c r="A70" s="12"/>
      <c r="B70" s="67"/>
      <c r="C70" s="68"/>
      <c r="D70" s="68"/>
      <c r="E70" s="68"/>
    </row>
    <row r="71" spans="1:5" ht="12.75">
      <c r="A71" s="12" t="s">
        <v>61</v>
      </c>
      <c r="B71" s="67">
        <v>16.29</v>
      </c>
      <c r="C71" s="68">
        <v>11.983</v>
      </c>
      <c r="D71" s="68">
        <v>1.966</v>
      </c>
      <c r="E71" s="68">
        <v>1.121</v>
      </c>
    </row>
    <row r="72" spans="1:5" ht="12.75">
      <c r="A72" s="12" t="s">
        <v>62</v>
      </c>
      <c r="B72" s="67">
        <v>22.7837</v>
      </c>
      <c r="C72" s="68">
        <v>17.79649</v>
      </c>
      <c r="D72" s="68">
        <v>9.8978</v>
      </c>
      <c r="E72" s="68">
        <v>0.3072</v>
      </c>
    </row>
    <row r="73" spans="1:5" ht="12.75">
      <c r="A73" s="12" t="s">
        <v>63</v>
      </c>
      <c r="B73" s="67">
        <v>13.18798</v>
      </c>
      <c r="C73" s="68">
        <v>10.10542</v>
      </c>
      <c r="D73" s="68">
        <v>4.7847</v>
      </c>
      <c r="E73" s="68">
        <v>0.3775</v>
      </c>
    </row>
    <row r="74" spans="1:5" ht="12.75">
      <c r="A74" s="12" t="s">
        <v>64</v>
      </c>
      <c r="B74" s="67">
        <v>25.2622</v>
      </c>
      <c r="C74" s="68">
        <v>18.6507</v>
      </c>
      <c r="D74" s="68">
        <v>2.3866</v>
      </c>
      <c r="E74" s="68">
        <v>1.4149</v>
      </c>
    </row>
    <row r="75" spans="1:5" ht="12.75">
      <c r="A75" s="12" t="s">
        <v>65</v>
      </c>
      <c r="B75" s="67">
        <v>15.8059</v>
      </c>
      <c r="C75" s="68">
        <v>12.5877</v>
      </c>
      <c r="D75" s="68">
        <v>4.22157</v>
      </c>
      <c r="E75" s="68">
        <v>1.6028</v>
      </c>
    </row>
    <row r="76" spans="1:5" ht="12.75">
      <c r="A76" s="12" t="s">
        <v>66</v>
      </c>
      <c r="B76" s="67">
        <v>35.1318</v>
      </c>
      <c r="C76" s="68">
        <v>25.78565</v>
      </c>
      <c r="D76" s="68">
        <v>3.1382</v>
      </c>
      <c r="E76" s="68">
        <v>1.1106</v>
      </c>
    </row>
    <row r="77" spans="1:5" ht="12.75">
      <c r="A77" s="12" t="s">
        <v>67</v>
      </c>
      <c r="B77" s="67">
        <v>26.262</v>
      </c>
      <c r="C77" s="68">
        <v>20.378</v>
      </c>
      <c r="D77" s="68">
        <v>6.238</v>
      </c>
      <c r="E77" s="68">
        <v>0.914</v>
      </c>
    </row>
    <row r="78" spans="1:5" ht="12.75">
      <c r="A78" s="12" t="s">
        <v>68</v>
      </c>
      <c r="B78" s="67">
        <v>8.3479</v>
      </c>
      <c r="C78" s="68">
        <v>6.7372</v>
      </c>
      <c r="D78" s="68">
        <v>4.5506</v>
      </c>
      <c r="E78" s="68">
        <v>0.2497</v>
      </c>
    </row>
    <row r="79" spans="1:5" ht="12.75">
      <c r="A79" s="14" t="s">
        <v>69</v>
      </c>
      <c r="B79" s="69">
        <v>19.36822650025733</v>
      </c>
      <c r="C79" s="70">
        <v>14.782696073323612</v>
      </c>
      <c r="D79" s="70">
        <v>4.464538751080118</v>
      </c>
      <c r="E79" s="70">
        <v>0.9521452154822879</v>
      </c>
    </row>
    <row r="80" spans="1:5" ht="12.75">
      <c r="A80" s="12"/>
      <c r="B80" s="71"/>
      <c r="C80" s="72"/>
      <c r="D80" s="72"/>
      <c r="E80" s="72"/>
    </row>
    <row r="81" spans="1:5" ht="12.75">
      <c r="A81" s="12" t="s">
        <v>70</v>
      </c>
      <c r="B81" s="67">
        <v>35.38309</v>
      </c>
      <c r="C81" s="68">
        <v>25.443</v>
      </c>
      <c r="D81" s="68">
        <v>2.4734</v>
      </c>
      <c r="E81" s="68">
        <v>0.9985</v>
      </c>
    </row>
    <row r="82" spans="1:5" ht="12.75">
      <c r="A82" s="12" t="s">
        <v>71</v>
      </c>
      <c r="B82" s="67">
        <v>101.1138</v>
      </c>
      <c r="C82" s="68">
        <v>74.7182</v>
      </c>
      <c r="D82" s="68">
        <v>7.15</v>
      </c>
      <c r="E82" s="68">
        <v>4.3778</v>
      </c>
    </row>
    <row r="83" spans="1:5" ht="12.75">
      <c r="A83" s="14" t="s">
        <v>72</v>
      </c>
      <c r="B83" s="69">
        <v>90.10083299483385</v>
      </c>
      <c r="C83" s="70">
        <v>66.46230025735363</v>
      </c>
      <c r="D83" s="70">
        <v>6.366450856892312</v>
      </c>
      <c r="E83" s="70">
        <v>3.811609259012143</v>
      </c>
    </row>
    <row r="84" spans="1:5" ht="12.75">
      <c r="A84" s="12"/>
      <c r="B84" s="71"/>
      <c r="C84" s="72"/>
      <c r="D84" s="72"/>
      <c r="E84" s="72"/>
    </row>
    <row r="85" spans="1:5" ht="13.5" thickBot="1">
      <c r="A85" s="18" t="s">
        <v>73</v>
      </c>
      <c r="B85" s="73">
        <v>42.90017692599881</v>
      </c>
      <c r="C85" s="74">
        <v>32.890413939539904</v>
      </c>
      <c r="D85" s="74">
        <v>4.3579018837606105</v>
      </c>
      <c r="E85" s="74">
        <v>2.164974269606557</v>
      </c>
    </row>
    <row r="86" spans="1:14" ht="12.75">
      <c r="A86" s="12" t="s">
        <v>160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</row>
  </sheetData>
  <mergeCells count="2">
    <mergeCell ref="A1:E1"/>
    <mergeCell ref="A3:E3"/>
  </mergeCells>
  <printOptions/>
  <pageMargins left="0.75" right="0.75" top="1" bottom="1" header="0" footer="0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20.7109375" style="12" customWidth="1"/>
    <col min="8" max="16384" width="11.421875" style="22" customWidth="1"/>
  </cols>
  <sheetData>
    <row r="1" spans="1:7" ht="18">
      <c r="A1" s="215" t="s">
        <v>0</v>
      </c>
      <c r="B1" s="215"/>
      <c r="C1" s="215"/>
      <c r="D1" s="215"/>
      <c r="E1" s="215"/>
      <c r="F1" s="215"/>
      <c r="G1" s="215"/>
    </row>
    <row r="3" spans="1:7" s="21" customFormat="1" ht="18">
      <c r="A3" s="216" t="s">
        <v>415</v>
      </c>
      <c r="B3" s="216"/>
      <c r="C3" s="216"/>
      <c r="D3" s="216"/>
      <c r="E3" s="216"/>
      <c r="F3" s="216"/>
      <c r="G3" s="216"/>
    </row>
    <row r="4" spans="1:7" ht="12.75">
      <c r="A4" s="231"/>
      <c r="B4" s="231"/>
      <c r="C4" s="231"/>
      <c r="D4" s="231"/>
      <c r="E4" s="231"/>
      <c r="F4" s="231"/>
      <c r="G4" s="231"/>
    </row>
    <row r="5" spans="2:7" ht="12.75">
      <c r="B5" s="217" t="s">
        <v>181</v>
      </c>
      <c r="C5" s="218"/>
      <c r="D5" s="218"/>
      <c r="E5" s="218"/>
      <c r="F5" s="218"/>
      <c r="G5" s="218"/>
    </row>
    <row r="6" spans="1:7" ht="12.75">
      <c r="A6" s="33" t="s">
        <v>182</v>
      </c>
      <c r="B6" s="217" t="s">
        <v>183</v>
      </c>
      <c r="C6" s="219"/>
      <c r="D6" s="217" t="s">
        <v>184</v>
      </c>
      <c r="E6" s="219"/>
      <c r="F6" s="3" t="s">
        <v>185</v>
      </c>
      <c r="G6" s="3" t="s">
        <v>186</v>
      </c>
    </row>
    <row r="7" spans="2:7" ht="13.5" thickBot="1">
      <c r="B7" s="6" t="s">
        <v>76</v>
      </c>
      <c r="C7" s="3" t="s">
        <v>77</v>
      </c>
      <c r="D7" s="6" t="s">
        <v>76</v>
      </c>
      <c r="E7" s="3" t="s">
        <v>77</v>
      </c>
      <c r="F7" s="6" t="s">
        <v>187</v>
      </c>
      <c r="G7" s="7" t="s">
        <v>188</v>
      </c>
    </row>
    <row r="8" spans="1:7" ht="12.75">
      <c r="A8" s="76">
        <v>1992</v>
      </c>
      <c r="B8" s="44">
        <v>21565</v>
      </c>
      <c r="C8" s="44">
        <v>7523</v>
      </c>
      <c r="D8" s="77">
        <v>7628</v>
      </c>
      <c r="E8" s="44">
        <v>1320</v>
      </c>
      <c r="F8" s="77">
        <v>6647</v>
      </c>
      <c r="G8" s="35">
        <v>42725.950500643085</v>
      </c>
    </row>
    <row r="9" spans="1:7" ht="12.75">
      <c r="A9" s="33">
        <v>1993</v>
      </c>
      <c r="B9" s="46">
        <v>26464</v>
      </c>
      <c r="C9" s="46">
        <v>6694</v>
      </c>
      <c r="D9" s="38">
        <v>8891</v>
      </c>
      <c r="E9" s="46">
        <v>4800</v>
      </c>
      <c r="F9" s="38">
        <v>5534</v>
      </c>
      <c r="G9" s="36">
        <v>49757.79212193334</v>
      </c>
    </row>
    <row r="10" spans="1:7" ht="12.75">
      <c r="A10" s="33">
        <v>1994</v>
      </c>
      <c r="B10" s="46">
        <v>19613</v>
      </c>
      <c r="C10" s="46">
        <v>8473</v>
      </c>
      <c r="D10" s="38">
        <v>6149</v>
      </c>
      <c r="E10" s="46">
        <v>1516</v>
      </c>
      <c r="F10" s="38">
        <v>3416</v>
      </c>
      <c r="G10" s="36">
        <v>46644.54942122534</v>
      </c>
    </row>
    <row r="11" spans="1:7" ht="12.75">
      <c r="A11" s="33">
        <v>1995</v>
      </c>
      <c r="B11" s="46">
        <v>28992</v>
      </c>
      <c r="C11" s="46">
        <v>29464</v>
      </c>
      <c r="D11" s="38">
        <v>8859</v>
      </c>
      <c r="E11" s="46">
        <v>2146</v>
      </c>
      <c r="F11" s="38">
        <v>5404</v>
      </c>
      <c r="G11" s="36">
        <v>85752.40705347806</v>
      </c>
    </row>
    <row r="12" spans="1:7" ht="12.75">
      <c r="A12" s="33">
        <v>1996</v>
      </c>
      <c r="B12" s="46">
        <v>25503</v>
      </c>
      <c r="C12" s="46">
        <v>60604</v>
      </c>
      <c r="D12" s="38">
        <v>11736</v>
      </c>
      <c r="E12" s="46">
        <v>3790</v>
      </c>
      <c r="F12" s="38">
        <v>15180</v>
      </c>
      <c r="G12" s="36">
        <v>127979.5175074826</v>
      </c>
    </row>
    <row r="13" spans="1:7" ht="12.75">
      <c r="A13" s="33">
        <v>1997</v>
      </c>
      <c r="B13" s="46">
        <v>36505</v>
      </c>
      <c r="C13" s="46">
        <v>59070</v>
      </c>
      <c r="D13" s="38">
        <v>4673</v>
      </c>
      <c r="E13" s="46">
        <v>709</v>
      </c>
      <c r="F13" s="38">
        <v>8291</v>
      </c>
      <c r="G13" s="36">
        <v>131369.22577620714</v>
      </c>
    </row>
    <row r="14" spans="1:7" ht="12.75">
      <c r="A14" s="33">
        <v>1998</v>
      </c>
      <c r="B14" s="46">
        <v>30884</v>
      </c>
      <c r="C14" s="46">
        <v>27715</v>
      </c>
      <c r="D14" s="38">
        <v>7480</v>
      </c>
      <c r="E14" s="46">
        <v>936</v>
      </c>
      <c r="F14" s="38">
        <v>10810</v>
      </c>
      <c r="G14" s="36">
        <v>85067.25325448054</v>
      </c>
    </row>
    <row r="15" spans="1:7" ht="13.5" thickBot="1">
      <c r="A15" s="78">
        <v>1999</v>
      </c>
      <c r="B15" s="79">
        <v>22999</v>
      </c>
      <c r="C15" s="79">
        <v>32498</v>
      </c>
      <c r="D15" s="80">
        <v>5298</v>
      </c>
      <c r="E15" s="79">
        <v>1222</v>
      </c>
      <c r="F15" s="80">
        <v>11020</v>
      </c>
      <c r="G15" s="81">
        <v>82904</v>
      </c>
    </row>
    <row r="16" spans="1:5" ht="12.75">
      <c r="A16" s="84" t="s">
        <v>435</v>
      </c>
      <c r="C16" s="38"/>
      <c r="E16" s="38"/>
    </row>
    <row r="18" ht="12.75">
      <c r="A18" s="39"/>
    </row>
    <row r="19" spans="2:7" ht="12.75">
      <c r="B19" s="230" t="s">
        <v>189</v>
      </c>
      <c r="C19" s="218"/>
      <c r="D19" s="218"/>
      <c r="E19" s="218"/>
      <c r="F19" s="218"/>
      <c r="G19" s="218"/>
    </row>
    <row r="20" spans="1:7" ht="12.75">
      <c r="A20" s="33" t="s">
        <v>182</v>
      </c>
      <c r="B20" s="217" t="s">
        <v>183</v>
      </c>
      <c r="C20" s="219"/>
      <c r="D20" s="217" t="s">
        <v>184</v>
      </c>
      <c r="E20" s="219"/>
      <c r="F20" s="3" t="s">
        <v>185</v>
      </c>
      <c r="G20" s="3" t="s">
        <v>186</v>
      </c>
    </row>
    <row r="21" spans="2:7" ht="13.5" thickBot="1">
      <c r="B21" s="6" t="s">
        <v>76</v>
      </c>
      <c r="C21" s="3" t="s">
        <v>77</v>
      </c>
      <c r="D21" s="6" t="s">
        <v>76</v>
      </c>
      <c r="E21" s="3" t="s">
        <v>77</v>
      </c>
      <c r="F21" s="6" t="s">
        <v>187</v>
      </c>
      <c r="G21" s="7" t="s">
        <v>188</v>
      </c>
    </row>
    <row r="22" spans="1:7" ht="12.75">
      <c r="A22" s="82">
        <v>1992</v>
      </c>
      <c r="B22" s="77">
        <v>5727</v>
      </c>
      <c r="C22" s="44">
        <v>5793</v>
      </c>
      <c r="D22" s="77">
        <v>10543</v>
      </c>
      <c r="E22" s="44">
        <v>2005</v>
      </c>
      <c r="F22" s="77">
        <v>793</v>
      </c>
      <c r="G22" s="35">
        <v>26654.886829420746</v>
      </c>
    </row>
    <row r="23" spans="1:7" ht="12.75">
      <c r="A23" s="5">
        <v>1993</v>
      </c>
      <c r="B23" s="38">
        <v>4638</v>
      </c>
      <c r="C23" s="46">
        <v>15014</v>
      </c>
      <c r="D23" s="38">
        <v>11714</v>
      </c>
      <c r="E23" s="46">
        <v>2251</v>
      </c>
      <c r="F23" s="38">
        <v>2025</v>
      </c>
      <c r="G23" s="36">
        <v>39600.687557847414</v>
      </c>
    </row>
    <row r="24" spans="1:7" ht="12.75">
      <c r="A24" s="5">
        <v>1994</v>
      </c>
      <c r="B24" s="38">
        <v>13645</v>
      </c>
      <c r="C24" s="46">
        <v>8253</v>
      </c>
      <c r="D24" s="38">
        <v>5694</v>
      </c>
      <c r="E24" s="46">
        <v>1318</v>
      </c>
      <c r="F24" s="38">
        <v>2279</v>
      </c>
      <c r="G24" s="36">
        <v>37647.39821860012</v>
      </c>
    </row>
    <row r="25" spans="1:7" ht="12.75">
      <c r="A25" s="5">
        <v>1995</v>
      </c>
      <c r="B25" s="38">
        <v>15306</v>
      </c>
      <c r="C25" s="46">
        <v>35634</v>
      </c>
      <c r="D25" s="38">
        <v>2080</v>
      </c>
      <c r="E25" s="46">
        <v>673</v>
      </c>
      <c r="F25" s="38">
        <v>1910</v>
      </c>
      <c r="G25" s="36">
        <v>65251.88417294724</v>
      </c>
    </row>
    <row r="26" spans="1:7" ht="12.75">
      <c r="A26" s="5">
        <v>1996</v>
      </c>
      <c r="B26" s="38">
        <v>9729</v>
      </c>
      <c r="C26" s="46">
        <v>9607</v>
      </c>
      <c r="D26" s="38">
        <v>3352</v>
      </c>
      <c r="E26" s="46">
        <v>1519</v>
      </c>
      <c r="F26" s="38">
        <v>14241</v>
      </c>
      <c r="G26" s="36">
        <v>38885.48315363072</v>
      </c>
    </row>
    <row r="27" spans="1:7" ht="12.75">
      <c r="A27" s="5">
        <v>1997</v>
      </c>
      <c r="B27" s="38">
        <v>12945</v>
      </c>
      <c r="C27" s="46">
        <v>10847</v>
      </c>
      <c r="D27" s="38">
        <v>2665</v>
      </c>
      <c r="E27" s="46">
        <v>784</v>
      </c>
      <c r="F27" s="38">
        <v>288</v>
      </c>
      <c r="G27" s="36">
        <v>34317.791160313966</v>
      </c>
    </row>
    <row r="28" spans="1:7" ht="12.75">
      <c r="A28" s="5">
        <v>1998</v>
      </c>
      <c r="B28" s="38">
        <v>14957</v>
      </c>
      <c r="C28" s="46">
        <v>8128</v>
      </c>
      <c r="D28" s="38">
        <v>3189</v>
      </c>
      <c r="E28" s="46">
        <v>949</v>
      </c>
      <c r="F28" s="38">
        <v>1187</v>
      </c>
      <c r="G28" s="36">
        <v>37851.74233409061</v>
      </c>
    </row>
    <row r="29" spans="1:7" ht="13.5" thickBot="1">
      <c r="A29" s="83">
        <v>1999</v>
      </c>
      <c r="B29" s="80">
        <v>7967</v>
      </c>
      <c r="C29" s="79">
        <v>2913</v>
      </c>
      <c r="D29" s="80">
        <v>3675</v>
      </c>
      <c r="E29" s="79">
        <v>779</v>
      </c>
      <c r="F29" s="80">
        <v>1227</v>
      </c>
      <c r="G29" s="81">
        <v>25162</v>
      </c>
    </row>
    <row r="30" ht="12.75">
      <c r="A30" s="84" t="s">
        <v>435</v>
      </c>
    </row>
  </sheetData>
  <mergeCells count="9">
    <mergeCell ref="A1:G1"/>
    <mergeCell ref="A3:G3"/>
    <mergeCell ref="A4:G4"/>
    <mergeCell ref="B5:G5"/>
    <mergeCell ref="B6:C6"/>
    <mergeCell ref="D6:E6"/>
    <mergeCell ref="B19:G19"/>
    <mergeCell ref="B20:C20"/>
    <mergeCell ref="D20:E20"/>
  </mergeCells>
  <printOptions/>
  <pageMargins left="0.75" right="0.75" top="1" bottom="1" header="0" footer="0"/>
  <pageSetup fitToHeight="1" fitToWidth="1"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7" width="20.7109375" style="12" customWidth="1"/>
    <col min="8" max="16384" width="11.421875" style="22" customWidth="1"/>
  </cols>
  <sheetData>
    <row r="1" spans="1:7" ht="18">
      <c r="A1" s="215" t="s">
        <v>0</v>
      </c>
      <c r="B1" s="215"/>
      <c r="C1" s="215"/>
      <c r="D1" s="215"/>
      <c r="E1" s="215"/>
      <c r="F1" s="215"/>
      <c r="G1" s="215"/>
    </row>
    <row r="3" spans="1:7" ht="15">
      <c r="A3" s="216" t="s">
        <v>416</v>
      </c>
      <c r="B3" s="216"/>
      <c r="C3" s="216"/>
      <c r="D3" s="216"/>
      <c r="E3" s="216"/>
      <c r="F3" s="216"/>
      <c r="G3" s="216"/>
    </row>
    <row r="5" spans="1:7" ht="12.75">
      <c r="A5" s="85"/>
      <c r="B5" s="217" t="s">
        <v>190</v>
      </c>
      <c r="C5" s="218"/>
      <c r="D5" s="218"/>
      <c r="E5" s="218"/>
      <c r="F5" s="218"/>
      <c r="G5" s="218"/>
    </row>
    <row r="6" spans="1:7" ht="12.75">
      <c r="A6" s="5" t="s">
        <v>182</v>
      </c>
      <c r="B6" s="6" t="s">
        <v>191</v>
      </c>
      <c r="C6" s="221" t="s">
        <v>192</v>
      </c>
      <c r="D6" s="227"/>
      <c r="E6" s="221" t="s">
        <v>96</v>
      </c>
      <c r="F6" s="227"/>
      <c r="G6" s="6" t="s">
        <v>79</v>
      </c>
    </row>
    <row r="7" spans="2:7" ht="13.5" thickBot="1">
      <c r="B7" s="6" t="s">
        <v>193</v>
      </c>
      <c r="C7" s="6" t="s">
        <v>194</v>
      </c>
      <c r="D7" s="41" t="s">
        <v>114</v>
      </c>
      <c r="E7" s="6" t="s">
        <v>155</v>
      </c>
      <c r="F7" s="3" t="s">
        <v>195</v>
      </c>
      <c r="G7" s="6" t="s">
        <v>196</v>
      </c>
    </row>
    <row r="8" spans="1:7" ht="12.75">
      <c r="A8" s="82">
        <v>1992</v>
      </c>
      <c r="B8" s="77">
        <v>13584</v>
      </c>
      <c r="C8" s="44">
        <v>13856</v>
      </c>
      <c r="D8" s="77">
        <v>798</v>
      </c>
      <c r="E8" s="44">
        <v>3742</v>
      </c>
      <c r="F8" s="77">
        <v>8627</v>
      </c>
      <c r="G8" s="35">
        <v>40607</v>
      </c>
    </row>
    <row r="9" spans="1:7" ht="12.75">
      <c r="A9" s="5">
        <v>1993</v>
      </c>
      <c r="B9" s="38">
        <v>15215</v>
      </c>
      <c r="C9" s="46">
        <v>18243</v>
      </c>
      <c r="D9" s="38">
        <v>1524</v>
      </c>
      <c r="E9" s="46">
        <v>3748</v>
      </c>
      <c r="F9" s="38">
        <v>14080</v>
      </c>
      <c r="G9" s="36">
        <v>52810</v>
      </c>
    </row>
    <row r="10" spans="1:7" ht="12.75">
      <c r="A10" s="5">
        <v>1994</v>
      </c>
      <c r="B10" s="38">
        <v>7249</v>
      </c>
      <c r="C10" s="46">
        <v>19404</v>
      </c>
      <c r="D10" s="38">
        <v>1018</v>
      </c>
      <c r="E10" s="46">
        <v>2562</v>
      </c>
      <c r="F10" s="38">
        <v>19751</v>
      </c>
      <c r="G10" s="36">
        <v>49984</v>
      </c>
    </row>
    <row r="11" spans="1:7" ht="12.75">
      <c r="A11" s="5">
        <v>1995</v>
      </c>
      <c r="B11" s="38">
        <v>3340</v>
      </c>
      <c r="C11" s="46">
        <v>15640</v>
      </c>
      <c r="D11" s="38">
        <v>775</v>
      </c>
      <c r="E11" s="46">
        <v>4884</v>
      </c>
      <c r="F11" s="38">
        <v>84757</v>
      </c>
      <c r="G11" s="36">
        <v>109396</v>
      </c>
    </row>
    <row r="12" spans="1:7" ht="12.75">
      <c r="A12" s="5">
        <v>1996</v>
      </c>
      <c r="B12" s="38">
        <v>3662</v>
      </c>
      <c r="C12" s="46">
        <v>8192</v>
      </c>
      <c r="D12" s="38">
        <v>1037</v>
      </c>
      <c r="E12" s="46">
        <v>6699</v>
      </c>
      <c r="F12" s="38">
        <v>85853</v>
      </c>
      <c r="G12" s="36">
        <v>105443</v>
      </c>
    </row>
    <row r="13" spans="1:7" ht="12.75">
      <c r="A13" s="5">
        <v>1997</v>
      </c>
      <c r="B13" s="38">
        <v>11687</v>
      </c>
      <c r="C13" s="46">
        <v>9831</v>
      </c>
      <c r="D13" s="38">
        <v>782</v>
      </c>
      <c r="E13" s="46">
        <v>2091</v>
      </c>
      <c r="F13" s="38">
        <v>94976</v>
      </c>
      <c r="G13" s="36">
        <v>119367</v>
      </c>
    </row>
    <row r="14" spans="1:7" ht="12.75">
      <c r="A14" s="5">
        <v>1998</v>
      </c>
      <c r="B14" s="38">
        <v>8329</v>
      </c>
      <c r="C14" s="46">
        <v>12175</v>
      </c>
      <c r="D14" s="38">
        <v>1088</v>
      </c>
      <c r="E14" s="46">
        <v>3530</v>
      </c>
      <c r="F14" s="38">
        <v>56563</v>
      </c>
      <c r="G14" s="36">
        <v>81684</v>
      </c>
    </row>
    <row r="15" spans="1:7" ht="13.5" thickBot="1">
      <c r="A15" s="83">
        <v>1999</v>
      </c>
      <c r="B15" s="80">
        <v>10120</v>
      </c>
      <c r="C15" s="79">
        <v>9357</v>
      </c>
      <c r="D15" s="80">
        <v>707</v>
      </c>
      <c r="E15" s="79">
        <v>1998</v>
      </c>
      <c r="F15" s="80">
        <v>44002</v>
      </c>
      <c r="G15" s="81">
        <v>66185</v>
      </c>
    </row>
    <row r="16" ht="12.75">
      <c r="A16" s="84" t="s">
        <v>435</v>
      </c>
    </row>
    <row r="17" ht="12.75">
      <c r="A17" s="84"/>
    </row>
    <row r="18" ht="12.75">
      <c r="A18" s="39"/>
    </row>
    <row r="19" spans="2:7" ht="12.75">
      <c r="B19" s="217" t="s">
        <v>197</v>
      </c>
      <c r="C19" s="218"/>
      <c r="D19" s="218"/>
      <c r="E19" s="218"/>
      <c r="F19" s="218"/>
      <c r="G19" s="218"/>
    </row>
    <row r="20" spans="1:7" ht="12.75">
      <c r="A20" s="33" t="s">
        <v>182</v>
      </c>
      <c r="B20" s="6" t="s">
        <v>191</v>
      </c>
      <c r="C20" s="221" t="s">
        <v>192</v>
      </c>
      <c r="D20" s="227"/>
      <c r="E20" s="221" t="s">
        <v>96</v>
      </c>
      <c r="F20" s="227"/>
      <c r="G20" s="6" t="s">
        <v>79</v>
      </c>
    </row>
    <row r="21" spans="2:7" ht="13.5" thickBot="1">
      <c r="B21" s="6" t="s">
        <v>193</v>
      </c>
      <c r="C21" s="6" t="s">
        <v>194</v>
      </c>
      <c r="D21" s="41" t="s">
        <v>114</v>
      </c>
      <c r="E21" s="6" t="s">
        <v>155</v>
      </c>
      <c r="F21" s="3" t="s">
        <v>195</v>
      </c>
      <c r="G21" s="6" t="s">
        <v>196</v>
      </c>
    </row>
    <row r="22" spans="1:7" ht="12.75">
      <c r="A22" s="76">
        <v>1992</v>
      </c>
      <c r="B22" s="11">
        <v>891</v>
      </c>
      <c r="C22" s="11">
        <v>6220</v>
      </c>
      <c r="D22" s="11">
        <v>962</v>
      </c>
      <c r="E22" s="11">
        <v>5504</v>
      </c>
      <c r="F22" s="11">
        <v>7919</v>
      </c>
      <c r="G22" s="11">
        <v>21496</v>
      </c>
    </row>
    <row r="23" spans="1:7" ht="12.75">
      <c r="A23" s="33">
        <v>1993</v>
      </c>
      <c r="B23" s="13">
        <v>4691</v>
      </c>
      <c r="C23" s="13">
        <v>8830</v>
      </c>
      <c r="D23" s="13">
        <v>1332</v>
      </c>
      <c r="E23" s="13">
        <v>5988</v>
      </c>
      <c r="F23" s="13">
        <v>6815</v>
      </c>
      <c r="G23" s="13">
        <v>27656</v>
      </c>
    </row>
    <row r="24" spans="1:7" ht="12.75">
      <c r="A24" s="33">
        <v>1994</v>
      </c>
      <c r="B24" s="13">
        <v>1949</v>
      </c>
      <c r="C24" s="13">
        <v>6849</v>
      </c>
      <c r="D24" s="13">
        <v>464</v>
      </c>
      <c r="E24" s="13">
        <v>3023</v>
      </c>
      <c r="F24" s="13">
        <v>2392</v>
      </c>
      <c r="G24" s="13">
        <v>14677</v>
      </c>
    </row>
    <row r="25" spans="1:7" ht="12.75">
      <c r="A25" s="33">
        <v>1995</v>
      </c>
      <c r="B25" s="13">
        <v>1377</v>
      </c>
      <c r="C25" s="13">
        <v>5027</v>
      </c>
      <c r="D25" s="13">
        <v>53</v>
      </c>
      <c r="E25" s="13">
        <v>6416</v>
      </c>
      <c r="F25" s="13">
        <v>885</v>
      </c>
      <c r="G25" s="13">
        <v>13758</v>
      </c>
    </row>
    <row r="26" spans="1:7" ht="12.75">
      <c r="A26" s="33">
        <v>1996</v>
      </c>
      <c r="B26" s="13">
        <v>5848</v>
      </c>
      <c r="C26" s="13">
        <v>9308</v>
      </c>
      <c r="D26" s="13">
        <v>19</v>
      </c>
      <c r="E26" s="13">
        <v>4564</v>
      </c>
      <c r="F26" s="13">
        <v>658</v>
      </c>
      <c r="G26" s="13">
        <v>20397</v>
      </c>
    </row>
    <row r="27" spans="1:7" ht="12.75">
      <c r="A27" s="5">
        <v>1997</v>
      </c>
      <c r="B27" s="59">
        <v>328</v>
      </c>
      <c r="C27" s="52">
        <v>6759</v>
      </c>
      <c r="D27" s="59" t="s">
        <v>20</v>
      </c>
      <c r="E27" s="52">
        <v>1061</v>
      </c>
      <c r="F27" s="59">
        <v>683</v>
      </c>
      <c r="G27" s="13">
        <v>8831</v>
      </c>
    </row>
    <row r="28" spans="1:7" ht="12.75">
      <c r="A28" s="5">
        <v>1998</v>
      </c>
      <c r="B28" s="59">
        <v>1605</v>
      </c>
      <c r="C28" s="52">
        <v>5411</v>
      </c>
      <c r="D28" s="59">
        <v>289</v>
      </c>
      <c r="E28" s="52">
        <v>4841</v>
      </c>
      <c r="F28" s="59">
        <v>408</v>
      </c>
      <c r="G28" s="13">
        <v>12554</v>
      </c>
    </row>
    <row r="29" spans="1:7" ht="13.5" thickBot="1">
      <c r="A29" s="83">
        <v>1999</v>
      </c>
      <c r="B29" s="86">
        <v>2053</v>
      </c>
      <c r="C29" s="87">
        <v>3827</v>
      </c>
      <c r="D29" s="86">
        <v>37</v>
      </c>
      <c r="E29" s="87">
        <v>2833</v>
      </c>
      <c r="F29" s="86">
        <v>2274</v>
      </c>
      <c r="G29" s="88">
        <f>SUM(B29:F29)</f>
        <v>11024</v>
      </c>
    </row>
    <row r="30" ht="12.75">
      <c r="A30" s="84" t="s">
        <v>435</v>
      </c>
    </row>
  </sheetData>
  <mergeCells count="8">
    <mergeCell ref="B19:G19"/>
    <mergeCell ref="C20:D20"/>
    <mergeCell ref="E20:F20"/>
    <mergeCell ref="A1:G1"/>
    <mergeCell ref="A3:G3"/>
    <mergeCell ref="B5:G5"/>
    <mergeCell ref="C6:D6"/>
    <mergeCell ref="E6:F6"/>
  </mergeCells>
  <printOptions/>
  <pageMargins left="0.75" right="0.75" top="1" bottom="1" header="0" footer="0"/>
  <pageSetup fitToHeight="1" fitToWidth="1"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="75" zoomScaleNormal="75" workbookViewId="0" topLeftCell="A44">
      <selection activeCell="A87" sqref="A87"/>
    </sheetView>
  </sheetViews>
  <sheetFormatPr defaultColWidth="11.421875" defaultRowHeight="12.75"/>
  <cols>
    <col min="1" max="1" width="30.7109375" style="12" customWidth="1"/>
    <col min="2" max="10" width="12.421875" style="12" customWidth="1"/>
    <col min="11" max="16384" width="11.421875" style="22" customWidth="1"/>
  </cols>
  <sheetData>
    <row r="1" spans="1:10" ht="18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</row>
    <row r="3" spans="1:10" s="21" customFormat="1" ht="18">
      <c r="A3" s="232" t="s">
        <v>417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ht="12.75">
      <c r="A4" s="233"/>
      <c r="B4" s="231"/>
      <c r="C4" s="231"/>
      <c r="D4" s="231"/>
      <c r="E4" s="231"/>
      <c r="F4" s="231"/>
      <c r="G4" s="231"/>
      <c r="H4" s="231"/>
      <c r="I4" s="231"/>
      <c r="J4" s="231"/>
    </row>
    <row r="5" spans="1:10" ht="12.75">
      <c r="A5" s="2" t="s">
        <v>1</v>
      </c>
      <c r="B5" s="217" t="s">
        <v>181</v>
      </c>
      <c r="C5" s="218"/>
      <c r="D5" s="218"/>
      <c r="E5" s="219"/>
      <c r="F5" s="217" t="s">
        <v>189</v>
      </c>
      <c r="G5" s="218"/>
      <c r="H5" s="218"/>
      <c r="I5" s="219"/>
      <c r="J5" s="3" t="s">
        <v>79</v>
      </c>
    </row>
    <row r="6" spans="1:10" ht="12.75">
      <c r="A6" s="5" t="s">
        <v>5</v>
      </c>
      <c r="B6" s="217" t="s">
        <v>10</v>
      </c>
      <c r="C6" s="218"/>
      <c r="D6" s="219"/>
      <c r="E6" s="3" t="s">
        <v>199</v>
      </c>
      <c r="F6" s="217" t="s">
        <v>10</v>
      </c>
      <c r="G6" s="218"/>
      <c r="H6" s="219"/>
      <c r="I6" s="3" t="s">
        <v>199</v>
      </c>
      <c r="J6" s="6" t="s">
        <v>200</v>
      </c>
    </row>
    <row r="7" spans="1:10" ht="13.5" thickBot="1">
      <c r="A7" s="5"/>
      <c r="B7" s="6" t="s">
        <v>201</v>
      </c>
      <c r="C7" s="3" t="s">
        <v>202</v>
      </c>
      <c r="D7" s="3" t="s">
        <v>203</v>
      </c>
      <c r="E7" s="6" t="s">
        <v>204</v>
      </c>
      <c r="F7" s="6" t="s">
        <v>201</v>
      </c>
      <c r="G7" s="3" t="s">
        <v>202</v>
      </c>
      <c r="H7" s="3" t="s">
        <v>205</v>
      </c>
      <c r="I7" s="6" t="s">
        <v>204</v>
      </c>
      <c r="J7" s="6" t="s">
        <v>206</v>
      </c>
    </row>
    <row r="8" spans="1:10" ht="12.75">
      <c r="A8" s="10" t="s">
        <v>12</v>
      </c>
      <c r="B8" s="89">
        <v>222</v>
      </c>
      <c r="C8" s="89" t="s">
        <v>224</v>
      </c>
      <c r="D8" s="90">
        <v>222</v>
      </c>
      <c r="E8" s="89" t="s">
        <v>224</v>
      </c>
      <c r="F8" s="90" t="s">
        <v>224</v>
      </c>
      <c r="G8" s="89" t="s">
        <v>224</v>
      </c>
      <c r="H8" s="90" t="s">
        <v>224</v>
      </c>
      <c r="I8" s="89" t="s">
        <v>224</v>
      </c>
      <c r="J8" s="90">
        <v>222</v>
      </c>
    </row>
    <row r="9" spans="1:10" ht="12.75">
      <c r="A9" s="12" t="s">
        <v>13</v>
      </c>
      <c r="B9" s="91">
        <v>184</v>
      </c>
      <c r="C9" s="91">
        <v>124</v>
      </c>
      <c r="D9" s="92">
        <v>308</v>
      </c>
      <c r="E9" s="91">
        <v>43</v>
      </c>
      <c r="F9" s="92">
        <v>2515</v>
      </c>
      <c r="G9" s="91">
        <v>461</v>
      </c>
      <c r="H9" s="92">
        <v>2976</v>
      </c>
      <c r="I9" s="91">
        <v>70</v>
      </c>
      <c r="J9" s="92">
        <v>3284</v>
      </c>
    </row>
    <row r="10" spans="1:10" ht="12.75">
      <c r="A10" s="12" t="s">
        <v>14</v>
      </c>
      <c r="B10" s="91" t="s">
        <v>224</v>
      </c>
      <c r="C10" s="91" t="s">
        <v>224</v>
      </c>
      <c r="D10" s="92" t="s">
        <v>224</v>
      </c>
      <c r="E10" s="91" t="s">
        <v>224</v>
      </c>
      <c r="F10" s="92" t="s">
        <v>224</v>
      </c>
      <c r="G10" s="91">
        <v>1007</v>
      </c>
      <c r="H10" s="92">
        <v>1007</v>
      </c>
      <c r="I10" s="91" t="s">
        <v>224</v>
      </c>
      <c r="J10" s="92">
        <v>1007</v>
      </c>
    </row>
    <row r="11" spans="1:10" ht="12.75">
      <c r="A11" s="12" t="s">
        <v>15</v>
      </c>
      <c r="B11" s="91">
        <v>704</v>
      </c>
      <c r="C11" s="91" t="s">
        <v>224</v>
      </c>
      <c r="D11" s="92">
        <v>704</v>
      </c>
      <c r="E11" s="91" t="s">
        <v>224</v>
      </c>
      <c r="F11" s="92">
        <v>2576</v>
      </c>
      <c r="G11" s="91" t="s">
        <v>224</v>
      </c>
      <c r="H11" s="92">
        <v>2576</v>
      </c>
      <c r="I11" s="91" t="s">
        <v>224</v>
      </c>
      <c r="J11" s="92">
        <v>3280</v>
      </c>
    </row>
    <row r="12" spans="1:10" ht="12.75">
      <c r="A12" s="14" t="s">
        <v>207</v>
      </c>
      <c r="B12" s="93">
        <v>1110</v>
      </c>
      <c r="C12" s="93">
        <v>124</v>
      </c>
      <c r="D12" s="94">
        <v>1234</v>
      </c>
      <c r="E12" s="93">
        <v>43</v>
      </c>
      <c r="F12" s="94">
        <v>5091</v>
      </c>
      <c r="G12" s="93">
        <v>1468</v>
      </c>
      <c r="H12" s="94">
        <v>6559</v>
      </c>
      <c r="I12" s="93">
        <v>70</v>
      </c>
      <c r="J12" s="94">
        <v>7793</v>
      </c>
    </row>
    <row r="13" spans="2:10" ht="12.75">
      <c r="B13" s="91"/>
      <c r="C13" s="91"/>
      <c r="D13" s="92"/>
      <c r="E13" s="91"/>
      <c r="F13" s="92"/>
      <c r="G13" s="91"/>
      <c r="H13" s="92"/>
      <c r="I13" s="91"/>
      <c r="J13" s="92"/>
    </row>
    <row r="14" spans="1:10" ht="12.75">
      <c r="A14" s="14" t="s">
        <v>208</v>
      </c>
      <c r="B14" s="93" t="s">
        <v>224</v>
      </c>
      <c r="C14" s="93">
        <v>228</v>
      </c>
      <c r="D14" s="94">
        <v>228</v>
      </c>
      <c r="E14" s="93" t="s">
        <v>224</v>
      </c>
      <c r="F14" s="94" t="s">
        <v>224</v>
      </c>
      <c r="G14" s="93" t="s">
        <v>224</v>
      </c>
      <c r="H14" s="94" t="s">
        <v>224</v>
      </c>
      <c r="I14" s="93" t="s">
        <v>224</v>
      </c>
      <c r="J14" s="94">
        <v>228</v>
      </c>
    </row>
    <row r="15" spans="2:10" ht="12.75">
      <c r="B15" s="91"/>
      <c r="C15" s="91"/>
      <c r="D15" s="92"/>
      <c r="E15" s="91"/>
      <c r="F15" s="92"/>
      <c r="G15" s="91"/>
      <c r="H15" s="92"/>
      <c r="I15" s="91"/>
      <c r="J15" s="92"/>
    </row>
    <row r="16" spans="1:10" ht="12.75">
      <c r="A16" s="14" t="s">
        <v>209</v>
      </c>
      <c r="B16" s="93">
        <v>287</v>
      </c>
      <c r="C16" s="93" t="s">
        <v>224</v>
      </c>
      <c r="D16" s="94">
        <v>287</v>
      </c>
      <c r="E16" s="93">
        <v>12</v>
      </c>
      <c r="F16" s="94">
        <v>400</v>
      </c>
      <c r="G16" s="93" t="s">
        <v>224</v>
      </c>
      <c r="H16" s="94">
        <v>400</v>
      </c>
      <c r="I16" s="93">
        <v>307</v>
      </c>
      <c r="J16" s="94">
        <v>687</v>
      </c>
    </row>
    <row r="17" spans="2:10" ht="12.75">
      <c r="B17" s="91"/>
      <c r="C17" s="91"/>
      <c r="D17" s="92"/>
      <c r="E17" s="91"/>
      <c r="F17" s="92"/>
      <c r="G17" s="91"/>
      <c r="H17" s="92"/>
      <c r="I17" s="91"/>
      <c r="J17" s="92"/>
    </row>
    <row r="18" spans="1:10" ht="12.75">
      <c r="A18" s="12" t="s">
        <v>19</v>
      </c>
      <c r="B18" s="91">
        <v>183</v>
      </c>
      <c r="C18" s="91" t="s">
        <v>224</v>
      </c>
      <c r="D18" s="92">
        <v>183</v>
      </c>
      <c r="E18" s="91" t="s">
        <v>224</v>
      </c>
      <c r="F18" s="92">
        <v>599</v>
      </c>
      <c r="G18" s="91" t="s">
        <v>224</v>
      </c>
      <c r="H18" s="92">
        <v>599</v>
      </c>
      <c r="I18" s="91" t="s">
        <v>224</v>
      </c>
      <c r="J18" s="92">
        <v>782</v>
      </c>
    </row>
    <row r="19" spans="1:10" ht="12.75">
      <c r="A19" s="12" t="s">
        <v>21</v>
      </c>
      <c r="B19" s="91">
        <v>189</v>
      </c>
      <c r="C19" s="91" t="s">
        <v>224</v>
      </c>
      <c r="D19" s="92">
        <v>189</v>
      </c>
      <c r="E19" s="91">
        <v>75</v>
      </c>
      <c r="F19" s="92">
        <v>1892</v>
      </c>
      <c r="G19" s="91" t="s">
        <v>224</v>
      </c>
      <c r="H19" s="92">
        <v>1892</v>
      </c>
      <c r="I19" s="91">
        <v>54</v>
      </c>
      <c r="J19" s="92">
        <v>2081</v>
      </c>
    </row>
    <row r="20" spans="1:10" ht="12.75">
      <c r="A20" s="12" t="s">
        <v>22</v>
      </c>
      <c r="B20" s="91">
        <v>44</v>
      </c>
      <c r="C20" s="91">
        <v>93</v>
      </c>
      <c r="D20" s="92">
        <v>137</v>
      </c>
      <c r="E20" s="91">
        <v>120</v>
      </c>
      <c r="F20" s="92" t="s">
        <v>224</v>
      </c>
      <c r="G20" s="91">
        <v>2074</v>
      </c>
      <c r="H20" s="92">
        <v>2074</v>
      </c>
      <c r="I20" s="91">
        <v>470</v>
      </c>
      <c r="J20" s="92">
        <v>2211</v>
      </c>
    </row>
    <row r="21" spans="1:10" ht="12.75">
      <c r="A21" s="14" t="s">
        <v>210</v>
      </c>
      <c r="B21" s="93">
        <v>416</v>
      </c>
      <c r="C21" s="93">
        <v>93</v>
      </c>
      <c r="D21" s="94">
        <v>509</v>
      </c>
      <c r="E21" s="93">
        <v>195</v>
      </c>
      <c r="F21" s="94">
        <v>2491</v>
      </c>
      <c r="G21" s="93">
        <v>2074</v>
      </c>
      <c r="H21" s="94">
        <v>4565</v>
      </c>
      <c r="I21" s="93">
        <v>524</v>
      </c>
      <c r="J21" s="94">
        <v>5074</v>
      </c>
    </row>
    <row r="22" spans="2:10" ht="12.75">
      <c r="B22" s="91"/>
      <c r="C22" s="91"/>
      <c r="D22" s="92"/>
      <c r="E22" s="91"/>
      <c r="F22" s="92"/>
      <c r="G22" s="91"/>
      <c r="H22" s="92"/>
      <c r="I22" s="91"/>
      <c r="J22" s="92"/>
    </row>
    <row r="23" spans="1:10" ht="12.75">
      <c r="A23" s="14" t="s">
        <v>211</v>
      </c>
      <c r="B23" s="93" t="s">
        <v>224</v>
      </c>
      <c r="C23" s="93" t="s">
        <v>224</v>
      </c>
      <c r="D23" s="94" t="s">
        <v>224</v>
      </c>
      <c r="E23" s="93" t="s">
        <v>224</v>
      </c>
      <c r="F23" s="93" t="s">
        <v>224</v>
      </c>
      <c r="G23" s="93" t="s">
        <v>224</v>
      </c>
      <c r="H23" s="94" t="s">
        <v>224</v>
      </c>
      <c r="I23" s="93" t="s">
        <v>224</v>
      </c>
      <c r="J23" s="94" t="s">
        <v>224</v>
      </c>
    </row>
    <row r="24" spans="2:10" ht="12.75">
      <c r="B24" s="91"/>
      <c r="C24" s="91"/>
      <c r="D24" s="92"/>
      <c r="E24" s="91"/>
      <c r="F24" s="92"/>
      <c r="G24" s="91"/>
      <c r="H24" s="92"/>
      <c r="I24" s="91"/>
      <c r="J24" s="92"/>
    </row>
    <row r="25" spans="1:10" ht="12.75">
      <c r="A25" s="14" t="s">
        <v>212</v>
      </c>
      <c r="B25" s="93">
        <v>248</v>
      </c>
      <c r="C25" s="93" t="s">
        <v>224</v>
      </c>
      <c r="D25" s="94">
        <v>248</v>
      </c>
      <c r="E25" s="93">
        <v>68</v>
      </c>
      <c r="F25" s="94">
        <v>613.15</v>
      </c>
      <c r="G25" s="93">
        <v>1.5</v>
      </c>
      <c r="H25" s="94">
        <v>614.65</v>
      </c>
      <c r="I25" s="93" t="s">
        <v>224</v>
      </c>
      <c r="J25" s="94">
        <v>862.65</v>
      </c>
    </row>
    <row r="26" spans="2:10" ht="12.75">
      <c r="B26" s="91"/>
      <c r="C26" s="91"/>
      <c r="D26" s="92"/>
      <c r="E26" s="91"/>
      <c r="F26" s="92"/>
      <c r="G26" s="91"/>
      <c r="H26" s="92"/>
      <c r="I26" s="91"/>
      <c r="J26" s="92"/>
    </row>
    <row r="27" spans="1:10" ht="12.75">
      <c r="A27" s="12" t="s">
        <v>26</v>
      </c>
      <c r="B27" s="91">
        <v>206</v>
      </c>
      <c r="C27" s="91" t="s">
        <v>224</v>
      </c>
      <c r="D27" s="92">
        <v>206</v>
      </c>
      <c r="E27" s="91">
        <v>6</v>
      </c>
      <c r="F27" s="91" t="s">
        <v>224</v>
      </c>
      <c r="G27" s="91">
        <v>70</v>
      </c>
      <c r="H27" s="91">
        <v>70</v>
      </c>
      <c r="I27" s="91" t="s">
        <v>224</v>
      </c>
      <c r="J27" s="92">
        <v>276</v>
      </c>
    </row>
    <row r="28" spans="1:10" ht="12.75">
      <c r="A28" s="12" t="s">
        <v>27</v>
      </c>
      <c r="B28" s="91">
        <v>326.5</v>
      </c>
      <c r="C28" s="91">
        <v>17.95</v>
      </c>
      <c r="D28" s="92">
        <v>344.45</v>
      </c>
      <c r="E28" s="91" t="s">
        <v>224</v>
      </c>
      <c r="F28" s="92">
        <v>24</v>
      </c>
      <c r="G28" s="91">
        <v>190.5</v>
      </c>
      <c r="H28" s="92">
        <v>214.5</v>
      </c>
      <c r="I28" s="91" t="s">
        <v>224</v>
      </c>
      <c r="J28" s="92">
        <v>558.95</v>
      </c>
    </row>
    <row r="29" spans="1:10" ht="12.75">
      <c r="A29" s="12" t="s">
        <v>28</v>
      </c>
      <c r="B29" s="91">
        <v>40</v>
      </c>
      <c r="C29" s="91" t="s">
        <v>224</v>
      </c>
      <c r="D29" s="92">
        <v>40</v>
      </c>
      <c r="E29" s="91" t="s">
        <v>224</v>
      </c>
      <c r="F29" s="92" t="s">
        <v>224</v>
      </c>
      <c r="G29" s="91" t="s">
        <v>224</v>
      </c>
      <c r="H29" s="92" t="s">
        <v>224</v>
      </c>
      <c r="I29" s="91" t="s">
        <v>224</v>
      </c>
      <c r="J29" s="92">
        <v>40</v>
      </c>
    </row>
    <row r="30" spans="1:10" ht="12.75">
      <c r="A30" s="14" t="s">
        <v>213</v>
      </c>
      <c r="B30" s="93">
        <v>572.5</v>
      </c>
      <c r="C30" s="93">
        <v>17.95</v>
      </c>
      <c r="D30" s="94">
        <v>590.45</v>
      </c>
      <c r="E30" s="93">
        <v>6</v>
      </c>
      <c r="F30" s="94">
        <v>24</v>
      </c>
      <c r="G30" s="93">
        <v>260.5</v>
      </c>
      <c r="H30" s="94">
        <v>284.5</v>
      </c>
      <c r="I30" s="93" t="s">
        <v>224</v>
      </c>
      <c r="J30" s="94">
        <v>874.95</v>
      </c>
    </row>
    <row r="31" spans="2:10" ht="12.75">
      <c r="B31" s="91"/>
      <c r="C31" s="91"/>
      <c r="D31" s="92"/>
      <c r="E31" s="91"/>
      <c r="F31" s="92"/>
      <c r="G31" s="91"/>
      <c r="H31" s="92"/>
      <c r="I31" s="91"/>
      <c r="J31" s="92"/>
    </row>
    <row r="32" spans="1:10" ht="12.75">
      <c r="A32" s="12" t="s">
        <v>30</v>
      </c>
      <c r="B32" s="91" t="s">
        <v>224</v>
      </c>
      <c r="C32" s="91" t="s">
        <v>224</v>
      </c>
      <c r="D32" s="92" t="s">
        <v>224</v>
      </c>
      <c r="E32" s="91" t="s">
        <v>224</v>
      </c>
      <c r="F32" s="92" t="s">
        <v>224</v>
      </c>
      <c r="G32" s="91" t="s">
        <v>224</v>
      </c>
      <c r="H32" s="92" t="s">
        <v>224</v>
      </c>
      <c r="I32" s="91" t="s">
        <v>224</v>
      </c>
      <c r="J32" s="92" t="s">
        <v>224</v>
      </c>
    </row>
    <row r="33" spans="1:10" ht="12.75">
      <c r="A33" s="12" t="s">
        <v>31</v>
      </c>
      <c r="B33" s="91" t="s">
        <v>224</v>
      </c>
      <c r="C33" s="91" t="s">
        <v>224</v>
      </c>
      <c r="D33" s="92" t="s">
        <v>224</v>
      </c>
      <c r="E33" s="91" t="s">
        <v>224</v>
      </c>
      <c r="F33" s="92" t="s">
        <v>224</v>
      </c>
      <c r="G33" s="91" t="s">
        <v>224</v>
      </c>
      <c r="H33" s="92" t="s">
        <v>224</v>
      </c>
      <c r="I33" s="91" t="s">
        <v>224</v>
      </c>
      <c r="J33" s="92" t="s">
        <v>224</v>
      </c>
    </row>
    <row r="34" spans="1:10" ht="12.75">
      <c r="A34" s="12" t="s">
        <v>32</v>
      </c>
      <c r="B34" s="91" t="s">
        <v>224</v>
      </c>
      <c r="C34" s="91" t="s">
        <v>224</v>
      </c>
      <c r="D34" s="92" t="s">
        <v>224</v>
      </c>
      <c r="E34" s="91" t="s">
        <v>224</v>
      </c>
      <c r="F34" s="92" t="s">
        <v>224</v>
      </c>
      <c r="G34" s="91" t="s">
        <v>224</v>
      </c>
      <c r="H34" s="92" t="s">
        <v>224</v>
      </c>
      <c r="I34" s="91" t="s">
        <v>224</v>
      </c>
      <c r="J34" s="92" t="s">
        <v>224</v>
      </c>
    </row>
    <row r="35" spans="1:10" ht="12.75">
      <c r="A35" s="12" t="s">
        <v>33</v>
      </c>
      <c r="B35" s="91" t="s">
        <v>224</v>
      </c>
      <c r="C35" s="92" t="s">
        <v>224</v>
      </c>
      <c r="D35" s="92" t="s">
        <v>224</v>
      </c>
      <c r="E35" s="91" t="s">
        <v>224</v>
      </c>
      <c r="F35" s="92" t="s">
        <v>224</v>
      </c>
      <c r="G35" s="91" t="s">
        <v>224</v>
      </c>
      <c r="H35" s="92" t="s">
        <v>224</v>
      </c>
      <c r="I35" s="91" t="s">
        <v>224</v>
      </c>
      <c r="J35" s="92" t="s">
        <v>224</v>
      </c>
    </row>
    <row r="36" spans="1:10" ht="12.75">
      <c r="A36" s="14" t="s">
        <v>214</v>
      </c>
      <c r="B36" s="93" t="s">
        <v>224</v>
      </c>
      <c r="C36" s="93" t="s">
        <v>224</v>
      </c>
      <c r="D36" s="94" t="s">
        <v>224</v>
      </c>
      <c r="E36" s="93" t="s">
        <v>224</v>
      </c>
      <c r="F36" s="94" t="s">
        <v>224</v>
      </c>
      <c r="G36" s="93" t="s">
        <v>224</v>
      </c>
      <c r="H36" s="94" t="s">
        <v>224</v>
      </c>
      <c r="I36" s="93" t="s">
        <v>224</v>
      </c>
      <c r="J36" s="94" t="s">
        <v>224</v>
      </c>
    </row>
    <row r="37" spans="2:10" ht="12.75">
      <c r="B37" s="91"/>
      <c r="C37" s="91"/>
      <c r="D37" s="92"/>
      <c r="E37" s="91"/>
      <c r="F37" s="92"/>
      <c r="G37" s="91"/>
      <c r="H37" s="92"/>
      <c r="I37" s="91"/>
      <c r="J37" s="92"/>
    </row>
    <row r="38" spans="1:10" ht="12.75">
      <c r="A38" s="14" t="s">
        <v>215</v>
      </c>
      <c r="B38" s="95">
        <v>31.5</v>
      </c>
      <c r="C38" s="93" t="s">
        <v>224</v>
      </c>
      <c r="D38" s="94">
        <v>31.5</v>
      </c>
      <c r="E38" s="93">
        <v>10</v>
      </c>
      <c r="F38" s="94" t="s">
        <v>224</v>
      </c>
      <c r="G38" s="93" t="s">
        <v>224</v>
      </c>
      <c r="H38" s="93" t="s">
        <v>224</v>
      </c>
      <c r="I38" s="93" t="s">
        <v>224</v>
      </c>
      <c r="J38" s="94">
        <v>31.5</v>
      </c>
    </row>
    <row r="39" spans="2:10" ht="12.75">
      <c r="B39" s="91"/>
      <c r="C39" s="91"/>
      <c r="D39" s="92"/>
      <c r="E39" s="91"/>
      <c r="F39" s="92"/>
      <c r="G39" s="91"/>
      <c r="H39" s="92"/>
      <c r="I39" s="91"/>
      <c r="J39" s="92"/>
    </row>
    <row r="40" spans="1:10" ht="12.75">
      <c r="A40" s="12" t="s">
        <v>36</v>
      </c>
      <c r="B40" s="91" t="s">
        <v>224</v>
      </c>
      <c r="C40" s="96" t="s">
        <v>224</v>
      </c>
      <c r="D40" s="92" t="s">
        <v>224</v>
      </c>
      <c r="E40" s="91" t="s">
        <v>224</v>
      </c>
      <c r="F40" s="92" t="s">
        <v>224</v>
      </c>
      <c r="G40" s="91" t="s">
        <v>224</v>
      </c>
      <c r="H40" s="92" t="s">
        <v>224</v>
      </c>
      <c r="I40" s="91" t="s">
        <v>224</v>
      </c>
      <c r="J40" s="92" t="s">
        <v>224</v>
      </c>
    </row>
    <row r="41" spans="1:10" ht="12.75">
      <c r="A41" s="12" t="s">
        <v>37</v>
      </c>
      <c r="B41" s="91" t="s">
        <v>224</v>
      </c>
      <c r="C41" s="91" t="s">
        <v>224</v>
      </c>
      <c r="D41" s="92" t="s">
        <v>224</v>
      </c>
      <c r="E41" s="91" t="s">
        <v>224</v>
      </c>
      <c r="F41" s="92" t="s">
        <v>224</v>
      </c>
      <c r="G41" s="91" t="s">
        <v>224</v>
      </c>
      <c r="H41" s="92" t="s">
        <v>224</v>
      </c>
      <c r="I41" s="91" t="s">
        <v>224</v>
      </c>
      <c r="J41" s="92" t="s">
        <v>224</v>
      </c>
    </row>
    <row r="42" spans="1:10" ht="12.75">
      <c r="A42" s="12" t="s">
        <v>38</v>
      </c>
      <c r="B42" s="96" t="s">
        <v>224</v>
      </c>
      <c r="C42" s="91" t="s">
        <v>224</v>
      </c>
      <c r="D42" s="92" t="s">
        <v>224</v>
      </c>
      <c r="E42" s="92" t="s">
        <v>224</v>
      </c>
      <c r="F42" s="92" t="s">
        <v>224</v>
      </c>
      <c r="G42" s="91" t="s">
        <v>224</v>
      </c>
      <c r="H42" s="92" t="s">
        <v>224</v>
      </c>
      <c r="I42" s="91" t="s">
        <v>224</v>
      </c>
      <c r="J42" s="92" t="s">
        <v>224</v>
      </c>
    </row>
    <row r="43" spans="1:10" ht="12.75">
      <c r="A43" s="12" t="s">
        <v>39</v>
      </c>
      <c r="B43" s="91" t="s">
        <v>224</v>
      </c>
      <c r="C43" s="91" t="s">
        <v>224</v>
      </c>
      <c r="D43" s="92" t="s">
        <v>224</v>
      </c>
      <c r="E43" s="91" t="s">
        <v>224</v>
      </c>
      <c r="F43" s="92" t="s">
        <v>224</v>
      </c>
      <c r="G43" s="91" t="s">
        <v>224</v>
      </c>
      <c r="H43" s="92" t="s">
        <v>224</v>
      </c>
      <c r="I43" s="91" t="s">
        <v>224</v>
      </c>
      <c r="J43" s="92" t="s">
        <v>224</v>
      </c>
    </row>
    <row r="44" spans="1:10" ht="12.75">
      <c r="A44" s="12" t="s">
        <v>40</v>
      </c>
      <c r="B44" s="91" t="s">
        <v>224</v>
      </c>
      <c r="C44" s="91" t="s">
        <v>224</v>
      </c>
      <c r="D44" s="92" t="s">
        <v>224</v>
      </c>
      <c r="E44" s="91" t="s">
        <v>224</v>
      </c>
      <c r="F44" s="92" t="s">
        <v>224</v>
      </c>
      <c r="G44" s="91" t="s">
        <v>224</v>
      </c>
      <c r="H44" s="92" t="s">
        <v>224</v>
      </c>
      <c r="I44" s="91" t="s">
        <v>224</v>
      </c>
      <c r="J44" s="92" t="s">
        <v>224</v>
      </c>
    </row>
    <row r="45" spans="1:10" ht="12.75">
      <c r="A45" s="12" t="s">
        <v>41</v>
      </c>
      <c r="B45" s="91" t="s">
        <v>224</v>
      </c>
      <c r="C45" s="91" t="s">
        <v>224</v>
      </c>
      <c r="D45" s="92" t="s">
        <v>224</v>
      </c>
      <c r="E45" s="91" t="s">
        <v>224</v>
      </c>
      <c r="F45" s="92" t="s">
        <v>224</v>
      </c>
      <c r="G45" s="91" t="s">
        <v>224</v>
      </c>
      <c r="H45" s="92" t="s">
        <v>224</v>
      </c>
      <c r="I45" s="91" t="s">
        <v>224</v>
      </c>
      <c r="J45" s="92" t="s">
        <v>224</v>
      </c>
    </row>
    <row r="46" spans="1:10" ht="12.75">
      <c r="A46" s="12" t="s">
        <v>42</v>
      </c>
      <c r="B46" s="91" t="s">
        <v>224</v>
      </c>
      <c r="C46" s="92" t="s">
        <v>224</v>
      </c>
      <c r="D46" s="92" t="s">
        <v>224</v>
      </c>
      <c r="E46" s="91" t="s">
        <v>224</v>
      </c>
      <c r="F46" s="92" t="s">
        <v>224</v>
      </c>
      <c r="G46" s="91" t="s">
        <v>224</v>
      </c>
      <c r="H46" s="92" t="s">
        <v>224</v>
      </c>
      <c r="I46" s="91" t="s">
        <v>224</v>
      </c>
      <c r="J46" s="92" t="s">
        <v>224</v>
      </c>
    </row>
    <row r="47" spans="1:10" ht="12.75">
      <c r="A47" s="12" t="s">
        <v>43</v>
      </c>
      <c r="B47" s="91" t="s">
        <v>224</v>
      </c>
      <c r="C47" s="91" t="s">
        <v>224</v>
      </c>
      <c r="D47" s="92" t="s">
        <v>224</v>
      </c>
      <c r="E47" s="92" t="s">
        <v>224</v>
      </c>
      <c r="F47" s="92" t="s">
        <v>224</v>
      </c>
      <c r="G47" s="91" t="s">
        <v>224</v>
      </c>
      <c r="H47" s="92" t="s">
        <v>224</v>
      </c>
      <c r="I47" s="91" t="s">
        <v>224</v>
      </c>
      <c r="J47" s="92" t="s">
        <v>224</v>
      </c>
    </row>
    <row r="48" spans="1:10" ht="12.75">
      <c r="A48" s="12" t="s">
        <v>44</v>
      </c>
      <c r="B48" s="91" t="s">
        <v>224</v>
      </c>
      <c r="C48" s="91" t="s">
        <v>224</v>
      </c>
      <c r="D48" s="92" t="s">
        <v>224</v>
      </c>
      <c r="E48" s="91" t="s">
        <v>224</v>
      </c>
      <c r="F48" s="92" t="s">
        <v>224</v>
      </c>
      <c r="G48" s="91" t="s">
        <v>224</v>
      </c>
      <c r="H48" s="92" t="s">
        <v>224</v>
      </c>
      <c r="I48" s="91" t="s">
        <v>224</v>
      </c>
      <c r="J48" s="92" t="s">
        <v>224</v>
      </c>
    </row>
    <row r="49" spans="1:10" ht="12.75">
      <c r="A49" s="14" t="s">
        <v>216</v>
      </c>
      <c r="B49" s="93" t="s">
        <v>224</v>
      </c>
      <c r="C49" s="93" t="s">
        <v>224</v>
      </c>
      <c r="D49" s="94" t="s">
        <v>224</v>
      </c>
      <c r="E49" s="93" t="s">
        <v>224</v>
      </c>
      <c r="F49" s="94" t="s">
        <v>224</v>
      </c>
      <c r="G49" s="93" t="s">
        <v>224</v>
      </c>
      <c r="H49" s="94" t="s">
        <v>224</v>
      </c>
      <c r="I49" s="93" t="s">
        <v>224</v>
      </c>
      <c r="J49" s="94" t="s">
        <v>224</v>
      </c>
    </row>
    <row r="50" spans="2:10" ht="12.75">
      <c r="B50" s="91"/>
      <c r="C50" s="91"/>
      <c r="D50" s="92"/>
      <c r="E50" s="91"/>
      <c r="F50" s="92"/>
      <c r="G50" s="91"/>
      <c r="H50" s="92"/>
      <c r="I50" s="91"/>
      <c r="J50" s="92"/>
    </row>
    <row r="51" spans="1:10" ht="12.75">
      <c r="A51" s="14" t="s">
        <v>217</v>
      </c>
      <c r="B51" s="93" t="s">
        <v>224</v>
      </c>
      <c r="C51" s="93" t="s">
        <v>224</v>
      </c>
      <c r="D51" s="94" t="s">
        <v>224</v>
      </c>
      <c r="E51" s="93" t="s">
        <v>224</v>
      </c>
      <c r="F51" s="94" t="s">
        <v>224</v>
      </c>
      <c r="G51" s="93" t="s">
        <v>224</v>
      </c>
      <c r="H51" s="93" t="s">
        <v>224</v>
      </c>
      <c r="I51" s="93" t="s">
        <v>224</v>
      </c>
      <c r="J51" s="94" t="s">
        <v>224</v>
      </c>
    </row>
    <row r="52" spans="2:10" ht="12.75">
      <c r="B52" s="91"/>
      <c r="C52" s="91"/>
      <c r="D52" s="92"/>
      <c r="E52" s="91"/>
      <c r="F52" s="92"/>
      <c r="G52" s="91"/>
      <c r="H52" s="92"/>
      <c r="I52" s="91"/>
      <c r="J52" s="92"/>
    </row>
    <row r="53" spans="1:10" ht="12.75">
      <c r="A53" s="12" t="s">
        <v>47</v>
      </c>
      <c r="B53" s="91">
        <v>265</v>
      </c>
      <c r="C53" s="91">
        <v>127.5</v>
      </c>
      <c r="D53" s="92">
        <v>392.5</v>
      </c>
      <c r="E53" s="91" t="s">
        <v>224</v>
      </c>
      <c r="F53" s="92" t="s">
        <v>224</v>
      </c>
      <c r="G53" s="91" t="s">
        <v>224</v>
      </c>
      <c r="H53" s="91" t="s">
        <v>224</v>
      </c>
      <c r="I53" s="91" t="s">
        <v>224</v>
      </c>
      <c r="J53" s="92">
        <v>392.5</v>
      </c>
    </row>
    <row r="54" spans="1:10" ht="12.75">
      <c r="A54" s="12" t="s">
        <v>48</v>
      </c>
      <c r="B54" s="91">
        <v>2272</v>
      </c>
      <c r="C54" s="91" t="s">
        <v>224</v>
      </c>
      <c r="D54" s="92">
        <v>2272</v>
      </c>
      <c r="E54" s="91" t="s">
        <v>224</v>
      </c>
      <c r="F54" s="92" t="s">
        <v>224</v>
      </c>
      <c r="G54" s="91" t="s">
        <v>224</v>
      </c>
      <c r="H54" s="91" t="s">
        <v>224</v>
      </c>
      <c r="I54" s="91" t="s">
        <v>224</v>
      </c>
      <c r="J54" s="92">
        <v>2272</v>
      </c>
    </row>
    <row r="55" spans="1:10" ht="12.75">
      <c r="A55" s="12" t="s">
        <v>49</v>
      </c>
      <c r="B55" s="91">
        <v>1312</v>
      </c>
      <c r="C55" s="91" t="s">
        <v>224</v>
      </c>
      <c r="D55" s="92">
        <v>1312</v>
      </c>
      <c r="E55" s="91">
        <v>286</v>
      </c>
      <c r="F55" s="92" t="s">
        <v>224</v>
      </c>
      <c r="G55" s="91" t="s">
        <v>224</v>
      </c>
      <c r="H55" s="91" t="s">
        <v>224</v>
      </c>
      <c r="I55" s="91" t="s">
        <v>224</v>
      </c>
      <c r="J55" s="92">
        <v>1312</v>
      </c>
    </row>
    <row r="56" spans="1:10" ht="12.75">
      <c r="A56" s="12" t="s">
        <v>50</v>
      </c>
      <c r="B56" s="91">
        <v>1685</v>
      </c>
      <c r="C56" s="91" t="s">
        <v>224</v>
      </c>
      <c r="D56" s="92">
        <v>1685</v>
      </c>
      <c r="E56" s="91" t="s">
        <v>224</v>
      </c>
      <c r="F56" s="92">
        <v>56</v>
      </c>
      <c r="G56" s="91" t="s">
        <v>224</v>
      </c>
      <c r="H56" s="92">
        <v>56</v>
      </c>
      <c r="I56" s="91" t="s">
        <v>224</v>
      </c>
      <c r="J56" s="92">
        <v>1741</v>
      </c>
    </row>
    <row r="57" spans="1:10" ht="12.75">
      <c r="A57" s="12" t="s">
        <v>51</v>
      </c>
      <c r="B57" s="91">
        <v>2540</v>
      </c>
      <c r="C57" s="91">
        <v>55</v>
      </c>
      <c r="D57" s="92">
        <v>2595</v>
      </c>
      <c r="E57" s="91">
        <v>26</v>
      </c>
      <c r="F57" s="92" t="s">
        <v>224</v>
      </c>
      <c r="G57" s="91" t="s">
        <v>224</v>
      </c>
      <c r="H57" s="92" t="s">
        <v>224</v>
      </c>
      <c r="I57" s="91" t="s">
        <v>224</v>
      </c>
      <c r="J57" s="92">
        <v>2595</v>
      </c>
    </row>
    <row r="58" spans="1:10" ht="12.75">
      <c r="A58" s="14" t="s">
        <v>218</v>
      </c>
      <c r="B58" s="93">
        <v>8074</v>
      </c>
      <c r="C58" s="93">
        <v>182.5</v>
      </c>
      <c r="D58" s="94">
        <v>8256.5</v>
      </c>
      <c r="E58" s="93">
        <v>312</v>
      </c>
      <c r="F58" s="94">
        <v>56</v>
      </c>
      <c r="G58" s="93" t="s">
        <v>224</v>
      </c>
      <c r="H58" s="94">
        <v>56</v>
      </c>
      <c r="I58" s="93" t="s">
        <v>224</v>
      </c>
      <c r="J58" s="94">
        <v>8312.5</v>
      </c>
    </row>
    <row r="59" spans="2:10" ht="12.75">
      <c r="B59" s="91"/>
      <c r="C59" s="91"/>
      <c r="D59" s="92"/>
      <c r="E59" s="91"/>
      <c r="F59" s="92"/>
      <c r="G59" s="91"/>
      <c r="H59" s="92"/>
      <c r="I59" s="91"/>
      <c r="J59" s="92"/>
    </row>
    <row r="60" spans="1:10" ht="12.75">
      <c r="A60" s="12" t="s">
        <v>53</v>
      </c>
      <c r="B60" s="91">
        <v>100</v>
      </c>
      <c r="C60" s="91">
        <v>277</v>
      </c>
      <c r="D60" s="92">
        <v>377</v>
      </c>
      <c r="E60" s="91" t="s">
        <v>224</v>
      </c>
      <c r="F60" s="92" t="s">
        <v>224</v>
      </c>
      <c r="G60" s="91" t="s">
        <v>224</v>
      </c>
      <c r="H60" s="91" t="s">
        <v>224</v>
      </c>
      <c r="I60" s="91" t="s">
        <v>224</v>
      </c>
      <c r="J60" s="92">
        <v>377</v>
      </c>
    </row>
    <row r="61" spans="1:10" ht="12.75">
      <c r="A61" s="12" t="s">
        <v>54</v>
      </c>
      <c r="B61" s="91" t="s">
        <v>224</v>
      </c>
      <c r="C61" s="91">
        <v>92</v>
      </c>
      <c r="D61" s="92">
        <v>92</v>
      </c>
      <c r="E61" s="91" t="s">
        <v>224</v>
      </c>
      <c r="F61" s="97" t="s">
        <v>224</v>
      </c>
      <c r="G61" s="91" t="s">
        <v>224</v>
      </c>
      <c r="H61" s="91" t="s">
        <v>224</v>
      </c>
      <c r="I61" s="91" t="s">
        <v>224</v>
      </c>
      <c r="J61" s="92">
        <v>92</v>
      </c>
    </row>
    <row r="62" spans="1:10" ht="12.75">
      <c r="A62" s="12" t="s">
        <v>55</v>
      </c>
      <c r="B62" s="91" t="s">
        <v>224</v>
      </c>
      <c r="C62" s="91" t="s">
        <v>224</v>
      </c>
      <c r="D62" s="91" t="s">
        <v>224</v>
      </c>
      <c r="E62" s="91" t="s">
        <v>224</v>
      </c>
      <c r="F62" s="91" t="s">
        <v>224</v>
      </c>
      <c r="G62" s="91" t="s">
        <v>224</v>
      </c>
      <c r="H62" s="92" t="s">
        <v>224</v>
      </c>
      <c r="I62" s="91" t="s">
        <v>224</v>
      </c>
      <c r="J62" s="92" t="s">
        <v>224</v>
      </c>
    </row>
    <row r="63" spans="1:10" ht="12.75">
      <c r="A63" s="14" t="s">
        <v>219</v>
      </c>
      <c r="B63" s="93">
        <v>100</v>
      </c>
      <c r="C63" s="93">
        <v>369</v>
      </c>
      <c r="D63" s="94">
        <v>469</v>
      </c>
      <c r="E63" s="93" t="s">
        <v>224</v>
      </c>
      <c r="F63" s="94" t="s">
        <v>224</v>
      </c>
      <c r="G63" s="93" t="s">
        <v>224</v>
      </c>
      <c r="H63" s="94" t="s">
        <v>224</v>
      </c>
      <c r="I63" s="93" t="s">
        <v>224</v>
      </c>
      <c r="J63" s="94">
        <v>469</v>
      </c>
    </row>
    <row r="64" spans="2:10" ht="12.75">
      <c r="B64" s="91"/>
      <c r="C64" s="91"/>
      <c r="D64" s="92"/>
      <c r="E64" s="91"/>
      <c r="F64" s="97"/>
      <c r="G64" s="91"/>
      <c r="H64" s="92"/>
      <c r="I64" s="91"/>
      <c r="J64" s="92"/>
    </row>
    <row r="65" spans="1:10" ht="12.75">
      <c r="A65" s="14" t="s">
        <v>220</v>
      </c>
      <c r="B65" s="93">
        <v>12</v>
      </c>
      <c r="C65" s="93" t="s">
        <v>224</v>
      </c>
      <c r="D65" s="94">
        <v>12</v>
      </c>
      <c r="E65" s="93" t="s">
        <v>224</v>
      </c>
      <c r="F65" s="98" t="s">
        <v>224</v>
      </c>
      <c r="G65" s="93" t="s">
        <v>224</v>
      </c>
      <c r="H65" s="94" t="s">
        <v>224</v>
      </c>
      <c r="I65" s="93" t="s">
        <v>224</v>
      </c>
      <c r="J65" s="94">
        <v>12</v>
      </c>
    </row>
    <row r="66" spans="2:10" ht="12.75">
      <c r="B66" s="91"/>
      <c r="C66" s="91"/>
      <c r="D66" s="92"/>
      <c r="E66" s="91"/>
      <c r="F66" s="92"/>
      <c r="G66" s="91"/>
      <c r="H66" s="92"/>
      <c r="I66" s="91"/>
      <c r="J66" s="92"/>
    </row>
    <row r="67" spans="1:10" ht="12.75">
      <c r="A67" s="12" t="s">
        <v>58</v>
      </c>
      <c r="B67" s="91">
        <v>9934</v>
      </c>
      <c r="C67" s="91" t="s">
        <v>224</v>
      </c>
      <c r="D67" s="92">
        <v>9934</v>
      </c>
      <c r="E67" s="91" t="s">
        <v>224</v>
      </c>
      <c r="F67" s="92" t="s">
        <v>224</v>
      </c>
      <c r="G67" s="91" t="s">
        <v>224</v>
      </c>
      <c r="H67" s="91" t="s">
        <v>224</v>
      </c>
      <c r="I67" s="91" t="s">
        <v>224</v>
      </c>
      <c r="J67" s="92">
        <v>9934</v>
      </c>
    </row>
    <row r="68" spans="1:10" ht="12.75">
      <c r="A68" s="12" t="s">
        <v>59</v>
      </c>
      <c r="B68" s="91">
        <v>10696</v>
      </c>
      <c r="C68" s="91">
        <v>261</v>
      </c>
      <c r="D68" s="92">
        <v>10957</v>
      </c>
      <c r="E68" s="91">
        <v>28</v>
      </c>
      <c r="F68" s="92" t="s">
        <v>224</v>
      </c>
      <c r="G68" s="91" t="s">
        <v>224</v>
      </c>
      <c r="H68" s="91" t="s">
        <v>224</v>
      </c>
      <c r="I68" s="91" t="s">
        <v>224</v>
      </c>
      <c r="J68" s="92">
        <v>10957</v>
      </c>
    </row>
    <row r="69" spans="1:10" ht="12.75">
      <c r="A69" s="14" t="s">
        <v>221</v>
      </c>
      <c r="B69" s="93">
        <v>20630</v>
      </c>
      <c r="C69" s="93">
        <v>261</v>
      </c>
      <c r="D69" s="94">
        <v>20891</v>
      </c>
      <c r="E69" s="93">
        <v>28</v>
      </c>
      <c r="F69" s="94" t="s">
        <v>224</v>
      </c>
      <c r="G69" s="93" t="s">
        <v>224</v>
      </c>
      <c r="H69" s="93" t="s">
        <v>224</v>
      </c>
      <c r="I69" s="93" t="s">
        <v>224</v>
      </c>
      <c r="J69" s="94">
        <v>20891</v>
      </c>
    </row>
    <row r="70" spans="2:10" ht="12.75">
      <c r="B70" s="91"/>
      <c r="C70" s="91"/>
      <c r="D70" s="92"/>
      <c r="E70" s="91"/>
      <c r="F70" s="92"/>
      <c r="G70" s="91"/>
      <c r="H70" s="92"/>
      <c r="I70" s="91"/>
      <c r="J70" s="92"/>
    </row>
    <row r="71" spans="1:10" ht="12.75">
      <c r="A71" s="12" t="s">
        <v>61</v>
      </c>
      <c r="B71" s="91" t="s">
        <v>224</v>
      </c>
      <c r="C71" s="91" t="s">
        <v>224</v>
      </c>
      <c r="D71" s="92" t="s">
        <v>224</v>
      </c>
      <c r="E71" s="91" t="s">
        <v>224</v>
      </c>
      <c r="F71" s="92" t="s">
        <v>224</v>
      </c>
      <c r="G71" s="91" t="s">
        <v>224</v>
      </c>
      <c r="H71" s="91" t="s">
        <v>224</v>
      </c>
      <c r="I71" s="91" t="s">
        <v>224</v>
      </c>
      <c r="J71" s="92" t="s">
        <v>224</v>
      </c>
    </row>
    <row r="72" spans="1:10" ht="12.75">
      <c r="A72" s="12" t="s">
        <v>62</v>
      </c>
      <c r="B72" s="91" t="s">
        <v>224</v>
      </c>
      <c r="C72" s="91" t="s">
        <v>224</v>
      </c>
      <c r="D72" s="92" t="s">
        <v>224</v>
      </c>
      <c r="E72" s="96" t="s">
        <v>224</v>
      </c>
      <c r="F72" s="92" t="s">
        <v>224</v>
      </c>
      <c r="G72" s="91" t="s">
        <v>224</v>
      </c>
      <c r="H72" s="91" t="s">
        <v>224</v>
      </c>
      <c r="I72" s="91" t="s">
        <v>224</v>
      </c>
      <c r="J72" s="92" t="s">
        <v>224</v>
      </c>
    </row>
    <row r="73" spans="1:10" ht="12.75">
      <c r="A73" s="12" t="s">
        <v>63</v>
      </c>
      <c r="B73" s="91" t="s">
        <v>224</v>
      </c>
      <c r="C73" s="91" t="s">
        <v>224</v>
      </c>
      <c r="D73" s="92" t="s">
        <v>224</v>
      </c>
      <c r="E73" s="91" t="s">
        <v>224</v>
      </c>
      <c r="F73" s="92" t="s">
        <v>224</v>
      </c>
      <c r="G73" s="91" t="s">
        <v>224</v>
      </c>
      <c r="H73" s="92" t="s">
        <v>224</v>
      </c>
      <c r="I73" s="91" t="s">
        <v>224</v>
      </c>
      <c r="J73" s="92" t="s">
        <v>224</v>
      </c>
    </row>
    <row r="74" spans="1:10" ht="12.75">
      <c r="A74" s="12" t="s">
        <v>64</v>
      </c>
      <c r="B74" s="91" t="s">
        <v>224</v>
      </c>
      <c r="C74" s="91" t="s">
        <v>224</v>
      </c>
      <c r="D74" s="92" t="s">
        <v>224</v>
      </c>
      <c r="E74" s="91" t="s">
        <v>224</v>
      </c>
      <c r="F74" s="92" t="s">
        <v>224</v>
      </c>
      <c r="G74" s="91" t="s">
        <v>224</v>
      </c>
      <c r="H74" s="92" t="s">
        <v>224</v>
      </c>
      <c r="I74" s="91" t="s">
        <v>224</v>
      </c>
      <c r="J74" s="92" t="s">
        <v>224</v>
      </c>
    </row>
    <row r="75" spans="1:10" ht="12.75">
      <c r="A75" s="12" t="s">
        <v>65</v>
      </c>
      <c r="B75" s="91" t="s">
        <v>224</v>
      </c>
      <c r="C75" s="91" t="s">
        <v>224</v>
      </c>
      <c r="D75" s="92" t="s">
        <v>224</v>
      </c>
      <c r="E75" s="91" t="s">
        <v>224</v>
      </c>
      <c r="F75" s="92" t="s">
        <v>224</v>
      </c>
      <c r="G75" s="91" t="s">
        <v>224</v>
      </c>
      <c r="H75" s="92" t="s">
        <v>224</v>
      </c>
      <c r="I75" s="91" t="s">
        <v>224</v>
      </c>
      <c r="J75" s="92" t="s">
        <v>224</v>
      </c>
    </row>
    <row r="76" spans="1:10" ht="12.75">
      <c r="A76" s="12" t="s">
        <v>66</v>
      </c>
      <c r="B76" s="91" t="s">
        <v>224</v>
      </c>
      <c r="C76" s="92" t="s">
        <v>224</v>
      </c>
      <c r="D76" s="92" t="s">
        <v>224</v>
      </c>
      <c r="E76" s="92" t="s">
        <v>224</v>
      </c>
      <c r="F76" s="92" t="s">
        <v>224</v>
      </c>
      <c r="G76" s="92" t="s">
        <v>224</v>
      </c>
      <c r="H76" s="92" t="s">
        <v>224</v>
      </c>
      <c r="I76" s="91" t="s">
        <v>224</v>
      </c>
      <c r="J76" s="92" t="s">
        <v>224</v>
      </c>
    </row>
    <row r="77" spans="1:10" ht="12.75">
      <c r="A77" s="12" t="s">
        <v>67</v>
      </c>
      <c r="B77" s="91" t="s">
        <v>224</v>
      </c>
      <c r="C77" s="91" t="s">
        <v>224</v>
      </c>
      <c r="D77" s="92" t="s">
        <v>224</v>
      </c>
      <c r="E77" s="91" t="s">
        <v>224</v>
      </c>
      <c r="F77" s="92" t="s">
        <v>224</v>
      </c>
      <c r="G77" s="91" t="s">
        <v>224</v>
      </c>
      <c r="H77" s="92" t="s">
        <v>224</v>
      </c>
      <c r="I77" s="91" t="s">
        <v>224</v>
      </c>
      <c r="J77" s="92" t="s">
        <v>224</v>
      </c>
    </row>
    <row r="78" spans="1:10" ht="12.75">
      <c r="A78" s="12" t="s">
        <v>68</v>
      </c>
      <c r="B78" s="91" t="s">
        <v>224</v>
      </c>
      <c r="C78" s="91" t="s">
        <v>224</v>
      </c>
      <c r="D78" s="92" t="s">
        <v>224</v>
      </c>
      <c r="E78" s="91" t="s">
        <v>224</v>
      </c>
      <c r="F78" s="92" t="s">
        <v>224</v>
      </c>
      <c r="G78" s="91" t="s">
        <v>224</v>
      </c>
      <c r="H78" s="92" t="s">
        <v>224</v>
      </c>
      <c r="I78" s="91" t="s">
        <v>224</v>
      </c>
      <c r="J78" s="92" t="s">
        <v>224</v>
      </c>
    </row>
    <row r="79" spans="1:10" ht="12.75">
      <c r="A79" s="14" t="s">
        <v>222</v>
      </c>
      <c r="B79" s="93" t="s">
        <v>224</v>
      </c>
      <c r="C79" s="93" t="s">
        <v>224</v>
      </c>
      <c r="D79" s="94" t="s">
        <v>224</v>
      </c>
      <c r="E79" s="93" t="s">
        <v>224</v>
      </c>
      <c r="F79" s="94" t="s">
        <v>224</v>
      </c>
      <c r="G79" s="93" t="s">
        <v>224</v>
      </c>
      <c r="H79" s="94" t="s">
        <v>224</v>
      </c>
      <c r="I79" s="93" t="s">
        <v>224</v>
      </c>
      <c r="J79" s="94" t="s">
        <v>224</v>
      </c>
    </row>
    <row r="80" spans="2:10" ht="12.75">
      <c r="B80" s="91"/>
      <c r="C80" s="91"/>
      <c r="D80" s="92"/>
      <c r="E80" s="91"/>
      <c r="F80" s="92"/>
      <c r="G80" s="91"/>
      <c r="H80" s="92"/>
      <c r="I80" s="91"/>
      <c r="J80" s="92"/>
    </row>
    <row r="81" spans="1:10" ht="12.75">
      <c r="A81" s="12" t="s">
        <v>70</v>
      </c>
      <c r="B81" s="91">
        <v>143</v>
      </c>
      <c r="C81" s="91" t="s">
        <v>224</v>
      </c>
      <c r="D81" s="92">
        <v>143</v>
      </c>
      <c r="E81" s="91" t="s">
        <v>224</v>
      </c>
      <c r="F81" s="92" t="s">
        <v>224</v>
      </c>
      <c r="G81" s="91" t="s">
        <v>224</v>
      </c>
      <c r="H81" s="92" t="s">
        <v>224</v>
      </c>
      <c r="I81" s="91" t="s">
        <v>224</v>
      </c>
      <c r="J81" s="92">
        <v>143</v>
      </c>
    </row>
    <row r="82" spans="1:10" ht="12.75">
      <c r="A82" s="12" t="s">
        <v>71</v>
      </c>
      <c r="B82" s="91">
        <v>26</v>
      </c>
      <c r="C82" s="91">
        <v>20</v>
      </c>
      <c r="D82" s="92">
        <v>46</v>
      </c>
      <c r="E82" s="91">
        <v>100</v>
      </c>
      <c r="F82" s="92" t="s">
        <v>224</v>
      </c>
      <c r="G82" s="91" t="s">
        <v>224</v>
      </c>
      <c r="H82" s="92" t="s">
        <v>224</v>
      </c>
      <c r="I82" s="91" t="s">
        <v>224</v>
      </c>
      <c r="J82" s="92">
        <v>46</v>
      </c>
    </row>
    <row r="83" spans="1:10" ht="12.75">
      <c r="A83" s="14" t="s">
        <v>223</v>
      </c>
      <c r="B83" s="93">
        <v>169</v>
      </c>
      <c r="C83" s="93">
        <v>20</v>
      </c>
      <c r="D83" s="94">
        <v>189</v>
      </c>
      <c r="E83" s="93">
        <v>100</v>
      </c>
      <c r="F83" s="94" t="s">
        <v>224</v>
      </c>
      <c r="G83" s="93" t="s">
        <v>224</v>
      </c>
      <c r="H83" s="94" t="s">
        <v>224</v>
      </c>
      <c r="I83" s="93" t="s">
        <v>224</v>
      </c>
      <c r="J83" s="94">
        <v>189</v>
      </c>
    </row>
    <row r="84" spans="2:10" ht="12.75">
      <c r="B84" s="92"/>
      <c r="C84" s="92"/>
      <c r="D84" s="92"/>
      <c r="E84" s="91"/>
      <c r="F84" s="92"/>
      <c r="G84" s="91"/>
      <c r="H84" s="92"/>
      <c r="I84" s="91"/>
      <c r="J84" s="92"/>
    </row>
    <row r="85" spans="1:10" ht="13.5" thickBot="1">
      <c r="A85" s="18" t="s">
        <v>73</v>
      </c>
      <c r="B85" s="99">
        <v>55305</v>
      </c>
      <c r="C85" s="99">
        <v>6571</v>
      </c>
      <c r="D85" s="99">
        <v>61875</v>
      </c>
      <c r="E85" s="99">
        <v>11020</v>
      </c>
      <c r="F85" s="99">
        <v>9462</v>
      </c>
      <c r="G85" s="99">
        <v>4172</v>
      </c>
      <c r="H85" s="99">
        <v>13634</v>
      </c>
      <c r="I85" s="99">
        <v>1227</v>
      </c>
      <c r="J85" s="100">
        <v>75509</v>
      </c>
    </row>
    <row r="86" spans="1:10" ht="12.75">
      <c r="A86" s="84" t="s">
        <v>437</v>
      </c>
      <c r="B86" s="101"/>
      <c r="C86" s="101"/>
      <c r="D86" s="101"/>
      <c r="E86" s="101"/>
      <c r="F86" s="101"/>
      <c r="G86" s="101"/>
      <c r="H86" s="101"/>
      <c r="I86" s="101"/>
      <c r="J86" s="101"/>
    </row>
    <row r="89" spans="5:8" ht="12.75">
      <c r="E89" s="102"/>
      <c r="H89" s="102"/>
    </row>
    <row r="90" ht="12.75">
      <c r="H90" s="102"/>
    </row>
  </sheetData>
  <mergeCells count="7">
    <mergeCell ref="B6:D6"/>
    <mergeCell ref="F6:H6"/>
    <mergeCell ref="A1:J1"/>
    <mergeCell ref="A3:J3"/>
    <mergeCell ref="A4:J4"/>
    <mergeCell ref="B5:E5"/>
    <mergeCell ref="F5:I5"/>
  </mergeCells>
  <printOptions/>
  <pageMargins left="0.75" right="0.75" top="1" bottom="1" header="0" footer="0"/>
  <pageSetup fitToHeight="1" fitToWidth="1"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12" customWidth="1"/>
    <col min="2" max="5" width="12.7109375" style="12" customWidth="1"/>
    <col min="6" max="6" width="14.7109375" style="12" customWidth="1"/>
    <col min="7" max="9" width="12.7109375" style="12" customWidth="1"/>
    <col min="10" max="10" width="11.421875" style="22" customWidth="1"/>
    <col min="11" max="11" width="12.7109375" style="22" bestFit="1" customWidth="1"/>
    <col min="12" max="16384" width="11.421875" style="22" customWidth="1"/>
  </cols>
  <sheetData>
    <row r="1" spans="1:10" ht="18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0"/>
    </row>
    <row r="3" spans="1:9" s="21" customFormat="1" ht="18">
      <c r="A3" s="232" t="s">
        <v>418</v>
      </c>
      <c r="B3" s="216"/>
      <c r="C3" s="216"/>
      <c r="D3" s="216"/>
      <c r="E3" s="216"/>
      <c r="F3" s="216"/>
      <c r="G3" s="216"/>
      <c r="H3" s="216"/>
      <c r="I3" s="216"/>
    </row>
    <row r="5" spans="1:9" ht="12.75">
      <c r="A5" s="103"/>
      <c r="B5" s="217" t="s">
        <v>225</v>
      </c>
      <c r="C5" s="218"/>
      <c r="D5" s="218"/>
      <c r="E5" s="218"/>
      <c r="F5" s="218"/>
      <c r="G5" s="219"/>
      <c r="H5" s="228" t="s">
        <v>226</v>
      </c>
      <c r="I5" s="235"/>
    </row>
    <row r="6" spans="1:9" ht="12.75">
      <c r="A6" s="5" t="s">
        <v>227</v>
      </c>
      <c r="B6" s="3" t="s">
        <v>228</v>
      </c>
      <c r="C6" s="217" t="s">
        <v>192</v>
      </c>
      <c r="D6" s="219"/>
      <c r="E6" s="217" t="s">
        <v>96</v>
      </c>
      <c r="F6" s="219"/>
      <c r="G6" s="3" t="s">
        <v>79</v>
      </c>
      <c r="H6" s="234" t="s">
        <v>241</v>
      </c>
      <c r="I6" s="222"/>
    </row>
    <row r="7" spans="1:9" ht="13.5" thickBot="1">
      <c r="A7" s="45"/>
      <c r="B7" s="6" t="s">
        <v>193</v>
      </c>
      <c r="C7" s="6" t="s">
        <v>194</v>
      </c>
      <c r="D7" s="41" t="s">
        <v>114</v>
      </c>
      <c r="E7" s="6" t="s">
        <v>155</v>
      </c>
      <c r="F7" s="3" t="s">
        <v>195</v>
      </c>
      <c r="G7" s="6" t="s">
        <v>196</v>
      </c>
      <c r="H7" s="6" t="s">
        <v>229</v>
      </c>
      <c r="I7" s="6" t="s">
        <v>230</v>
      </c>
    </row>
    <row r="8" spans="1:10" ht="12.75">
      <c r="A8" s="107" t="s">
        <v>242</v>
      </c>
      <c r="B8" s="108">
        <f>SUM(B9:B22)</f>
        <v>2893.7</v>
      </c>
      <c r="C8" s="108">
        <f aca="true" t="shared" si="0" ref="C8:H8">SUM(C9:C22)</f>
        <v>4676.3</v>
      </c>
      <c r="D8" s="108">
        <f t="shared" si="0"/>
        <v>495</v>
      </c>
      <c r="E8" s="108">
        <f t="shared" si="0"/>
        <v>562</v>
      </c>
      <c r="F8" s="108">
        <f t="shared" si="0"/>
        <v>23023</v>
      </c>
      <c r="G8" s="108">
        <f t="shared" si="0"/>
        <v>31650.000000000004</v>
      </c>
      <c r="H8" s="108">
        <f t="shared" si="0"/>
        <v>35068562.91995721</v>
      </c>
      <c r="I8" s="109">
        <f>H8/G8</f>
        <v>1108.0114666653146</v>
      </c>
      <c r="J8" s="106"/>
    </row>
    <row r="9" spans="1:11" ht="12.75">
      <c r="A9" s="110" t="s">
        <v>231</v>
      </c>
      <c r="B9" s="111" t="s">
        <v>224</v>
      </c>
      <c r="C9" s="112">
        <v>67.4</v>
      </c>
      <c r="D9" s="111" t="s">
        <v>224</v>
      </c>
      <c r="E9" s="111" t="s">
        <v>224</v>
      </c>
      <c r="F9" s="111" t="s">
        <v>224</v>
      </c>
      <c r="G9" s="112">
        <v>67.4</v>
      </c>
      <c r="H9" s="112">
        <v>49252.94195425096</v>
      </c>
      <c r="I9" s="113">
        <f aca="true" t="shared" si="1" ref="I9:I38">H9/G9</f>
        <v>730.7558153449696</v>
      </c>
      <c r="J9" s="106"/>
      <c r="K9" s="121"/>
    </row>
    <row r="10" spans="1:11" ht="12.75">
      <c r="A10" s="110" t="s">
        <v>232</v>
      </c>
      <c r="B10" s="112">
        <v>46.3</v>
      </c>
      <c r="C10" s="112">
        <v>350.3</v>
      </c>
      <c r="D10" s="112">
        <v>23</v>
      </c>
      <c r="E10" s="112">
        <v>23</v>
      </c>
      <c r="F10" s="112">
        <v>99</v>
      </c>
      <c r="G10" s="112">
        <v>541.6</v>
      </c>
      <c r="H10" s="112">
        <v>636908.153330208</v>
      </c>
      <c r="I10" s="113">
        <f t="shared" si="1"/>
        <v>1175.9751723231316</v>
      </c>
      <c r="K10" s="121"/>
    </row>
    <row r="11" spans="1:9" ht="12.75">
      <c r="A11" s="110" t="s">
        <v>233</v>
      </c>
      <c r="B11" s="112">
        <v>18</v>
      </c>
      <c r="C11" s="112">
        <v>9.4</v>
      </c>
      <c r="D11" s="111" t="s">
        <v>224</v>
      </c>
      <c r="E11" s="111" t="s">
        <v>224</v>
      </c>
      <c r="F11" s="112">
        <v>16</v>
      </c>
      <c r="G11" s="112">
        <v>43.4</v>
      </c>
      <c r="H11" s="112">
        <v>71646.65296359069</v>
      </c>
      <c r="I11" s="113">
        <f t="shared" si="1"/>
        <v>1650.8445383315827</v>
      </c>
    </row>
    <row r="12" spans="1:9" ht="12.75">
      <c r="A12" s="110" t="s">
        <v>234</v>
      </c>
      <c r="B12" s="112">
        <v>482</v>
      </c>
      <c r="C12" s="112">
        <v>799</v>
      </c>
      <c r="D12" s="111" t="s">
        <v>224</v>
      </c>
      <c r="E12" s="112">
        <v>381</v>
      </c>
      <c r="F12" s="112">
        <v>744</v>
      </c>
      <c r="G12" s="112">
        <v>2406</v>
      </c>
      <c r="H12" s="112">
        <v>2336284.3027658574</v>
      </c>
      <c r="I12" s="113">
        <f t="shared" si="1"/>
        <v>971.024232238511</v>
      </c>
    </row>
    <row r="13" spans="1:9" ht="12.75">
      <c r="A13" s="110" t="s">
        <v>235</v>
      </c>
      <c r="B13" s="112">
        <v>780.5</v>
      </c>
      <c r="C13" s="112">
        <v>226.8</v>
      </c>
      <c r="D13" s="111" t="s">
        <v>224</v>
      </c>
      <c r="E13" s="112">
        <v>15</v>
      </c>
      <c r="F13" s="112">
        <v>1053</v>
      </c>
      <c r="G13" s="112">
        <v>2075.3</v>
      </c>
      <c r="H13" s="112">
        <v>2034077.3863185607</v>
      </c>
      <c r="I13" s="113">
        <f t="shared" si="1"/>
        <v>980.1365519773336</v>
      </c>
    </row>
    <row r="14" spans="1:9" ht="12.75">
      <c r="A14" s="110" t="s">
        <v>236</v>
      </c>
      <c r="B14" s="112">
        <v>263</v>
      </c>
      <c r="C14" s="112">
        <v>489.1</v>
      </c>
      <c r="D14" s="112">
        <v>31</v>
      </c>
      <c r="E14" s="112">
        <v>11</v>
      </c>
      <c r="F14" s="112">
        <v>968</v>
      </c>
      <c r="G14" s="112">
        <v>1762.1</v>
      </c>
      <c r="H14" s="112">
        <v>2169536.499465099</v>
      </c>
      <c r="I14" s="113">
        <f t="shared" si="1"/>
        <v>1231.2221210289422</v>
      </c>
    </row>
    <row r="15" spans="1:9" ht="12.75">
      <c r="A15" s="110" t="s">
        <v>237</v>
      </c>
      <c r="B15" s="111" t="s">
        <v>224</v>
      </c>
      <c r="C15" s="111" t="s">
        <v>224</v>
      </c>
      <c r="D15" s="112">
        <v>146</v>
      </c>
      <c r="E15" s="111" t="s">
        <v>224</v>
      </c>
      <c r="F15" s="111" t="s">
        <v>224</v>
      </c>
      <c r="G15" s="112">
        <v>146</v>
      </c>
      <c r="H15" s="112">
        <v>9393.819191518518</v>
      </c>
      <c r="I15" s="113">
        <f t="shared" si="1"/>
        <v>64.34122733916793</v>
      </c>
    </row>
    <row r="16" spans="1:9" ht="12.75">
      <c r="A16" s="110" t="s">
        <v>238</v>
      </c>
      <c r="B16" s="111" t="s">
        <v>224</v>
      </c>
      <c r="C16" s="111" t="s">
        <v>224</v>
      </c>
      <c r="D16" s="111" t="s">
        <v>224</v>
      </c>
      <c r="E16" s="112">
        <v>22</v>
      </c>
      <c r="F16" s="112">
        <v>5</v>
      </c>
      <c r="G16" s="112">
        <v>27</v>
      </c>
      <c r="H16" s="112">
        <v>46109.64864832378</v>
      </c>
      <c r="I16" s="113">
        <f t="shared" si="1"/>
        <v>1707.7647647527326</v>
      </c>
    </row>
    <row r="17" spans="1:10" ht="12.75">
      <c r="A17" s="110" t="s">
        <v>243</v>
      </c>
      <c r="B17" s="112">
        <v>15.8</v>
      </c>
      <c r="C17" s="112">
        <v>5.6</v>
      </c>
      <c r="D17" s="111" t="s">
        <v>224</v>
      </c>
      <c r="E17" s="112">
        <v>20</v>
      </c>
      <c r="F17" s="112">
        <v>27</v>
      </c>
      <c r="G17" s="112">
        <v>68.4</v>
      </c>
      <c r="H17" s="112">
        <v>128099.71992835935</v>
      </c>
      <c r="I17" s="113">
        <f t="shared" si="1"/>
        <v>1872.8029229292301</v>
      </c>
      <c r="J17" s="106"/>
    </row>
    <row r="18" spans="1:9" ht="12.75">
      <c r="A18" s="110" t="s">
        <v>239</v>
      </c>
      <c r="B18" s="111" t="s">
        <v>224</v>
      </c>
      <c r="C18" s="112">
        <v>30</v>
      </c>
      <c r="D18" s="111" t="s">
        <v>224</v>
      </c>
      <c r="E18" s="111" t="s">
        <v>224</v>
      </c>
      <c r="F18" s="111" t="s">
        <v>224</v>
      </c>
      <c r="G18" s="112">
        <v>30</v>
      </c>
      <c r="H18" s="112">
        <v>14995.252004375368</v>
      </c>
      <c r="I18" s="113">
        <f t="shared" si="1"/>
        <v>499.84173347917897</v>
      </c>
    </row>
    <row r="19" spans="1:9" ht="12.75">
      <c r="A19" s="110" t="s">
        <v>244</v>
      </c>
      <c r="B19" s="111" t="s">
        <v>224</v>
      </c>
      <c r="C19" s="111" t="s">
        <v>224</v>
      </c>
      <c r="D19" s="111" t="s">
        <v>224</v>
      </c>
      <c r="E19" s="111" t="s">
        <v>224</v>
      </c>
      <c r="F19" s="111" t="s">
        <v>224</v>
      </c>
      <c r="G19" s="111" t="s">
        <v>224</v>
      </c>
      <c r="H19" s="111" t="s">
        <v>224</v>
      </c>
      <c r="I19" s="114" t="s">
        <v>224</v>
      </c>
    </row>
    <row r="20" spans="1:10" ht="12.75">
      <c r="A20" s="110" t="s">
        <v>128</v>
      </c>
      <c r="B20" s="112">
        <v>661</v>
      </c>
      <c r="C20" s="112">
        <v>1056</v>
      </c>
      <c r="D20" s="111" t="s">
        <v>224</v>
      </c>
      <c r="E20" s="111" t="s">
        <v>224</v>
      </c>
      <c r="F20" s="112">
        <v>5476</v>
      </c>
      <c r="G20" s="112">
        <v>7193</v>
      </c>
      <c r="H20" s="112">
        <v>6909229.141874918</v>
      </c>
      <c r="I20" s="113">
        <f t="shared" si="1"/>
        <v>960.54902570206</v>
      </c>
      <c r="J20" s="106"/>
    </row>
    <row r="21" spans="1:10" ht="12.75">
      <c r="A21" s="110" t="s">
        <v>245</v>
      </c>
      <c r="B21" s="112">
        <v>387.1</v>
      </c>
      <c r="C21" s="112">
        <v>1530.5</v>
      </c>
      <c r="D21" s="112">
        <v>101</v>
      </c>
      <c r="E21" s="112">
        <v>57</v>
      </c>
      <c r="F21" s="112">
        <v>13816</v>
      </c>
      <c r="G21" s="112">
        <v>15891.6</v>
      </c>
      <c r="H21" s="112">
        <v>18592760.208190594</v>
      </c>
      <c r="I21" s="113">
        <f t="shared" si="1"/>
        <v>1169.9740874544157</v>
      </c>
      <c r="J21" s="106"/>
    </row>
    <row r="22" spans="1:10" ht="12.75">
      <c r="A22" s="110" t="s">
        <v>240</v>
      </c>
      <c r="B22" s="115">
        <v>240</v>
      </c>
      <c r="C22" s="115">
        <v>112.2</v>
      </c>
      <c r="D22" s="115">
        <v>194</v>
      </c>
      <c r="E22" s="115">
        <v>33</v>
      </c>
      <c r="F22" s="115">
        <v>819</v>
      </c>
      <c r="G22" s="115">
        <v>1398.2</v>
      </c>
      <c r="H22" s="115">
        <v>2070269.1933215538</v>
      </c>
      <c r="I22" s="116">
        <f t="shared" si="1"/>
        <v>1480.6674247758215</v>
      </c>
      <c r="J22" s="106"/>
    </row>
    <row r="23" spans="1:10" ht="12.75">
      <c r="A23" s="110" t="s">
        <v>246</v>
      </c>
      <c r="B23" s="112">
        <f>SUM(B24:B37)</f>
        <v>210.45</v>
      </c>
      <c r="C23" s="112">
        <f aca="true" t="shared" si="2" ref="C23:H23">SUM(C24:C37)</f>
        <v>693</v>
      </c>
      <c r="D23" s="111" t="s">
        <v>224</v>
      </c>
      <c r="E23" s="112">
        <f t="shared" si="2"/>
        <v>128</v>
      </c>
      <c r="F23" s="112">
        <f t="shared" si="2"/>
        <v>264</v>
      </c>
      <c r="G23" s="112">
        <f t="shared" si="2"/>
        <v>1295.45</v>
      </c>
      <c r="H23" s="112">
        <f t="shared" si="2"/>
        <v>2224850.6484920606</v>
      </c>
      <c r="I23" s="113">
        <f t="shared" si="1"/>
        <v>1717.4345968521059</v>
      </c>
      <c r="J23" s="106"/>
    </row>
    <row r="24" spans="1:9" ht="12.75">
      <c r="A24" s="110" t="s">
        <v>231</v>
      </c>
      <c r="B24" s="111" t="s">
        <v>224</v>
      </c>
      <c r="C24" s="111" t="s">
        <v>224</v>
      </c>
      <c r="D24" s="111" t="s">
        <v>224</v>
      </c>
      <c r="E24" s="111" t="s">
        <v>224</v>
      </c>
      <c r="F24" s="111" t="s">
        <v>224</v>
      </c>
      <c r="G24" s="111" t="s">
        <v>224</v>
      </c>
      <c r="H24" s="111" t="s">
        <v>224</v>
      </c>
      <c r="I24" s="114" t="s">
        <v>224</v>
      </c>
    </row>
    <row r="25" spans="1:9" ht="12.75">
      <c r="A25" s="110" t="s">
        <v>232</v>
      </c>
      <c r="B25" s="111" t="s">
        <v>224</v>
      </c>
      <c r="C25" s="112">
        <v>101</v>
      </c>
      <c r="D25" s="111" t="s">
        <v>224</v>
      </c>
      <c r="E25" s="112">
        <v>57</v>
      </c>
      <c r="F25" s="111" t="s">
        <v>224</v>
      </c>
      <c r="G25" s="112">
        <v>158</v>
      </c>
      <c r="H25" s="112">
        <v>467755.7005998101</v>
      </c>
      <c r="I25" s="113">
        <f t="shared" si="1"/>
        <v>2960.479117720317</v>
      </c>
    </row>
    <row r="26" spans="1:9" ht="12.75">
      <c r="A26" s="110" t="s">
        <v>233</v>
      </c>
      <c r="B26" s="112">
        <v>30</v>
      </c>
      <c r="C26" s="111" t="s">
        <v>224</v>
      </c>
      <c r="D26" s="111" t="s">
        <v>224</v>
      </c>
      <c r="E26" s="112">
        <v>3</v>
      </c>
      <c r="F26" s="111" t="s">
        <v>224</v>
      </c>
      <c r="G26" s="112">
        <v>33</v>
      </c>
      <c r="H26" s="112">
        <v>51837.29400310122</v>
      </c>
      <c r="I26" s="113">
        <f t="shared" si="1"/>
        <v>1570.8270910030672</v>
      </c>
    </row>
    <row r="27" spans="1:9" ht="12.75">
      <c r="A27" s="110" t="s">
        <v>234</v>
      </c>
      <c r="B27" s="112">
        <v>17</v>
      </c>
      <c r="C27" s="112">
        <v>161.5</v>
      </c>
      <c r="D27" s="111" t="s">
        <v>224</v>
      </c>
      <c r="E27" s="112">
        <v>58</v>
      </c>
      <c r="F27" s="111" t="s">
        <v>224</v>
      </c>
      <c r="G27" s="112">
        <v>236.5</v>
      </c>
      <c r="H27" s="112">
        <v>385687.4977462046</v>
      </c>
      <c r="I27" s="113">
        <f t="shared" si="1"/>
        <v>1630.8139439585818</v>
      </c>
    </row>
    <row r="28" spans="1:11" ht="12.75">
      <c r="A28" s="110" t="s">
        <v>235</v>
      </c>
      <c r="B28" s="111" t="s">
        <v>224</v>
      </c>
      <c r="C28" s="111" t="s">
        <v>224</v>
      </c>
      <c r="D28" s="111" t="s">
        <v>224</v>
      </c>
      <c r="E28" s="112">
        <v>4</v>
      </c>
      <c r="F28" s="111" t="s">
        <v>224</v>
      </c>
      <c r="G28" s="112">
        <v>4</v>
      </c>
      <c r="H28" s="112">
        <v>4808.096835070259</v>
      </c>
      <c r="I28" s="113">
        <f t="shared" si="1"/>
        <v>1202.0242087675647</v>
      </c>
      <c r="J28" s="106"/>
      <c r="K28" s="121"/>
    </row>
    <row r="29" spans="1:11" ht="12.75">
      <c r="A29" s="110" t="s">
        <v>236</v>
      </c>
      <c r="B29" s="112">
        <v>49.5</v>
      </c>
      <c r="C29" s="112">
        <v>131.5</v>
      </c>
      <c r="D29" s="111" t="s">
        <v>224</v>
      </c>
      <c r="E29" s="111" t="s">
        <v>224</v>
      </c>
      <c r="F29" s="111" t="s">
        <v>224</v>
      </c>
      <c r="G29" s="112">
        <v>181</v>
      </c>
      <c r="H29" s="112">
        <v>239124.68597117544</v>
      </c>
      <c r="I29" s="113">
        <f t="shared" si="1"/>
        <v>1321.1308617192012</v>
      </c>
      <c r="K29" s="121"/>
    </row>
    <row r="30" spans="1:9" ht="12.75">
      <c r="A30" s="110" t="s">
        <v>237</v>
      </c>
      <c r="B30" s="111" t="s">
        <v>224</v>
      </c>
      <c r="C30" s="111" t="s">
        <v>224</v>
      </c>
      <c r="D30" s="111" t="s">
        <v>224</v>
      </c>
      <c r="E30" s="111" t="s">
        <v>224</v>
      </c>
      <c r="F30" s="111" t="s">
        <v>224</v>
      </c>
      <c r="G30" s="111" t="s">
        <v>224</v>
      </c>
      <c r="H30" s="111" t="s">
        <v>224</v>
      </c>
      <c r="I30" s="114" t="s">
        <v>224</v>
      </c>
    </row>
    <row r="31" spans="1:10" ht="12.75">
      <c r="A31" s="110" t="s">
        <v>238</v>
      </c>
      <c r="B31" s="111" t="s">
        <v>224</v>
      </c>
      <c r="C31" s="112">
        <v>96</v>
      </c>
      <c r="D31" s="111" t="s">
        <v>224</v>
      </c>
      <c r="E31" s="111" t="s">
        <v>224</v>
      </c>
      <c r="F31" s="111" t="s">
        <v>224</v>
      </c>
      <c r="G31" s="112">
        <v>96</v>
      </c>
      <c r="H31" s="112">
        <v>365800.00721214525</v>
      </c>
      <c r="I31" s="113">
        <f t="shared" si="1"/>
        <v>3810.41674179318</v>
      </c>
      <c r="J31" s="106"/>
    </row>
    <row r="32" spans="1:9" ht="12.75">
      <c r="A32" s="110" t="s">
        <v>243</v>
      </c>
      <c r="B32" s="112">
        <v>20</v>
      </c>
      <c r="C32" s="111" t="s">
        <v>224</v>
      </c>
      <c r="D32" s="111" t="s">
        <v>224</v>
      </c>
      <c r="E32" s="112">
        <v>6</v>
      </c>
      <c r="F32" s="111" t="s">
        <v>224</v>
      </c>
      <c r="G32" s="112">
        <v>26</v>
      </c>
      <c r="H32" s="112">
        <v>36878.10272498889</v>
      </c>
      <c r="I32" s="113">
        <f t="shared" si="1"/>
        <v>1418.3885663457263</v>
      </c>
    </row>
    <row r="33" spans="1:9" ht="12.75">
      <c r="A33" s="110" t="s">
        <v>239</v>
      </c>
      <c r="B33" s="112">
        <v>3.95</v>
      </c>
      <c r="C33" s="111" t="s">
        <v>224</v>
      </c>
      <c r="D33" s="111" t="s">
        <v>224</v>
      </c>
      <c r="E33" s="111" t="s">
        <v>224</v>
      </c>
      <c r="F33" s="111" t="s">
        <v>224</v>
      </c>
      <c r="G33" s="112">
        <v>3.95</v>
      </c>
      <c r="H33" s="112">
        <v>5931.989470267931</v>
      </c>
      <c r="I33" s="113">
        <f t="shared" si="1"/>
        <v>1501.76948614378</v>
      </c>
    </row>
    <row r="34" spans="1:10" ht="12.75">
      <c r="A34" s="110" t="s">
        <v>244</v>
      </c>
      <c r="B34" s="111" t="s">
        <v>224</v>
      </c>
      <c r="C34" s="111" t="s">
        <v>224</v>
      </c>
      <c r="D34" s="111" t="s">
        <v>224</v>
      </c>
      <c r="E34" s="111" t="s">
        <v>224</v>
      </c>
      <c r="F34" s="111" t="s">
        <v>224</v>
      </c>
      <c r="G34" s="111" t="s">
        <v>224</v>
      </c>
      <c r="H34" s="111" t="s">
        <v>224</v>
      </c>
      <c r="I34" s="114" t="s">
        <v>224</v>
      </c>
      <c r="J34" s="106"/>
    </row>
    <row r="35" spans="1:9" ht="12.75">
      <c r="A35" s="110" t="s">
        <v>128</v>
      </c>
      <c r="B35" s="111" t="s">
        <v>224</v>
      </c>
      <c r="C35" s="112">
        <v>61</v>
      </c>
      <c r="D35" s="111" t="s">
        <v>224</v>
      </c>
      <c r="E35" s="111" t="s">
        <v>224</v>
      </c>
      <c r="F35" s="112">
        <v>123</v>
      </c>
      <c r="G35" s="112">
        <v>184</v>
      </c>
      <c r="H35" s="112">
        <v>180141.35804695106</v>
      </c>
      <c r="I35" s="113">
        <f t="shared" si="1"/>
        <v>979.0291198203862</v>
      </c>
    </row>
    <row r="36" spans="1:9" ht="12.75">
      <c r="A36" s="110" t="s">
        <v>245</v>
      </c>
      <c r="B36" s="112">
        <v>90</v>
      </c>
      <c r="C36" s="112">
        <v>120</v>
      </c>
      <c r="D36" s="111" t="s">
        <v>224</v>
      </c>
      <c r="E36" s="111" t="s">
        <v>224</v>
      </c>
      <c r="F36" s="112">
        <v>104</v>
      </c>
      <c r="G36" s="112">
        <v>314</v>
      </c>
      <c r="H36" s="112">
        <v>332005.09658264514</v>
      </c>
      <c r="I36" s="113">
        <f t="shared" si="1"/>
        <v>1057.341071919252</v>
      </c>
    </row>
    <row r="37" spans="1:9" ht="12.75">
      <c r="A37" s="110" t="s">
        <v>240</v>
      </c>
      <c r="B37" s="117" t="s">
        <v>224</v>
      </c>
      <c r="C37" s="115">
        <v>22</v>
      </c>
      <c r="D37" s="117" t="s">
        <v>224</v>
      </c>
      <c r="E37" s="117" t="s">
        <v>224</v>
      </c>
      <c r="F37" s="115">
        <v>37</v>
      </c>
      <c r="G37" s="115">
        <v>59</v>
      </c>
      <c r="H37" s="115">
        <v>154880.8192997007</v>
      </c>
      <c r="I37" s="113">
        <f t="shared" si="1"/>
        <v>2625.098632198317</v>
      </c>
    </row>
    <row r="38" spans="1:11" ht="13.5" thickBot="1">
      <c r="A38" s="118" t="s">
        <v>247</v>
      </c>
      <c r="B38" s="119">
        <v>152</v>
      </c>
      <c r="C38" s="119">
        <v>68</v>
      </c>
      <c r="D38" s="119">
        <v>50700</v>
      </c>
      <c r="E38" s="119">
        <v>339</v>
      </c>
      <c r="F38" s="119">
        <v>250140</v>
      </c>
      <c r="G38" s="119">
        <v>301399</v>
      </c>
      <c r="H38" s="119">
        <v>113139000</v>
      </c>
      <c r="I38" s="120">
        <f t="shared" si="1"/>
        <v>375.3794803566037</v>
      </c>
      <c r="K38" s="101"/>
    </row>
    <row r="39" ht="12.75">
      <c r="A39" s="84" t="s">
        <v>198</v>
      </c>
    </row>
  </sheetData>
  <mergeCells count="7">
    <mergeCell ref="C6:D6"/>
    <mergeCell ref="E6:F6"/>
    <mergeCell ref="H6:I6"/>
    <mergeCell ref="A1:I1"/>
    <mergeCell ref="A3:I3"/>
    <mergeCell ref="B5:G5"/>
    <mergeCell ref="H5:I5"/>
  </mergeCells>
  <printOptions/>
  <pageMargins left="0.75" right="0.75" top="1" bottom="1" header="0" footer="0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9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8.7109375" style="12" customWidth="1"/>
    <col min="2" max="5" width="12.7109375" style="12" customWidth="1"/>
    <col min="6" max="6" width="14.7109375" style="12" customWidth="1"/>
    <col min="7" max="9" width="12.7109375" style="12" customWidth="1"/>
    <col min="10" max="10" width="11.421875" style="22" customWidth="1"/>
    <col min="11" max="11" width="13.8515625" style="22" bestFit="1" customWidth="1"/>
    <col min="12" max="16384" width="11.421875" style="22" customWidth="1"/>
  </cols>
  <sheetData>
    <row r="1" spans="1:10" ht="18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0"/>
    </row>
    <row r="3" spans="1:9" ht="15">
      <c r="A3" s="232" t="s">
        <v>419</v>
      </c>
      <c r="B3" s="216"/>
      <c r="C3" s="216"/>
      <c r="D3" s="216"/>
      <c r="E3" s="216"/>
      <c r="F3" s="216"/>
      <c r="G3" s="216"/>
      <c r="H3" s="216"/>
      <c r="I3" s="216"/>
    </row>
    <row r="4" spans="1:9" ht="12.75">
      <c r="A4" s="233"/>
      <c r="B4" s="231"/>
      <c r="C4" s="231"/>
      <c r="D4" s="231"/>
      <c r="E4" s="231"/>
      <c r="F4" s="231"/>
      <c r="G4" s="231"/>
      <c r="H4" s="231"/>
      <c r="I4" s="231"/>
    </row>
    <row r="5" spans="1:9" ht="12.75">
      <c r="A5" s="103"/>
      <c r="B5" s="217" t="s">
        <v>225</v>
      </c>
      <c r="C5" s="218"/>
      <c r="D5" s="218"/>
      <c r="E5" s="218"/>
      <c r="F5" s="218"/>
      <c r="G5" s="219"/>
      <c r="H5" s="228" t="s">
        <v>226</v>
      </c>
      <c r="I5" s="235"/>
    </row>
    <row r="6" spans="1:9" ht="12.75">
      <c r="A6" s="5" t="s">
        <v>227</v>
      </c>
      <c r="B6" s="3" t="s">
        <v>228</v>
      </c>
      <c r="C6" s="217" t="s">
        <v>192</v>
      </c>
      <c r="D6" s="219"/>
      <c r="E6" s="217" t="s">
        <v>96</v>
      </c>
      <c r="F6" s="219"/>
      <c r="G6" s="3" t="s">
        <v>79</v>
      </c>
      <c r="H6" s="234" t="s">
        <v>241</v>
      </c>
      <c r="I6" s="222"/>
    </row>
    <row r="7" spans="1:9" ht="13.5" thickBot="1">
      <c r="A7" s="45"/>
      <c r="B7" s="6" t="s">
        <v>193</v>
      </c>
      <c r="C7" s="6" t="s">
        <v>194</v>
      </c>
      <c r="D7" s="41" t="s">
        <v>114</v>
      </c>
      <c r="E7" s="6" t="s">
        <v>155</v>
      </c>
      <c r="F7" s="3" t="s">
        <v>195</v>
      </c>
      <c r="G7" s="6" t="s">
        <v>196</v>
      </c>
      <c r="H7" s="6" t="s">
        <v>229</v>
      </c>
      <c r="I7" s="6" t="s">
        <v>230</v>
      </c>
    </row>
    <row r="8" spans="1:10" ht="12.75">
      <c r="A8" s="107" t="s">
        <v>242</v>
      </c>
      <c r="B8" s="108">
        <f>SUM(B9:B22)</f>
        <v>133</v>
      </c>
      <c r="C8" s="108">
        <f aca="true" t="shared" si="0" ref="C8:H8">SUM(C9:C22)</f>
        <v>379.95000000000005</v>
      </c>
      <c r="D8" s="108">
        <f t="shared" si="0"/>
        <v>186</v>
      </c>
      <c r="E8" s="108">
        <f t="shared" si="0"/>
        <v>637</v>
      </c>
      <c r="F8" s="108">
        <f t="shared" si="0"/>
        <v>7339.2</v>
      </c>
      <c r="G8" s="108">
        <f t="shared" si="0"/>
        <v>8675.15</v>
      </c>
      <c r="H8" s="108">
        <f t="shared" si="0"/>
        <v>15123940.716166023</v>
      </c>
      <c r="I8" s="109">
        <f>H8/G8</f>
        <v>1743.363597881999</v>
      </c>
      <c r="J8" s="106"/>
    </row>
    <row r="9" spans="1:9" ht="12.75">
      <c r="A9" s="110" t="s">
        <v>231</v>
      </c>
      <c r="B9" s="111" t="s">
        <v>224</v>
      </c>
      <c r="C9" s="111" t="s">
        <v>224</v>
      </c>
      <c r="D9" s="111" t="s">
        <v>224</v>
      </c>
      <c r="E9" s="111" t="s">
        <v>224</v>
      </c>
      <c r="F9" s="111" t="s">
        <v>224</v>
      </c>
      <c r="G9" s="111" t="s">
        <v>224</v>
      </c>
      <c r="H9" s="111" t="s">
        <v>224</v>
      </c>
      <c r="I9" s="114" t="s">
        <v>224</v>
      </c>
    </row>
    <row r="10" spans="1:9" ht="12.75">
      <c r="A10" s="110" t="s">
        <v>232</v>
      </c>
      <c r="B10" s="111" t="s">
        <v>224</v>
      </c>
      <c r="C10" s="112">
        <v>14.55</v>
      </c>
      <c r="D10" s="111" t="s">
        <v>224</v>
      </c>
      <c r="E10" s="112">
        <v>52</v>
      </c>
      <c r="F10" s="112">
        <v>25.9</v>
      </c>
      <c r="G10" s="112">
        <v>92.45</v>
      </c>
      <c r="H10" s="112">
        <v>135906.86716430468</v>
      </c>
      <c r="I10" s="113">
        <f aca="true" t="shared" si="1" ref="I10:I38">H10/G10</f>
        <v>1470.05805477885</v>
      </c>
    </row>
    <row r="11" spans="1:11" ht="12.75">
      <c r="A11" s="110" t="s">
        <v>233</v>
      </c>
      <c r="B11" s="112">
        <v>19</v>
      </c>
      <c r="C11" s="111" t="s">
        <v>224</v>
      </c>
      <c r="D11" s="112">
        <v>14</v>
      </c>
      <c r="E11" s="111" t="s">
        <v>224</v>
      </c>
      <c r="F11" s="112">
        <v>94</v>
      </c>
      <c r="G11" s="112">
        <v>127</v>
      </c>
      <c r="H11" s="112">
        <v>324949.21447717963</v>
      </c>
      <c r="I11" s="113">
        <f t="shared" si="1"/>
        <v>2558.6552321037766</v>
      </c>
      <c r="K11" s="121"/>
    </row>
    <row r="12" spans="1:9" ht="12.75">
      <c r="A12" s="110" t="s">
        <v>234</v>
      </c>
      <c r="B12" s="112">
        <v>19</v>
      </c>
      <c r="C12" s="112">
        <v>5.7</v>
      </c>
      <c r="D12" s="111" t="s">
        <v>224</v>
      </c>
      <c r="E12" s="112">
        <v>267</v>
      </c>
      <c r="F12" s="112">
        <v>1755.7</v>
      </c>
      <c r="G12" s="112">
        <v>2047.4</v>
      </c>
      <c r="H12" s="112">
        <v>2707283.0646809223</v>
      </c>
      <c r="I12" s="113">
        <f t="shared" si="1"/>
        <v>1322.3029523693085</v>
      </c>
    </row>
    <row r="13" spans="1:9" ht="12.75">
      <c r="A13" s="110" t="s">
        <v>235</v>
      </c>
      <c r="B13" s="111" t="s">
        <v>224</v>
      </c>
      <c r="C13" s="112">
        <v>103.2</v>
      </c>
      <c r="D13" s="111" t="s">
        <v>224</v>
      </c>
      <c r="E13" s="111" t="s">
        <v>224</v>
      </c>
      <c r="F13" s="112">
        <v>31</v>
      </c>
      <c r="G13" s="112">
        <v>134.2</v>
      </c>
      <c r="H13" s="112">
        <v>220313.0071039631</v>
      </c>
      <c r="I13" s="113">
        <f t="shared" si="1"/>
        <v>1641.6766550220798</v>
      </c>
    </row>
    <row r="14" spans="1:11" ht="12.75">
      <c r="A14" s="110" t="s">
        <v>236</v>
      </c>
      <c r="B14" s="111" t="s">
        <v>224</v>
      </c>
      <c r="C14" s="112">
        <v>151.9</v>
      </c>
      <c r="D14" s="111" t="s">
        <v>224</v>
      </c>
      <c r="E14" s="111" t="s">
        <v>224</v>
      </c>
      <c r="F14" s="112">
        <v>21.6</v>
      </c>
      <c r="G14" s="112">
        <v>173.5</v>
      </c>
      <c r="H14" s="112">
        <v>282349.4765184571</v>
      </c>
      <c r="I14" s="113">
        <f t="shared" si="1"/>
        <v>1627.3745044291477</v>
      </c>
      <c r="K14" s="121"/>
    </row>
    <row r="15" spans="1:11" ht="12.75">
      <c r="A15" s="110" t="s">
        <v>237</v>
      </c>
      <c r="B15" s="111" t="s">
        <v>224</v>
      </c>
      <c r="C15" s="111" t="s">
        <v>224</v>
      </c>
      <c r="D15" s="111" t="s">
        <v>224</v>
      </c>
      <c r="E15" s="111" t="s">
        <v>224</v>
      </c>
      <c r="F15" s="111" t="s">
        <v>224</v>
      </c>
      <c r="G15" s="111" t="s">
        <v>224</v>
      </c>
      <c r="H15" s="111" t="s">
        <v>224</v>
      </c>
      <c r="I15" s="114" t="s">
        <v>224</v>
      </c>
      <c r="K15" s="106"/>
    </row>
    <row r="16" spans="1:9" ht="12.75">
      <c r="A16" s="110" t="s">
        <v>238</v>
      </c>
      <c r="B16" s="111" t="s">
        <v>224</v>
      </c>
      <c r="C16" s="111" t="s">
        <v>224</v>
      </c>
      <c r="D16" s="112">
        <v>137</v>
      </c>
      <c r="E16" s="112">
        <v>233</v>
      </c>
      <c r="F16" s="112">
        <v>3597</v>
      </c>
      <c r="G16" s="112">
        <v>3967</v>
      </c>
      <c r="H16" s="112">
        <v>7574639.693243422</v>
      </c>
      <c r="I16" s="113">
        <f t="shared" si="1"/>
        <v>1909.412577071697</v>
      </c>
    </row>
    <row r="17" spans="1:11" ht="12.75">
      <c r="A17" s="110" t="s">
        <v>243</v>
      </c>
      <c r="B17" s="112">
        <v>81</v>
      </c>
      <c r="C17" s="112">
        <v>5.8</v>
      </c>
      <c r="D17" s="112">
        <v>21</v>
      </c>
      <c r="E17" s="112">
        <v>16</v>
      </c>
      <c r="F17" s="112">
        <v>464</v>
      </c>
      <c r="G17" s="112">
        <v>587.8</v>
      </c>
      <c r="H17" s="112">
        <v>1163054.5839193203</v>
      </c>
      <c r="I17" s="113">
        <f t="shared" si="1"/>
        <v>1978.6569988419876</v>
      </c>
      <c r="K17" s="106"/>
    </row>
    <row r="18" spans="1:12" ht="12.75">
      <c r="A18" s="110" t="s">
        <v>239</v>
      </c>
      <c r="B18" s="111" t="s">
        <v>224</v>
      </c>
      <c r="C18" s="112">
        <v>15.1</v>
      </c>
      <c r="D18" s="112">
        <v>8</v>
      </c>
      <c r="E18" s="111" t="s">
        <v>224</v>
      </c>
      <c r="F18" s="112">
        <v>187.8</v>
      </c>
      <c r="G18" s="112">
        <v>210.9</v>
      </c>
      <c r="H18" s="112">
        <v>314864.23136561975</v>
      </c>
      <c r="I18" s="113">
        <f t="shared" si="1"/>
        <v>1492.9551036776659</v>
      </c>
      <c r="L18" s="106"/>
    </row>
    <row r="19" spans="1:9" ht="12.75">
      <c r="A19" s="110" t="s">
        <v>244</v>
      </c>
      <c r="B19" s="111" t="s">
        <v>224</v>
      </c>
      <c r="C19" s="111" t="s">
        <v>224</v>
      </c>
      <c r="D19" s="112">
        <v>4</v>
      </c>
      <c r="E19" s="112">
        <v>2</v>
      </c>
      <c r="F19" s="112">
        <v>447</v>
      </c>
      <c r="G19" s="112">
        <v>453</v>
      </c>
      <c r="H19" s="112">
        <v>706489.7287031361</v>
      </c>
      <c r="I19" s="113">
        <f t="shared" si="1"/>
        <v>1559.5799750621106</v>
      </c>
    </row>
    <row r="20" spans="1:10" ht="12.75">
      <c r="A20" s="110" t="s">
        <v>128</v>
      </c>
      <c r="B20" s="111" t="s">
        <v>224</v>
      </c>
      <c r="C20" s="111" t="s">
        <v>224</v>
      </c>
      <c r="D20" s="111" t="s">
        <v>224</v>
      </c>
      <c r="E20" s="111" t="s">
        <v>224</v>
      </c>
      <c r="F20" s="111" t="s">
        <v>224</v>
      </c>
      <c r="G20" s="111" t="s">
        <v>224</v>
      </c>
      <c r="H20" s="111" t="s">
        <v>224</v>
      </c>
      <c r="I20" s="114" t="s">
        <v>224</v>
      </c>
      <c r="J20" s="106"/>
    </row>
    <row r="21" spans="1:10" ht="12.75">
      <c r="A21" s="110" t="s">
        <v>245</v>
      </c>
      <c r="B21" s="112">
        <v>14</v>
      </c>
      <c r="C21" s="112">
        <v>69.2</v>
      </c>
      <c r="D21" s="111" t="s">
        <v>224</v>
      </c>
      <c r="E21" s="112">
        <v>40</v>
      </c>
      <c r="F21" s="112">
        <v>173.8</v>
      </c>
      <c r="G21" s="112">
        <v>297</v>
      </c>
      <c r="H21" s="112">
        <v>527917.0122486267</v>
      </c>
      <c r="I21" s="113">
        <f t="shared" si="1"/>
        <v>1777.4983577394837</v>
      </c>
      <c r="J21" s="106"/>
    </row>
    <row r="22" spans="1:9" ht="12.75">
      <c r="A22" s="110" t="s">
        <v>240</v>
      </c>
      <c r="B22" s="117" t="s">
        <v>224</v>
      </c>
      <c r="C22" s="115">
        <v>14.5</v>
      </c>
      <c r="D22" s="115">
        <v>2</v>
      </c>
      <c r="E22" s="115">
        <v>27</v>
      </c>
      <c r="F22" s="115">
        <v>541.4</v>
      </c>
      <c r="G22" s="115">
        <v>584.9</v>
      </c>
      <c r="H22" s="115">
        <v>1166173.8367410721</v>
      </c>
      <c r="I22" s="116">
        <f t="shared" si="1"/>
        <v>1993.800370560903</v>
      </c>
    </row>
    <row r="23" spans="1:9" ht="12.75">
      <c r="A23" s="110" t="s">
        <v>246</v>
      </c>
      <c r="B23" s="112">
        <f>SUM(B24:B37)</f>
        <v>450</v>
      </c>
      <c r="C23" s="112">
        <f aca="true" t="shared" si="2" ref="C23:H23">SUM(C24:C37)</f>
        <v>1109</v>
      </c>
      <c r="D23" s="111" t="s">
        <v>224</v>
      </c>
      <c r="E23" s="112">
        <f t="shared" si="2"/>
        <v>461</v>
      </c>
      <c r="F23" s="112">
        <f t="shared" si="2"/>
        <v>1784</v>
      </c>
      <c r="G23" s="112">
        <f t="shared" si="2"/>
        <v>3804</v>
      </c>
      <c r="H23" s="112">
        <f t="shared" si="2"/>
        <v>5298516.702126382</v>
      </c>
      <c r="I23" s="113">
        <f t="shared" si="1"/>
        <v>1392.8803107587755</v>
      </c>
    </row>
    <row r="24" spans="1:9" ht="12.75">
      <c r="A24" s="110" t="s">
        <v>231</v>
      </c>
      <c r="B24" s="111" t="s">
        <v>224</v>
      </c>
      <c r="C24" s="111" t="s">
        <v>224</v>
      </c>
      <c r="D24" s="111" t="s">
        <v>224</v>
      </c>
      <c r="E24" s="111" t="s">
        <v>224</v>
      </c>
      <c r="F24" s="111" t="s">
        <v>224</v>
      </c>
      <c r="G24" s="111" t="s">
        <v>224</v>
      </c>
      <c r="H24" s="111" t="s">
        <v>224</v>
      </c>
      <c r="I24" s="114" t="s">
        <v>224</v>
      </c>
    </row>
    <row r="25" spans="1:11" ht="12.75">
      <c r="A25" s="110" t="s">
        <v>232</v>
      </c>
      <c r="B25" s="111" t="s">
        <v>224</v>
      </c>
      <c r="C25" s="112">
        <v>305.5</v>
      </c>
      <c r="D25" s="111" t="s">
        <v>224</v>
      </c>
      <c r="E25" s="112">
        <v>73</v>
      </c>
      <c r="F25" s="111" t="s">
        <v>224</v>
      </c>
      <c r="G25" s="112">
        <v>378.5</v>
      </c>
      <c r="H25" s="112">
        <v>508840.88805548544</v>
      </c>
      <c r="I25" s="113">
        <f t="shared" si="1"/>
        <v>1344.3616593275706</v>
      </c>
      <c r="K25" s="106"/>
    </row>
    <row r="26" spans="1:9" ht="12.75">
      <c r="A26" s="110" t="s">
        <v>233</v>
      </c>
      <c r="B26" s="112">
        <v>30</v>
      </c>
      <c r="C26" s="111" t="s">
        <v>224</v>
      </c>
      <c r="D26" s="111" t="s">
        <v>224</v>
      </c>
      <c r="E26" s="111" t="s">
        <v>224</v>
      </c>
      <c r="F26" s="112">
        <v>32</v>
      </c>
      <c r="G26" s="112">
        <v>62</v>
      </c>
      <c r="H26" s="112">
        <v>137872.17674563965</v>
      </c>
      <c r="I26" s="113">
        <f t="shared" si="1"/>
        <v>2223.7447862199942</v>
      </c>
    </row>
    <row r="27" spans="1:11" ht="12.75">
      <c r="A27" s="110" t="s">
        <v>234</v>
      </c>
      <c r="B27" s="112">
        <v>20</v>
      </c>
      <c r="C27" s="112">
        <v>622</v>
      </c>
      <c r="D27" s="111" t="s">
        <v>224</v>
      </c>
      <c r="E27" s="112">
        <v>149</v>
      </c>
      <c r="F27" s="112">
        <v>45</v>
      </c>
      <c r="G27" s="112">
        <v>836</v>
      </c>
      <c r="H27" s="112">
        <v>1127348.4547978796</v>
      </c>
      <c r="I27" s="113">
        <f t="shared" si="1"/>
        <v>1348.5029363611</v>
      </c>
      <c r="K27" s="106"/>
    </row>
    <row r="28" spans="1:12" ht="12.75">
      <c r="A28" s="110" t="s">
        <v>235</v>
      </c>
      <c r="B28" s="111" t="s">
        <v>224</v>
      </c>
      <c r="C28" s="111" t="s">
        <v>224</v>
      </c>
      <c r="D28" s="111" t="s">
        <v>224</v>
      </c>
      <c r="E28" s="111" t="s">
        <v>224</v>
      </c>
      <c r="F28" s="111" t="s">
        <v>224</v>
      </c>
      <c r="G28" s="111" t="s">
        <v>224</v>
      </c>
      <c r="H28" s="111" t="s">
        <v>224</v>
      </c>
      <c r="I28" s="114" t="s">
        <v>224</v>
      </c>
      <c r="L28" s="106"/>
    </row>
    <row r="29" spans="1:9" ht="12.75">
      <c r="A29" s="110" t="s">
        <v>236</v>
      </c>
      <c r="B29" s="111" t="s">
        <v>224</v>
      </c>
      <c r="C29" s="111" t="s">
        <v>224</v>
      </c>
      <c r="D29" s="111" t="s">
        <v>224</v>
      </c>
      <c r="E29" s="111" t="s">
        <v>224</v>
      </c>
      <c r="F29" s="111" t="s">
        <v>224</v>
      </c>
      <c r="G29" s="111" t="s">
        <v>224</v>
      </c>
      <c r="H29" s="111" t="s">
        <v>224</v>
      </c>
      <c r="I29" s="114" t="s">
        <v>224</v>
      </c>
    </row>
    <row r="30" spans="1:9" ht="12.75">
      <c r="A30" s="110" t="s">
        <v>237</v>
      </c>
      <c r="B30" s="111" t="s">
        <v>224</v>
      </c>
      <c r="C30" s="111" t="s">
        <v>224</v>
      </c>
      <c r="D30" s="111" t="s">
        <v>224</v>
      </c>
      <c r="E30" s="111" t="s">
        <v>224</v>
      </c>
      <c r="F30" s="111" t="s">
        <v>224</v>
      </c>
      <c r="G30" s="111" t="s">
        <v>224</v>
      </c>
      <c r="H30" s="111" t="s">
        <v>224</v>
      </c>
      <c r="I30" s="114" t="s">
        <v>224</v>
      </c>
    </row>
    <row r="31" spans="1:11" ht="12.75">
      <c r="A31" s="110" t="s">
        <v>238</v>
      </c>
      <c r="B31" s="112">
        <v>310</v>
      </c>
      <c r="C31" s="111" t="s">
        <v>224</v>
      </c>
      <c r="D31" s="111" t="s">
        <v>224</v>
      </c>
      <c r="E31" s="112">
        <v>239</v>
      </c>
      <c r="F31" s="112">
        <v>1300</v>
      </c>
      <c r="G31" s="112">
        <v>1849</v>
      </c>
      <c r="H31" s="112">
        <v>2632577.2601060187</v>
      </c>
      <c r="I31" s="113">
        <f t="shared" si="1"/>
        <v>1423.784348353715</v>
      </c>
      <c r="K31" s="106"/>
    </row>
    <row r="32" spans="1:9" ht="12.75">
      <c r="A32" s="110" t="s">
        <v>243</v>
      </c>
      <c r="B32" s="112">
        <v>20</v>
      </c>
      <c r="C32" s="111" t="s">
        <v>224</v>
      </c>
      <c r="D32" s="111" t="s">
        <v>224</v>
      </c>
      <c r="E32" s="111" t="s">
        <v>224</v>
      </c>
      <c r="F32" s="112">
        <v>25</v>
      </c>
      <c r="G32" s="112">
        <v>45</v>
      </c>
      <c r="H32" s="112">
        <v>98716.23814503624</v>
      </c>
      <c r="I32" s="113">
        <f t="shared" si="1"/>
        <v>2193.6941810008057</v>
      </c>
    </row>
    <row r="33" spans="1:9" ht="12.75">
      <c r="A33" s="110" t="s">
        <v>239</v>
      </c>
      <c r="B33" s="112">
        <v>70</v>
      </c>
      <c r="C33" s="112">
        <v>1.5</v>
      </c>
      <c r="D33" s="111" t="s">
        <v>224</v>
      </c>
      <c r="E33" s="111" t="s">
        <v>224</v>
      </c>
      <c r="F33" s="112">
        <v>60</v>
      </c>
      <c r="G33" s="112">
        <v>131.5</v>
      </c>
      <c r="H33" s="112">
        <v>171468.7533806931</v>
      </c>
      <c r="I33" s="113">
        <f t="shared" si="1"/>
        <v>1303.9448926288449</v>
      </c>
    </row>
    <row r="34" spans="1:9" ht="12.75">
      <c r="A34" s="110" t="s">
        <v>244</v>
      </c>
      <c r="B34" s="111" t="s">
        <v>224</v>
      </c>
      <c r="C34" s="111" t="s">
        <v>224</v>
      </c>
      <c r="D34" s="111" t="s">
        <v>224</v>
      </c>
      <c r="E34" s="111" t="s">
        <v>224</v>
      </c>
      <c r="F34" s="112">
        <v>277</v>
      </c>
      <c r="G34" s="112">
        <v>277</v>
      </c>
      <c r="H34" s="112">
        <v>407876.8646400539</v>
      </c>
      <c r="I34" s="113">
        <f t="shared" si="1"/>
        <v>1472.4796557402667</v>
      </c>
    </row>
    <row r="35" spans="1:9" ht="12.75">
      <c r="A35" s="110" t="s">
        <v>128</v>
      </c>
      <c r="B35" s="111" t="s">
        <v>224</v>
      </c>
      <c r="C35" s="111" t="s">
        <v>224</v>
      </c>
      <c r="D35" s="111" t="s">
        <v>224</v>
      </c>
      <c r="E35" s="111" t="s">
        <v>224</v>
      </c>
      <c r="F35" s="111" t="s">
        <v>224</v>
      </c>
      <c r="G35" s="111" t="s">
        <v>224</v>
      </c>
      <c r="H35" s="111" t="s">
        <v>224</v>
      </c>
      <c r="I35" s="114" t="s">
        <v>224</v>
      </c>
    </row>
    <row r="36" spans="1:9" ht="12.75">
      <c r="A36" s="110" t="s">
        <v>245</v>
      </c>
      <c r="B36" s="111" t="s">
        <v>224</v>
      </c>
      <c r="C36" s="111" t="s">
        <v>224</v>
      </c>
      <c r="D36" s="111" t="s">
        <v>224</v>
      </c>
      <c r="E36" s="111" t="s">
        <v>224</v>
      </c>
      <c r="F36" s="112">
        <v>45</v>
      </c>
      <c r="G36" s="112">
        <v>45</v>
      </c>
      <c r="H36" s="112">
        <v>87266.95755652519</v>
      </c>
      <c r="I36" s="113">
        <f t="shared" si="1"/>
        <v>1939.2657234783376</v>
      </c>
    </row>
    <row r="37" spans="1:9" ht="12.75">
      <c r="A37" s="110" t="s">
        <v>240</v>
      </c>
      <c r="B37" s="117" t="s">
        <v>224</v>
      </c>
      <c r="C37" s="115">
        <v>180</v>
      </c>
      <c r="D37" s="117" t="s">
        <v>224</v>
      </c>
      <c r="E37" s="117" t="s">
        <v>224</v>
      </c>
      <c r="F37" s="117" t="s">
        <v>224</v>
      </c>
      <c r="G37" s="115">
        <v>180</v>
      </c>
      <c r="H37" s="115">
        <v>126549.1086990492</v>
      </c>
      <c r="I37" s="113">
        <f t="shared" si="1"/>
        <v>703.0506038836066</v>
      </c>
    </row>
    <row r="38" spans="1:9" ht="13.5" thickBot="1">
      <c r="A38" s="118" t="s">
        <v>247</v>
      </c>
      <c r="B38" s="119">
        <v>38363</v>
      </c>
      <c r="C38" s="122" t="s">
        <v>224</v>
      </c>
      <c r="D38" s="119">
        <v>3</v>
      </c>
      <c r="E38" s="119">
        <v>70</v>
      </c>
      <c r="F38" s="119">
        <v>157400</v>
      </c>
      <c r="G38" s="119">
        <v>195836</v>
      </c>
      <c r="H38" s="119">
        <v>105395000</v>
      </c>
      <c r="I38" s="120">
        <f t="shared" si="1"/>
        <v>538.1799056353275</v>
      </c>
    </row>
    <row r="39" ht="12.75">
      <c r="A39" s="84" t="s">
        <v>198</v>
      </c>
    </row>
  </sheetData>
  <mergeCells count="8">
    <mergeCell ref="C6:D6"/>
    <mergeCell ref="E6:F6"/>
    <mergeCell ref="H6:I6"/>
    <mergeCell ref="A1:I1"/>
    <mergeCell ref="A3:I3"/>
    <mergeCell ref="A4:I4"/>
    <mergeCell ref="B5:G5"/>
    <mergeCell ref="H5:I5"/>
  </mergeCells>
  <printOptions/>
  <pageMargins left="0.75" right="0.75" top="1" bottom="1" header="0" footer="0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30.7109375" style="22" customWidth="1"/>
    <col min="2" max="5" width="20.7109375" style="22" customWidth="1"/>
    <col min="6" max="16384" width="11.421875" style="22" customWidth="1"/>
  </cols>
  <sheetData>
    <row r="1" spans="1:9" s="21" customFormat="1" ht="18">
      <c r="A1" s="215" t="s">
        <v>0</v>
      </c>
      <c r="B1" s="215"/>
      <c r="C1" s="215"/>
      <c r="D1" s="215"/>
      <c r="E1" s="215"/>
      <c r="F1" s="20"/>
      <c r="G1" s="20"/>
      <c r="H1" s="20"/>
      <c r="I1" s="20"/>
    </row>
    <row r="3" spans="1:6" ht="15">
      <c r="A3" s="232" t="s">
        <v>420</v>
      </c>
      <c r="B3" s="216"/>
      <c r="C3" s="216"/>
      <c r="D3" s="216"/>
      <c r="E3" s="216"/>
      <c r="F3" s="23"/>
    </row>
    <row r="4" spans="1:6" ht="14.25">
      <c r="A4" s="64"/>
      <c r="B4" s="64"/>
      <c r="C4" s="64"/>
      <c r="D4" s="64"/>
      <c r="E4" s="64"/>
      <c r="F4" s="23"/>
    </row>
    <row r="5" spans="1:5" ht="12.75">
      <c r="A5" s="33" t="s">
        <v>1</v>
      </c>
      <c r="B5" s="6" t="s">
        <v>248</v>
      </c>
      <c r="C5" s="221" t="s">
        <v>249</v>
      </c>
      <c r="D5" s="222"/>
      <c r="E5" s="222"/>
    </row>
    <row r="6" spans="1:5" ht="13.5" thickBot="1">
      <c r="A6" s="33" t="s">
        <v>5</v>
      </c>
      <c r="B6" s="6" t="s">
        <v>250</v>
      </c>
      <c r="C6" s="6" t="s">
        <v>251</v>
      </c>
      <c r="D6" s="6" t="s">
        <v>252</v>
      </c>
      <c r="E6" s="6" t="s">
        <v>79</v>
      </c>
    </row>
    <row r="7" spans="1:5" ht="12.75">
      <c r="A7" s="10" t="s">
        <v>12</v>
      </c>
      <c r="B7" s="51">
        <v>2</v>
      </c>
      <c r="C7" s="51">
        <v>1900</v>
      </c>
      <c r="D7" s="51" t="s">
        <v>224</v>
      </c>
      <c r="E7" s="11">
        <v>1900</v>
      </c>
    </row>
    <row r="8" spans="1:5" ht="12.75">
      <c r="A8" s="12" t="s">
        <v>13</v>
      </c>
      <c r="B8" s="52">
        <v>17</v>
      </c>
      <c r="C8" s="52">
        <v>1200</v>
      </c>
      <c r="D8" s="52">
        <v>100</v>
      </c>
      <c r="E8" s="13">
        <v>1300</v>
      </c>
    </row>
    <row r="9" spans="1:5" ht="12.75">
      <c r="A9" s="12" t="s">
        <v>14</v>
      </c>
      <c r="B9" s="52">
        <v>2</v>
      </c>
      <c r="C9" s="52">
        <v>427</v>
      </c>
      <c r="D9" s="52" t="s">
        <v>224</v>
      </c>
      <c r="E9" s="13">
        <v>427</v>
      </c>
    </row>
    <row r="10" spans="1:5" ht="12.75">
      <c r="A10" s="12" t="s">
        <v>15</v>
      </c>
      <c r="B10" s="52">
        <v>11</v>
      </c>
      <c r="C10" s="52">
        <v>900</v>
      </c>
      <c r="D10" s="52" t="s">
        <v>224</v>
      </c>
      <c r="E10" s="13">
        <v>900</v>
      </c>
    </row>
    <row r="11" spans="1:5" ht="12.75">
      <c r="A11" s="14" t="s">
        <v>16</v>
      </c>
      <c r="B11" s="53">
        <v>32</v>
      </c>
      <c r="C11" s="53">
        <v>4427</v>
      </c>
      <c r="D11" s="53">
        <v>100</v>
      </c>
      <c r="E11" s="15">
        <v>4527</v>
      </c>
    </row>
    <row r="12" spans="1:5" ht="12.75">
      <c r="A12" s="12"/>
      <c r="B12" s="52"/>
      <c r="C12" s="52"/>
      <c r="D12" s="52"/>
      <c r="E12" s="13"/>
    </row>
    <row r="13" spans="1:5" ht="12.75">
      <c r="A13" s="14" t="s">
        <v>17</v>
      </c>
      <c r="B13" s="53">
        <v>16</v>
      </c>
      <c r="C13" s="53">
        <v>929.52</v>
      </c>
      <c r="D13" s="53">
        <v>137.97</v>
      </c>
      <c r="E13" s="15">
        <v>1067.49</v>
      </c>
    </row>
    <row r="14" spans="1:5" ht="12.75">
      <c r="A14" s="12"/>
      <c r="B14" s="52"/>
      <c r="C14" s="52"/>
      <c r="D14" s="52"/>
      <c r="E14" s="13"/>
    </row>
    <row r="15" spans="1:5" ht="12.75">
      <c r="A15" s="14" t="s">
        <v>18</v>
      </c>
      <c r="B15" s="53">
        <v>6</v>
      </c>
      <c r="C15" s="53">
        <v>1412</v>
      </c>
      <c r="D15" s="53">
        <v>88.6</v>
      </c>
      <c r="E15" s="15">
        <v>1500.6</v>
      </c>
    </row>
    <row r="16" spans="1:5" ht="12.75">
      <c r="A16" s="12"/>
      <c r="B16" s="52"/>
      <c r="C16" s="52"/>
      <c r="D16" s="52"/>
      <c r="E16" s="13"/>
    </row>
    <row r="17" spans="1:5" ht="12.75">
      <c r="A17" s="12" t="s">
        <v>19</v>
      </c>
      <c r="B17" s="52">
        <v>7</v>
      </c>
      <c r="C17" s="52">
        <v>108</v>
      </c>
      <c r="D17" s="52">
        <v>10</v>
      </c>
      <c r="E17" s="13">
        <v>118</v>
      </c>
    </row>
    <row r="18" spans="1:5" ht="12.75">
      <c r="A18" s="12" t="s">
        <v>21</v>
      </c>
      <c r="B18" s="52">
        <v>28</v>
      </c>
      <c r="C18" s="52">
        <v>889</v>
      </c>
      <c r="D18" s="52">
        <v>30</v>
      </c>
      <c r="E18" s="13">
        <v>919</v>
      </c>
    </row>
    <row r="19" spans="1:5" ht="12.75">
      <c r="A19" s="12" t="s">
        <v>22</v>
      </c>
      <c r="B19" s="52">
        <v>28</v>
      </c>
      <c r="C19" s="52">
        <v>2050</v>
      </c>
      <c r="D19" s="52">
        <v>25</v>
      </c>
      <c r="E19" s="13">
        <v>2075</v>
      </c>
    </row>
    <row r="20" spans="1:5" ht="12.75">
      <c r="A20" s="14" t="s">
        <v>23</v>
      </c>
      <c r="B20" s="53">
        <v>63</v>
      </c>
      <c r="C20" s="53">
        <v>3047</v>
      </c>
      <c r="D20" s="53">
        <v>65</v>
      </c>
      <c r="E20" s="15">
        <v>3112</v>
      </c>
    </row>
    <row r="21" spans="1:5" ht="12.75">
      <c r="A21" s="12"/>
      <c r="B21" s="52"/>
      <c r="C21" s="52"/>
      <c r="D21" s="52"/>
      <c r="E21" s="13"/>
    </row>
    <row r="22" spans="1:5" ht="12.75">
      <c r="A22" s="14" t="s">
        <v>24</v>
      </c>
      <c r="B22" s="53">
        <v>6</v>
      </c>
      <c r="C22" s="53">
        <v>47</v>
      </c>
      <c r="D22" s="53">
        <v>0.5</v>
      </c>
      <c r="E22" s="15">
        <v>47.5</v>
      </c>
    </row>
    <row r="23" spans="1:5" ht="12.75">
      <c r="A23" s="12"/>
      <c r="B23" s="52"/>
      <c r="C23" s="52"/>
      <c r="D23" s="52"/>
      <c r="E23" s="13"/>
    </row>
    <row r="24" spans="1:5" ht="12.75">
      <c r="A24" s="14" t="s">
        <v>25</v>
      </c>
      <c r="B24" s="53">
        <v>4</v>
      </c>
      <c r="C24" s="53">
        <v>533</v>
      </c>
      <c r="D24" s="53">
        <v>40</v>
      </c>
      <c r="E24" s="15">
        <v>573</v>
      </c>
    </row>
    <row r="25" spans="1:5" ht="12.75">
      <c r="A25" s="12"/>
      <c r="B25" s="52"/>
      <c r="C25" s="52"/>
      <c r="D25" s="52"/>
      <c r="E25" s="13"/>
    </row>
    <row r="26" spans="1:5" ht="12.75">
      <c r="A26" s="12" t="s">
        <v>26</v>
      </c>
      <c r="B26" s="52">
        <v>7</v>
      </c>
      <c r="C26" s="52">
        <v>674</v>
      </c>
      <c r="D26" s="52">
        <v>75</v>
      </c>
      <c r="E26" s="13">
        <v>749</v>
      </c>
    </row>
    <row r="27" spans="1:5" ht="12.75">
      <c r="A27" s="12" t="s">
        <v>27</v>
      </c>
      <c r="B27" s="52">
        <v>19</v>
      </c>
      <c r="C27" s="52">
        <v>60</v>
      </c>
      <c r="D27" s="52">
        <v>86</v>
      </c>
      <c r="E27" s="13">
        <v>146</v>
      </c>
    </row>
    <row r="28" spans="1:5" ht="12.75">
      <c r="A28" s="12" t="s">
        <v>28</v>
      </c>
      <c r="B28" s="52">
        <v>53</v>
      </c>
      <c r="C28" s="52">
        <v>558</v>
      </c>
      <c r="D28" s="52">
        <v>139</v>
      </c>
      <c r="E28" s="13">
        <v>697</v>
      </c>
    </row>
    <row r="29" spans="1:5" ht="12.75">
      <c r="A29" s="14" t="s">
        <v>29</v>
      </c>
      <c r="B29" s="53">
        <v>79</v>
      </c>
      <c r="C29" s="53">
        <v>1292</v>
      </c>
      <c r="D29" s="53">
        <v>300</v>
      </c>
      <c r="E29" s="15">
        <v>1592</v>
      </c>
    </row>
    <row r="30" spans="1:5" ht="12.75">
      <c r="A30" s="12"/>
      <c r="B30" s="52"/>
      <c r="C30" s="52"/>
      <c r="D30" s="52"/>
      <c r="E30" s="13"/>
    </row>
    <row r="31" spans="1:5" ht="12.75">
      <c r="A31" s="12" t="s">
        <v>30</v>
      </c>
      <c r="B31" s="52">
        <v>2</v>
      </c>
      <c r="C31" s="52">
        <v>435</v>
      </c>
      <c r="D31" s="52">
        <v>48</v>
      </c>
      <c r="E31" s="13">
        <v>483</v>
      </c>
    </row>
    <row r="32" spans="1:5" ht="12.75">
      <c r="A32" s="12" t="s">
        <v>31</v>
      </c>
      <c r="B32" s="52" t="s">
        <v>224</v>
      </c>
      <c r="C32" s="52" t="s">
        <v>224</v>
      </c>
      <c r="D32" s="52" t="s">
        <v>224</v>
      </c>
      <c r="E32" s="13" t="s">
        <v>224</v>
      </c>
    </row>
    <row r="33" spans="1:5" ht="12.75">
      <c r="A33" s="12" t="s">
        <v>32</v>
      </c>
      <c r="B33" s="52" t="s">
        <v>224</v>
      </c>
      <c r="C33" s="52" t="s">
        <v>224</v>
      </c>
      <c r="D33" s="52" t="s">
        <v>224</v>
      </c>
      <c r="E33" s="13" t="s">
        <v>224</v>
      </c>
    </row>
    <row r="34" spans="1:5" ht="12.75">
      <c r="A34" s="12" t="s">
        <v>33</v>
      </c>
      <c r="B34" s="52" t="s">
        <v>224</v>
      </c>
      <c r="C34" s="52" t="s">
        <v>224</v>
      </c>
      <c r="D34" s="52" t="s">
        <v>224</v>
      </c>
      <c r="E34" s="13" t="s">
        <v>224</v>
      </c>
    </row>
    <row r="35" spans="1:5" ht="12.75">
      <c r="A35" s="14" t="s">
        <v>34</v>
      </c>
      <c r="B35" s="53">
        <v>2</v>
      </c>
      <c r="C35" s="53">
        <v>435</v>
      </c>
      <c r="D35" s="53">
        <v>48</v>
      </c>
      <c r="E35" s="15">
        <v>483</v>
      </c>
    </row>
    <row r="36" spans="1:5" ht="12.75">
      <c r="A36" s="12"/>
      <c r="B36" s="52"/>
      <c r="C36" s="52"/>
      <c r="D36" s="52"/>
      <c r="E36" s="13"/>
    </row>
    <row r="37" spans="1:5" ht="12.75">
      <c r="A37" s="14" t="s">
        <v>35</v>
      </c>
      <c r="B37" s="53">
        <v>1</v>
      </c>
      <c r="C37" s="53">
        <v>85.7</v>
      </c>
      <c r="D37" s="53">
        <v>2</v>
      </c>
      <c r="E37" s="15">
        <v>87.7</v>
      </c>
    </row>
    <row r="38" spans="1:5" ht="12.75">
      <c r="A38" s="12"/>
      <c r="B38" s="52"/>
      <c r="C38" s="52"/>
      <c r="D38" s="52"/>
      <c r="E38" s="13"/>
    </row>
    <row r="39" spans="1:5" ht="12.75">
      <c r="A39" s="12" t="s">
        <v>36</v>
      </c>
      <c r="B39" s="52">
        <v>4</v>
      </c>
      <c r="C39" s="52">
        <v>3160</v>
      </c>
      <c r="D39" s="52" t="s">
        <v>224</v>
      </c>
      <c r="E39" s="13">
        <v>3160</v>
      </c>
    </row>
    <row r="40" spans="1:5" ht="12.75">
      <c r="A40" s="12" t="s">
        <v>37</v>
      </c>
      <c r="B40" s="52">
        <v>2</v>
      </c>
      <c r="C40" s="52">
        <v>785</v>
      </c>
      <c r="D40" s="52" t="s">
        <v>224</v>
      </c>
      <c r="E40" s="13">
        <v>785</v>
      </c>
    </row>
    <row r="41" spans="1:5" ht="12.75">
      <c r="A41" s="12" t="s">
        <v>38</v>
      </c>
      <c r="B41" s="52">
        <v>2</v>
      </c>
      <c r="C41" s="52">
        <v>3800</v>
      </c>
      <c r="D41" s="52" t="s">
        <v>224</v>
      </c>
      <c r="E41" s="13">
        <v>3800</v>
      </c>
    </row>
    <row r="42" spans="1:5" ht="12.75">
      <c r="A42" s="12" t="s">
        <v>39</v>
      </c>
      <c r="B42" s="52">
        <v>1</v>
      </c>
      <c r="C42" s="52">
        <v>1000</v>
      </c>
      <c r="D42" s="52" t="s">
        <v>224</v>
      </c>
      <c r="E42" s="13">
        <v>1000</v>
      </c>
    </row>
    <row r="43" spans="1:5" ht="12.75">
      <c r="A43" s="12" t="s">
        <v>40</v>
      </c>
      <c r="B43" s="52">
        <v>4</v>
      </c>
      <c r="C43" s="52">
        <v>1062</v>
      </c>
      <c r="D43" s="52" t="s">
        <v>224</v>
      </c>
      <c r="E43" s="13">
        <v>1062</v>
      </c>
    </row>
    <row r="44" spans="1:5" ht="12.75">
      <c r="A44" s="12" t="s">
        <v>41</v>
      </c>
      <c r="B44" s="52">
        <v>2</v>
      </c>
      <c r="C44" s="52">
        <v>9</v>
      </c>
      <c r="D44" s="52" t="s">
        <v>224</v>
      </c>
      <c r="E44" s="13">
        <v>9</v>
      </c>
    </row>
    <row r="45" spans="1:5" ht="12.75">
      <c r="A45" s="12" t="s">
        <v>42</v>
      </c>
      <c r="B45" s="52">
        <v>1</v>
      </c>
      <c r="C45" s="52">
        <v>229.5</v>
      </c>
      <c r="D45" s="52" t="s">
        <v>224</v>
      </c>
      <c r="E45" s="13">
        <v>229.5</v>
      </c>
    </row>
    <row r="46" spans="1:5" ht="12.75">
      <c r="A46" s="12" t="s">
        <v>43</v>
      </c>
      <c r="B46" s="52">
        <v>1</v>
      </c>
      <c r="C46" s="52">
        <v>2886</v>
      </c>
      <c r="D46" s="52">
        <v>350</v>
      </c>
      <c r="E46" s="13">
        <v>3236</v>
      </c>
    </row>
    <row r="47" spans="1:5" ht="12.75">
      <c r="A47" s="12" t="s">
        <v>44</v>
      </c>
      <c r="B47" s="52">
        <v>2</v>
      </c>
      <c r="C47" s="52">
        <v>340</v>
      </c>
      <c r="D47" s="52" t="s">
        <v>224</v>
      </c>
      <c r="E47" s="13">
        <v>340</v>
      </c>
    </row>
    <row r="48" spans="1:5" ht="12.75">
      <c r="A48" s="14" t="s">
        <v>45</v>
      </c>
      <c r="B48" s="53">
        <v>19</v>
      </c>
      <c r="C48" s="53">
        <v>13271.5</v>
      </c>
      <c r="D48" s="53">
        <v>350</v>
      </c>
      <c r="E48" s="15">
        <v>13621.5</v>
      </c>
    </row>
    <row r="49" spans="1:5" ht="12.75">
      <c r="A49" s="12"/>
      <c r="B49" s="52"/>
      <c r="C49" s="52"/>
      <c r="D49" s="52"/>
      <c r="E49" s="13"/>
    </row>
    <row r="50" spans="1:5" ht="12.75">
      <c r="A50" s="14" t="s">
        <v>46</v>
      </c>
      <c r="B50" s="53" t="s">
        <v>224</v>
      </c>
      <c r="C50" s="53" t="s">
        <v>224</v>
      </c>
      <c r="D50" s="53" t="s">
        <v>224</v>
      </c>
      <c r="E50" s="15" t="s">
        <v>224</v>
      </c>
    </row>
    <row r="51" spans="1:5" ht="12.75">
      <c r="A51" s="12"/>
      <c r="B51" s="52"/>
      <c r="C51" s="52"/>
      <c r="D51" s="52"/>
      <c r="E51" s="13"/>
    </row>
    <row r="52" spans="1:5" ht="12.75">
      <c r="A52" s="12" t="s">
        <v>47</v>
      </c>
      <c r="B52" s="52">
        <v>1</v>
      </c>
      <c r="C52" s="52">
        <v>355</v>
      </c>
      <c r="D52" s="52">
        <v>10.5</v>
      </c>
      <c r="E52" s="13">
        <v>365.5</v>
      </c>
    </row>
    <row r="53" spans="1:5" ht="12.75">
      <c r="A53" s="12" t="s">
        <v>48</v>
      </c>
      <c r="B53" s="52">
        <v>3</v>
      </c>
      <c r="C53" s="52">
        <v>1031</v>
      </c>
      <c r="D53" s="52">
        <v>60</v>
      </c>
      <c r="E53" s="13">
        <v>1091</v>
      </c>
    </row>
    <row r="54" spans="1:5" ht="12.75">
      <c r="A54" s="12" t="s">
        <v>49</v>
      </c>
      <c r="B54" s="52">
        <v>12</v>
      </c>
      <c r="C54" s="52">
        <v>253.3</v>
      </c>
      <c r="D54" s="52">
        <v>28.1</v>
      </c>
      <c r="E54" s="13">
        <v>281.4</v>
      </c>
    </row>
    <row r="55" spans="1:5" ht="12.75">
      <c r="A55" s="12" t="s">
        <v>50</v>
      </c>
      <c r="B55" s="52">
        <v>17</v>
      </c>
      <c r="C55" s="52">
        <v>11156</v>
      </c>
      <c r="D55" s="52">
        <v>106</v>
      </c>
      <c r="E55" s="13">
        <v>11262</v>
      </c>
    </row>
    <row r="56" spans="1:5" ht="12.75">
      <c r="A56" s="12" t="s">
        <v>51</v>
      </c>
      <c r="B56" s="52">
        <v>2</v>
      </c>
      <c r="C56" s="52">
        <v>1950</v>
      </c>
      <c r="D56" s="52">
        <v>25</v>
      </c>
      <c r="E56" s="13">
        <v>1975</v>
      </c>
    </row>
    <row r="57" spans="1:5" ht="12.75">
      <c r="A57" s="14" t="s">
        <v>52</v>
      </c>
      <c r="B57" s="53">
        <v>35</v>
      </c>
      <c r="C57" s="53">
        <v>14745.3</v>
      </c>
      <c r="D57" s="53">
        <v>229.6</v>
      </c>
      <c r="E57" s="15">
        <v>14974.9</v>
      </c>
    </row>
    <row r="58" spans="1:5" ht="12.75">
      <c r="A58" s="12"/>
      <c r="B58" s="52"/>
      <c r="C58" s="52"/>
      <c r="D58" s="52"/>
      <c r="E58" s="13"/>
    </row>
    <row r="59" spans="1:5" ht="12.75">
      <c r="A59" s="12" t="s">
        <v>53</v>
      </c>
      <c r="B59" s="52">
        <v>3</v>
      </c>
      <c r="C59" s="52">
        <v>40</v>
      </c>
      <c r="D59" s="52">
        <v>1</v>
      </c>
      <c r="E59" s="13">
        <v>41</v>
      </c>
    </row>
    <row r="60" spans="1:5" ht="12.75">
      <c r="A60" s="12" t="s">
        <v>54</v>
      </c>
      <c r="B60" s="52" t="s">
        <v>224</v>
      </c>
      <c r="C60" s="52" t="s">
        <v>224</v>
      </c>
      <c r="D60" s="52" t="s">
        <v>224</v>
      </c>
      <c r="E60" s="13" t="s">
        <v>224</v>
      </c>
    </row>
    <row r="61" spans="1:5" ht="12.75">
      <c r="A61" s="12" t="s">
        <v>55</v>
      </c>
      <c r="B61" s="52" t="s">
        <v>224</v>
      </c>
      <c r="C61" s="52" t="s">
        <v>224</v>
      </c>
      <c r="D61" s="52" t="s">
        <v>224</v>
      </c>
      <c r="E61" s="13" t="s">
        <v>224</v>
      </c>
    </row>
    <row r="62" spans="1:5" ht="12.75">
      <c r="A62" s="14" t="s">
        <v>56</v>
      </c>
      <c r="B62" s="53">
        <v>3</v>
      </c>
      <c r="C62" s="53">
        <v>40</v>
      </c>
      <c r="D62" s="53">
        <v>1</v>
      </c>
      <c r="E62" s="15">
        <v>41</v>
      </c>
    </row>
    <row r="63" spans="1:5" ht="12.75">
      <c r="A63" s="12"/>
      <c r="B63" s="52"/>
      <c r="C63" s="52"/>
      <c r="D63" s="52"/>
      <c r="E63" s="13"/>
    </row>
    <row r="64" spans="1:5" ht="12.75">
      <c r="A64" s="14" t="s">
        <v>57</v>
      </c>
      <c r="B64" s="53">
        <v>4</v>
      </c>
      <c r="C64" s="53">
        <v>276</v>
      </c>
      <c r="D64" s="53" t="s">
        <v>224</v>
      </c>
      <c r="E64" s="15">
        <v>276</v>
      </c>
    </row>
    <row r="65" spans="1:5" ht="12.75">
      <c r="A65" s="12"/>
      <c r="B65" s="52"/>
      <c r="C65" s="52"/>
      <c r="D65" s="52"/>
      <c r="E65" s="13"/>
    </row>
    <row r="66" spans="1:5" ht="12.75">
      <c r="A66" s="12" t="s">
        <v>58</v>
      </c>
      <c r="B66" s="52" t="s">
        <v>224</v>
      </c>
      <c r="C66" s="52" t="s">
        <v>224</v>
      </c>
      <c r="D66" s="52" t="s">
        <v>224</v>
      </c>
      <c r="E66" s="13" t="s">
        <v>224</v>
      </c>
    </row>
    <row r="67" spans="1:5" ht="12.75">
      <c r="A67" s="12" t="s">
        <v>59</v>
      </c>
      <c r="B67" s="52" t="s">
        <v>224</v>
      </c>
      <c r="C67" s="52" t="s">
        <v>224</v>
      </c>
      <c r="D67" s="52" t="s">
        <v>224</v>
      </c>
      <c r="E67" s="13" t="s">
        <v>224</v>
      </c>
    </row>
    <row r="68" spans="1:5" ht="12.75">
      <c r="A68" s="14" t="s">
        <v>60</v>
      </c>
      <c r="B68" s="53" t="s">
        <v>224</v>
      </c>
      <c r="C68" s="53" t="s">
        <v>224</v>
      </c>
      <c r="D68" s="53" t="s">
        <v>224</v>
      </c>
      <c r="E68" s="15" t="s">
        <v>224</v>
      </c>
    </row>
    <row r="69" spans="1:5" ht="12.75">
      <c r="A69" s="12"/>
      <c r="B69" s="52"/>
      <c r="C69" s="52"/>
      <c r="D69" s="52"/>
      <c r="E69" s="13"/>
    </row>
    <row r="70" spans="1:5" ht="12.75">
      <c r="A70" s="12" t="s">
        <v>61</v>
      </c>
      <c r="B70" s="52">
        <v>3</v>
      </c>
      <c r="C70" s="52">
        <v>307</v>
      </c>
      <c r="D70" s="52" t="s">
        <v>224</v>
      </c>
      <c r="E70" s="13">
        <v>307</v>
      </c>
    </row>
    <row r="71" spans="1:5" ht="12.75">
      <c r="A71" s="12" t="s">
        <v>62</v>
      </c>
      <c r="B71" s="52">
        <v>1</v>
      </c>
      <c r="C71" s="52">
        <v>500</v>
      </c>
      <c r="D71" s="52" t="s">
        <v>224</v>
      </c>
      <c r="E71" s="13">
        <v>500</v>
      </c>
    </row>
    <row r="72" spans="1:5" ht="12.75">
      <c r="A72" s="12" t="s">
        <v>63</v>
      </c>
      <c r="B72" s="52" t="s">
        <v>224</v>
      </c>
      <c r="C72" s="52" t="s">
        <v>224</v>
      </c>
      <c r="D72" s="52" t="s">
        <v>224</v>
      </c>
      <c r="E72" s="13" t="s">
        <v>224</v>
      </c>
    </row>
    <row r="73" spans="1:5" ht="12.75">
      <c r="A73" s="12" t="s">
        <v>64</v>
      </c>
      <c r="B73" s="52">
        <v>1</v>
      </c>
      <c r="C73" s="52">
        <v>351</v>
      </c>
      <c r="D73" s="52" t="s">
        <v>224</v>
      </c>
      <c r="E73" s="13">
        <v>351</v>
      </c>
    </row>
    <row r="74" spans="1:5" ht="12.75">
      <c r="A74" s="12" t="s">
        <v>65</v>
      </c>
      <c r="B74" s="52">
        <v>1</v>
      </c>
      <c r="C74" s="52">
        <v>377</v>
      </c>
      <c r="D74" s="52" t="s">
        <v>224</v>
      </c>
      <c r="E74" s="13">
        <v>377</v>
      </c>
    </row>
    <row r="75" spans="1:5" ht="12.75">
      <c r="A75" s="12" t="s">
        <v>66</v>
      </c>
      <c r="B75" s="52">
        <v>1</v>
      </c>
      <c r="C75" s="52">
        <v>370</v>
      </c>
      <c r="D75" s="52">
        <v>30</v>
      </c>
      <c r="E75" s="13">
        <v>400</v>
      </c>
    </row>
    <row r="76" spans="1:5" ht="12.75">
      <c r="A76" s="12" t="s">
        <v>67</v>
      </c>
      <c r="B76" s="52">
        <v>3</v>
      </c>
      <c r="C76" s="52">
        <v>380</v>
      </c>
      <c r="D76" s="52" t="s">
        <v>224</v>
      </c>
      <c r="E76" s="13">
        <v>380</v>
      </c>
    </row>
    <row r="77" spans="1:5" ht="12.75">
      <c r="A77" s="12" t="s">
        <v>68</v>
      </c>
      <c r="B77" s="52" t="s">
        <v>224</v>
      </c>
      <c r="C77" s="52" t="s">
        <v>224</v>
      </c>
      <c r="D77" s="52" t="s">
        <v>224</v>
      </c>
      <c r="E77" s="13" t="s">
        <v>224</v>
      </c>
    </row>
    <row r="78" spans="1:5" ht="12.75">
      <c r="A78" s="14" t="s">
        <v>69</v>
      </c>
      <c r="B78" s="53">
        <v>10</v>
      </c>
      <c r="C78" s="53">
        <v>2285</v>
      </c>
      <c r="D78" s="53">
        <v>30</v>
      </c>
      <c r="E78" s="15">
        <v>2315</v>
      </c>
    </row>
    <row r="79" spans="1:5" ht="12.75">
      <c r="A79" s="12"/>
      <c r="B79" s="52"/>
      <c r="C79" s="52"/>
      <c r="D79" s="52"/>
      <c r="E79" s="13"/>
    </row>
    <row r="80" spans="1:5" ht="12.75">
      <c r="A80" s="12" t="s">
        <v>70</v>
      </c>
      <c r="B80" s="52">
        <v>4</v>
      </c>
      <c r="C80" s="52">
        <v>140</v>
      </c>
      <c r="D80" s="52">
        <v>100</v>
      </c>
      <c r="E80" s="13">
        <v>240</v>
      </c>
    </row>
    <row r="81" spans="1:5" ht="12.75">
      <c r="A81" s="12" t="s">
        <v>71</v>
      </c>
      <c r="B81" s="52">
        <v>5</v>
      </c>
      <c r="C81" s="52">
        <v>100</v>
      </c>
      <c r="D81" s="52">
        <v>12</v>
      </c>
      <c r="E81" s="13">
        <v>112</v>
      </c>
    </row>
    <row r="82" spans="1:5" ht="12.75">
      <c r="A82" s="14" t="s">
        <v>72</v>
      </c>
      <c r="B82" s="53">
        <v>9</v>
      </c>
      <c r="C82" s="53">
        <v>240</v>
      </c>
      <c r="D82" s="53">
        <v>112</v>
      </c>
      <c r="E82" s="15">
        <v>352</v>
      </c>
    </row>
    <row r="83" spans="1:5" ht="12.75">
      <c r="A83" s="12"/>
      <c r="B83" s="52"/>
      <c r="C83" s="52"/>
      <c r="D83" s="52"/>
      <c r="E83" s="13"/>
    </row>
    <row r="84" spans="1:5" ht="13.5" thickBot="1">
      <c r="A84" s="18" t="s">
        <v>73</v>
      </c>
      <c r="B84" s="57">
        <v>358</v>
      </c>
      <c r="C84" s="57">
        <v>48798</v>
      </c>
      <c r="D84" s="57">
        <v>1653</v>
      </c>
      <c r="E84" s="56">
        <v>50451</v>
      </c>
    </row>
    <row r="85" spans="1:5" ht="12.75" customHeight="1">
      <c r="A85" s="236" t="s">
        <v>438</v>
      </c>
      <c r="B85" s="236"/>
      <c r="C85" s="236"/>
      <c r="D85" s="236"/>
      <c r="E85" s="236"/>
    </row>
    <row r="86" spans="1:5" ht="12.75">
      <c r="A86" s="237"/>
      <c r="B86" s="237"/>
      <c r="C86" s="237"/>
      <c r="D86" s="237"/>
      <c r="E86" s="237"/>
    </row>
  </sheetData>
  <mergeCells count="4">
    <mergeCell ref="A85:E86"/>
    <mergeCell ref="A1:E1"/>
    <mergeCell ref="A3:E3"/>
    <mergeCell ref="C5:E5"/>
  </mergeCells>
  <printOptions/>
  <pageMargins left="0.75" right="0.75" top="1" bottom="1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34.7109375" style="22" customWidth="1"/>
    <col min="2" max="5" width="19.7109375" style="22" customWidth="1"/>
    <col min="6" max="16384" width="11.421875" style="22" customWidth="1"/>
  </cols>
  <sheetData>
    <row r="1" spans="1:6" s="21" customFormat="1" ht="18">
      <c r="A1" s="215" t="s">
        <v>0</v>
      </c>
      <c r="B1" s="215"/>
      <c r="C1" s="215"/>
      <c r="D1" s="215"/>
      <c r="E1" s="215"/>
      <c r="F1" s="20"/>
    </row>
    <row r="3" spans="1:6" ht="15">
      <c r="A3" s="216" t="s">
        <v>403</v>
      </c>
      <c r="B3" s="216"/>
      <c r="C3" s="216"/>
      <c r="D3" s="216"/>
      <c r="E3" s="216"/>
      <c r="F3" s="23"/>
    </row>
    <row r="4" spans="1:6" ht="14.25">
      <c r="A4" s="23"/>
      <c r="B4" s="23"/>
      <c r="C4" s="23"/>
      <c r="D4" s="23"/>
      <c r="E4" s="23"/>
      <c r="F4" s="23"/>
    </row>
    <row r="5" spans="1:5" ht="12.75">
      <c r="A5" s="2" t="s">
        <v>1</v>
      </c>
      <c r="B5" s="24"/>
      <c r="C5" s="25"/>
      <c r="D5" s="25"/>
      <c r="E5" s="26"/>
    </row>
    <row r="6" spans="1:5" ht="12.75">
      <c r="A6" s="5" t="s">
        <v>5</v>
      </c>
      <c r="B6" s="27" t="s">
        <v>76</v>
      </c>
      <c r="C6" s="27" t="s">
        <v>77</v>
      </c>
      <c r="D6" s="27" t="s">
        <v>78</v>
      </c>
      <c r="E6" s="6" t="s">
        <v>79</v>
      </c>
    </row>
    <row r="7" spans="1:5" ht="13.5" thickBot="1">
      <c r="A7" s="5"/>
      <c r="B7" s="27"/>
      <c r="C7" s="27"/>
      <c r="D7" s="27"/>
      <c r="E7" s="8"/>
    </row>
    <row r="8" spans="1:5" ht="12.75">
      <c r="A8" s="10" t="s">
        <v>12</v>
      </c>
      <c r="B8" s="28">
        <v>244450</v>
      </c>
      <c r="C8" s="28">
        <v>40493</v>
      </c>
      <c r="D8" s="28">
        <v>70831</v>
      </c>
      <c r="E8" s="28">
        <v>355774</v>
      </c>
    </row>
    <row r="9" spans="1:5" ht="12.75">
      <c r="A9" s="12" t="s">
        <v>13</v>
      </c>
      <c r="B9" s="16">
        <v>141082</v>
      </c>
      <c r="C9" s="16">
        <v>115981</v>
      </c>
      <c r="D9" s="16">
        <v>71101</v>
      </c>
      <c r="E9" s="16">
        <v>328164</v>
      </c>
    </row>
    <row r="10" spans="1:5" ht="12.75">
      <c r="A10" s="12" t="s">
        <v>14</v>
      </c>
      <c r="B10" s="16">
        <v>143206</v>
      </c>
      <c r="C10" s="16">
        <v>78865</v>
      </c>
      <c r="D10" s="16">
        <v>22072</v>
      </c>
      <c r="E10" s="16">
        <v>244143</v>
      </c>
    </row>
    <row r="11" spans="1:5" ht="12.75">
      <c r="A11" s="12" t="s">
        <v>15</v>
      </c>
      <c r="B11" s="16">
        <v>113702</v>
      </c>
      <c r="C11" s="16">
        <v>35116</v>
      </c>
      <c r="D11" s="16">
        <v>52462</v>
      </c>
      <c r="E11" s="16">
        <v>201280</v>
      </c>
    </row>
    <row r="12" spans="1:5" ht="12.75">
      <c r="A12" s="14" t="s">
        <v>16</v>
      </c>
      <c r="B12" s="17">
        <v>642440</v>
      </c>
      <c r="C12" s="17">
        <v>270455</v>
      </c>
      <c r="D12" s="17">
        <v>216466</v>
      </c>
      <c r="E12" s="17">
        <v>1129361</v>
      </c>
    </row>
    <row r="13" spans="1:5" ht="12.75">
      <c r="A13" s="12"/>
      <c r="B13" s="13"/>
      <c r="C13" s="13"/>
      <c r="D13" s="13"/>
      <c r="E13" s="13"/>
    </row>
    <row r="14" spans="1:5" ht="12.75">
      <c r="A14" s="14" t="s">
        <v>17</v>
      </c>
      <c r="B14" s="17">
        <v>99369</v>
      </c>
      <c r="C14" s="17">
        <v>242134</v>
      </c>
      <c r="D14" s="17">
        <v>21808</v>
      </c>
      <c r="E14" s="17">
        <v>363311</v>
      </c>
    </row>
    <row r="15" spans="1:5" ht="12.75">
      <c r="A15" s="12"/>
      <c r="B15" s="13"/>
      <c r="C15" s="13"/>
      <c r="D15" s="13"/>
      <c r="E15" s="13"/>
    </row>
    <row r="16" spans="1:5" ht="12.75">
      <c r="A16" s="14" t="s">
        <v>18</v>
      </c>
      <c r="B16" s="17">
        <v>28215</v>
      </c>
      <c r="C16" s="17">
        <v>145201</v>
      </c>
      <c r="D16" s="17" t="s">
        <v>20</v>
      </c>
      <c r="E16" s="17">
        <v>173416</v>
      </c>
    </row>
    <row r="17" spans="1:5" ht="12.75">
      <c r="A17" s="12"/>
      <c r="B17" s="13"/>
      <c r="C17" s="13"/>
      <c r="D17" s="13"/>
      <c r="E17" s="13"/>
    </row>
    <row r="18" spans="1:5" ht="12.75">
      <c r="A18" s="12" t="s">
        <v>19</v>
      </c>
      <c r="B18" s="16">
        <v>31958</v>
      </c>
      <c r="C18" s="16">
        <v>70199</v>
      </c>
      <c r="D18" s="16">
        <v>5885</v>
      </c>
      <c r="E18" s="16">
        <v>108042</v>
      </c>
    </row>
    <row r="19" spans="1:5" ht="12.75">
      <c r="A19" s="12" t="s">
        <v>21</v>
      </c>
      <c r="B19" s="16">
        <v>73581</v>
      </c>
      <c r="C19" s="16">
        <v>33749</v>
      </c>
      <c r="D19" s="16">
        <v>11520</v>
      </c>
      <c r="E19" s="16">
        <v>118850</v>
      </c>
    </row>
    <row r="20" spans="1:5" ht="12.75">
      <c r="A20" s="12" t="s">
        <v>22</v>
      </c>
      <c r="B20" s="16">
        <v>101382</v>
      </c>
      <c r="C20" s="16">
        <v>16754</v>
      </c>
      <c r="D20" s="16">
        <v>8092</v>
      </c>
      <c r="E20" s="16">
        <v>126228</v>
      </c>
    </row>
    <row r="21" spans="1:5" ht="12.75">
      <c r="A21" s="14" t="s">
        <v>80</v>
      </c>
      <c r="B21" s="17">
        <v>206921</v>
      </c>
      <c r="C21" s="17">
        <v>120702</v>
      </c>
      <c r="D21" s="17">
        <v>25497</v>
      </c>
      <c r="E21" s="17">
        <v>353120</v>
      </c>
    </row>
    <row r="22" spans="1:5" ht="12.75">
      <c r="A22" s="12"/>
      <c r="B22" s="13"/>
      <c r="C22" s="13"/>
      <c r="D22" s="13"/>
      <c r="E22" s="13"/>
    </row>
    <row r="23" spans="1:5" ht="12.75">
      <c r="A23" s="14" t="s">
        <v>24</v>
      </c>
      <c r="B23" s="17">
        <v>102745</v>
      </c>
      <c r="C23" s="17">
        <v>201084</v>
      </c>
      <c r="D23" s="17" t="s">
        <v>20</v>
      </c>
      <c r="E23" s="17">
        <v>303829</v>
      </c>
    </row>
    <row r="24" spans="1:5" ht="12.75">
      <c r="A24" s="12"/>
      <c r="B24" s="13"/>
      <c r="C24" s="13"/>
      <c r="D24" s="13"/>
      <c r="E24" s="13"/>
    </row>
    <row r="25" spans="1:5" ht="12.75">
      <c r="A25" s="14" t="s">
        <v>25</v>
      </c>
      <c r="B25" s="17">
        <v>29246</v>
      </c>
      <c r="C25" s="17">
        <v>63344</v>
      </c>
      <c r="D25" s="17" t="s">
        <v>20</v>
      </c>
      <c r="E25" s="17">
        <v>92590</v>
      </c>
    </row>
    <row r="26" spans="1:5" ht="12.75">
      <c r="A26" s="12"/>
      <c r="B26" s="13"/>
      <c r="C26" s="13"/>
      <c r="D26" s="13"/>
      <c r="E26" s="13"/>
    </row>
    <row r="27" spans="1:5" ht="12.75">
      <c r="A27" s="12" t="s">
        <v>26</v>
      </c>
      <c r="B27" s="16">
        <v>282456</v>
      </c>
      <c r="C27" s="16">
        <v>123475</v>
      </c>
      <c r="D27" s="16" t="s">
        <v>20</v>
      </c>
      <c r="E27" s="16">
        <v>405931</v>
      </c>
    </row>
    <row r="28" spans="1:5" ht="12.75">
      <c r="A28" s="12" t="s">
        <v>27</v>
      </c>
      <c r="B28" s="16">
        <v>257846</v>
      </c>
      <c r="C28" s="16">
        <v>68119</v>
      </c>
      <c r="D28" s="16" t="s">
        <v>20</v>
      </c>
      <c r="E28" s="16">
        <v>325965</v>
      </c>
    </row>
    <row r="29" spans="1:5" ht="12.75">
      <c r="A29" s="12" t="s">
        <v>28</v>
      </c>
      <c r="B29" s="16">
        <v>135000</v>
      </c>
      <c r="C29" s="16">
        <v>83100</v>
      </c>
      <c r="D29" s="16" t="s">
        <v>20</v>
      </c>
      <c r="E29" s="16">
        <v>218100</v>
      </c>
    </row>
    <row r="30" spans="1:5" ht="12.75">
      <c r="A30" s="14" t="s">
        <v>29</v>
      </c>
      <c r="B30" s="17">
        <v>675302</v>
      </c>
      <c r="C30" s="17">
        <v>274694</v>
      </c>
      <c r="D30" s="17" t="s">
        <v>20</v>
      </c>
      <c r="E30" s="17">
        <v>949996</v>
      </c>
    </row>
    <row r="31" spans="1:5" ht="12.75">
      <c r="A31" s="12"/>
      <c r="B31" s="13"/>
      <c r="C31" s="13"/>
      <c r="D31" s="13"/>
      <c r="E31" s="13"/>
    </row>
    <row r="32" spans="1:5" ht="12.75">
      <c r="A32" s="12" t="s">
        <v>30</v>
      </c>
      <c r="B32" s="16">
        <v>296013</v>
      </c>
      <c r="C32" s="16">
        <v>65995</v>
      </c>
      <c r="D32" s="16" t="s">
        <v>20</v>
      </c>
      <c r="E32" s="16">
        <v>362008</v>
      </c>
    </row>
    <row r="33" spans="1:5" ht="12.75">
      <c r="A33" s="12" t="s">
        <v>31</v>
      </c>
      <c r="B33" s="16">
        <v>146557</v>
      </c>
      <c r="C33" s="16">
        <v>172054</v>
      </c>
      <c r="D33" s="16" t="s">
        <v>20</v>
      </c>
      <c r="E33" s="16">
        <v>318611</v>
      </c>
    </row>
    <row r="34" spans="1:5" ht="12.75">
      <c r="A34" s="12" t="s">
        <v>32</v>
      </c>
      <c r="B34" s="16">
        <v>264566</v>
      </c>
      <c r="C34" s="16">
        <v>114473</v>
      </c>
      <c r="D34" s="16" t="s">
        <v>20</v>
      </c>
      <c r="E34" s="16">
        <v>379039</v>
      </c>
    </row>
    <row r="35" spans="1:5" ht="12.75">
      <c r="A35" s="12" t="s">
        <v>33</v>
      </c>
      <c r="B35" s="16">
        <v>102260</v>
      </c>
      <c r="C35" s="16">
        <v>2282</v>
      </c>
      <c r="D35" s="16" t="s">
        <v>20</v>
      </c>
      <c r="E35" s="16">
        <v>104542</v>
      </c>
    </row>
    <row r="36" spans="1:5" ht="12.75">
      <c r="A36" s="14" t="s">
        <v>34</v>
      </c>
      <c r="B36" s="17">
        <v>809396</v>
      </c>
      <c r="C36" s="17">
        <v>354804</v>
      </c>
      <c r="D36" s="17" t="s">
        <v>20</v>
      </c>
      <c r="E36" s="17">
        <v>1164200</v>
      </c>
    </row>
    <row r="37" spans="1:5" ht="12.75">
      <c r="A37" s="12"/>
      <c r="B37" s="13"/>
      <c r="C37" s="13"/>
      <c r="D37" s="13"/>
      <c r="E37" s="13"/>
    </row>
    <row r="38" spans="1:5" ht="12.75">
      <c r="A38" s="14" t="s">
        <v>35</v>
      </c>
      <c r="B38" s="17">
        <v>80602</v>
      </c>
      <c r="C38" s="17">
        <v>26769</v>
      </c>
      <c r="D38" s="17" t="s">
        <v>20</v>
      </c>
      <c r="E38" s="17">
        <v>107371</v>
      </c>
    </row>
    <row r="39" spans="1:5" ht="12.75">
      <c r="A39" s="12"/>
      <c r="B39" s="13"/>
      <c r="C39" s="13"/>
      <c r="D39" s="13"/>
      <c r="E39" s="13"/>
    </row>
    <row r="40" spans="1:5" ht="12.75">
      <c r="A40" s="12" t="s">
        <v>36</v>
      </c>
      <c r="B40" s="16">
        <v>68375</v>
      </c>
      <c r="C40" s="16">
        <v>60686</v>
      </c>
      <c r="D40" s="16" t="s">
        <v>20</v>
      </c>
      <c r="E40" s="16">
        <v>129061</v>
      </c>
    </row>
    <row r="41" spans="1:5" ht="12.75">
      <c r="A41" s="12" t="s">
        <v>37</v>
      </c>
      <c r="B41" s="16">
        <v>122416</v>
      </c>
      <c r="C41" s="16">
        <v>174249</v>
      </c>
      <c r="D41" s="16" t="s">
        <v>20</v>
      </c>
      <c r="E41" s="16">
        <v>296665</v>
      </c>
    </row>
    <row r="42" spans="1:5" ht="12.75">
      <c r="A42" s="12" t="s">
        <v>38</v>
      </c>
      <c r="B42" s="16">
        <v>62492</v>
      </c>
      <c r="C42" s="16">
        <v>255398</v>
      </c>
      <c r="D42" s="16" t="s">
        <v>20</v>
      </c>
      <c r="E42" s="16">
        <v>317890</v>
      </c>
    </row>
    <row r="43" spans="1:5" ht="12.75">
      <c r="A43" s="12" t="s">
        <v>39</v>
      </c>
      <c r="B43" s="16">
        <v>30137</v>
      </c>
      <c r="C43" s="16">
        <v>95881</v>
      </c>
      <c r="D43" s="16" t="s">
        <v>20</v>
      </c>
      <c r="E43" s="16">
        <v>126018</v>
      </c>
    </row>
    <row r="44" spans="1:5" ht="12.75">
      <c r="A44" s="12" t="s">
        <v>40</v>
      </c>
      <c r="B44" s="16">
        <v>20144</v>
      </c>
      <c r="C44" s="16">
        <v>243704</v>
      </c>
      <c r="D44" s="16" t="s">
        <v>20</v>
      </c>
      <c r="E44" s="16">
        <v>263848</v>
      </c>
    </row>
    <row r="45" spans="1:5" ht="12.75">
      <c r="A45" s="12" t="s">
        <v>41</v>
      </c>
      <c r="B45" s="16">
        <v>128482</v>
      </c>
      <c r="C45" s="16">
        <v>50127</v>
      </c>
      <c r="D45" s="16" t="s">
        <v>20</v>
      </c>
      <c r="E45" s="16">
        <v>178609</v>
      </c>
    </row>
    <row r="46" spans="1:5" ht="12.75">
      <c r="A46" s="12" t="s">
        <v>42</v>
      </c>
      <c r="B46" s="16">
        <v>163057</v>
      </c>
      <c r="C46" s="16">
        <v>116079</v>
      </c>
      <c r="D46" s="16" t="s">
        <v>20</v>
      </c>
      <c r="E46" s="16">
        <v>279136</v>
      </c>
    </row>
    <row r="47" spans="1:5" ht="12.75">
      <c r="A47" s="12" t="s">
        <v>43</v>
      </c>
      <c r="B47" s="16">
        <v>79282</v>
      </c>
      <c r="C47" s="16">
        <v>27501</v>
      </c>
      <c r="D47" s="16" t="s">
        <v>20</v>
      </c>
      <c r="E47" s="16">
        <v>106783</v>
      </c>
    </row>
    <row r="48" spans="1:5" ht="12.75">
      <c r="A48" s="12" t="s">
        <v>44</v>
      </c>
      <c r="B48" s="16">
        <v>31901</v>
      </c>
      <c r="C48" s="16">
        <v>155749</v>
      </c>
      <c r="D48" s="16" t="s">
        <v>20</v>
      </c>
      <c r="E48" s="16">
        <v>187650</v>
      </c>
    </row>
    <row r="49" spans="1:5" ht="12.75">
      <c r="A49" s="14" t="s">
        <v>45</v>
      </c>
      <c r="B49" s="17">
        <v>706286</v>
      </c>
      <c r="C49" s="17">
        <v>1179374</v>
      </c>
      <c r="D49" s="17" t="s">
        <v>20</v>
      </c>
      <c r="E49" s="17">
        <v>1885660</v>
      </c>
    </row>
    <row r="50" spans="1:5" ht="12.75">
      <c r="A50" s="12"/>
      <c r="B50" s="13"/>
      <c r="C50" s="13"/>
      <c r="D50" s="13"/>
      <c r="E50" s="13"/>
    </row>
    <row r="51" spans="1:5" ht="12.75">
      <c r="A51" s="14" t="s">
        <v>46</v>
      </c>
      <c r="B51" s="17">
        <v>55887</v>
      </c>
      <c r="C51" s="17">
        <v>91891</v>
      </c>
      <c r="D51" s="17">
        <v>9393</v>
      </c>
      <c r="E51" s="17">
        <v>157171</v>
      </c>
    </row>
    <row r="52" spans="1:5" ht="12.75">
      <c r="A52" s="12"/>
      <c r="B52" s="13"/>
      <c r="C52" s="13"/>
      <c r="D52" s="13"/>
      <c r="E52" s="13"/>
    </row>
    <row r="53" spans="1:5" ht="12.75">
      <c r="A53" s="12" t="s">
        <v>47</v>
      </c>
      <c r="B53" s="16">
        <v>183489</v>
      </c>
      <c r="C53" s="16">
        <v>80536</v>
      </c>
      <c r="D53" s="16" t="s">
        <v>20</v>
      </c>
      <c r="E53" s="16">
        <v>264025</v>
      </c>
    </row>
    <row r="54" spans="1:5" ht="12.75">
      <c r="A54" s="12" t="s">
        <v>48</v>
      </c>
      <c r="B54" s="16">
        <v>33871</v>
      </c>
      <c r="C54" s="16">
        <v>254473</v>
      </c>
      <c r="D54" s="16" t="s">
        <v>20</v>
      </c>
      <c r="E54" s="16">
        <v>288344</v>
      </c>
    </row>
    <row r="55" spans="1:5" ht="12.75">
      <c r="A55" s="12" t="s">
        <v>49</v>
      </c>
      <c r="B55" s="16">
        <v>338198</v>
      </c>
      <c r="C55" s="16">
        <v>74123</v>
      </c>
      <c r="D55" s="16" t="s">
        <v>20</v>
      </c>
      <c r="E55" s="16">
        <v>412321</v>
      </c>
    </row>
    <row r="56" spans="1:5" ht="12.75">
      <c r="A56" s="12" t="s">
        <v>50</v>
      </c>
      <c r="B56" s="16">
        <v>145585</v>
      </c>
      <c r="C56" s="16">
        <v>155775</v>
      </c>
      <c r="D56" s="16" t="s">
        <v>20</v>
      </c>
      <c r="E56" s="16">
        <v>301360</v>
      </c>
    </row>
    <row r="57" spans="1:5" ht="12.75">
      <c r="A57" s="12" t="s">
        <v>51</v>
      </c>
      <c r="B57" s="16">
        <v>16151</v>
      </c>
      <c r="C57" s="16">
        <v>157307</v>
      </c>
      <c r="D57" s="16" t="s">
        <v>20</v>
      </c>
      <c r="E57" s="16">
        <v>173458</v>
      </c>
    </row>
    <row r="58" spans="1:5" ht="12.75">
      <c r="A58" s="14" t="s">
        <v>52</v>
      </c>
      <c r="B58" s="17">
        <v>717294</v>
      </c>
      <c r="C58" s="17">
        <v>722214</v>
      </c>
      <c r="D58" s="17" t="s">
        <v>20</v>
      </c>
      <c r="E58" s="17">
        <v>1439508</v>
      </c>
    </row>
    <row r="59" spans="1:5" ht="12.75">
      <c r="A59" s="12"/>
      <c r="B59" s="13"/>
      <c r="C59" s="13"/>
      <c r="D59" s="13"/>
      <c r="E59" s="13"/>
    </row>
    <row r="60" spans="1:5" ht="12.75">
      <c r="A60" s="12" t="s">
        <v>53</v>
      </c>
      <c r="B60" s="16">
        <v>65729</v>
      </c>
      <c r="C60" s="16">
        <v>3672</v>
      </c>
      <c r="D60" s="16" t="s">
        <v>20</v>
      </c>
      <c r="E60" s="16">
        <v>69401</v>
      </c>
    </row>
    <row r="61" spans="1:5" ht="12.75">
      <c r="A61" s="12" t="s">
        <v>54</v>
      </c>
      <c r="B61" s="16">
        <v>80844</v>
      </c>
      <c r="C61" s="16">
        <v>45444</v>
      </c>
      <c r="D61" s="16" t="s">
        <v>20</v>
      </c>
      <c r="E61" s="16">
        <v>126288</v>
      </c>
    </row>
    <row r="62" spans="1:5" ht="12.75">
      <c r="A62" s="12" t="s">
        <v>55</v>
      </c>
      <c r="B62" s="16">
        <v>211777</v>
      </c>
      <c r="C62" s="16">
        <v>602</v>
      </c>
      <c r="D62" s="16" t="s">
        <v>20</v>
      </c>
      <c r="E62" s="16">
        <v>212379</v>
      </c>
    </row>
    <row r="63" spans="1:5" ht="12.75">
      <c r="A63" s="14" t="s">
        <v>56</v>
      </c>
      <c r="B63" s="17">
        <v>358350</v>
      </c>
      <c r="C63" s="17">
        <v>49718</v>
      </c>
      <c r="D63" s="17" t="s">
        <v>20</v>
      </c>
      <c r="E63" s="17">
        <v>408068</v>
      </c>
    </row>
    <row r="64" spans="1:5" ht="12.75">
      <c r="A64" s="12"/>
      <c r="B64" s="13"/>
      <c r="C64" s="13"/>
      <c r="D64" s="13"/>
      <c r="E64" s="13"/>
    </row>
    <row r="65" spans="1:5" ht="12.75">
      <c r="A65" s="14" t="s">
        <v>57</v>
      </c>
      <c r="B65" s="17">
        <v>116527</v>
      </c>
      <c r="C65" s="17">
        <v>1959</v>
      </c>
      <c r="D65" s="17" t="s">
        <v>20</v>
      </c>
      <c r="E65" s="17">
        <v>118486</v>
      </c>
    </row>
    <row r="66" spans="1:5" ht="12.75">
      <c r="A66" s="12"/>
      <c r="B66" s="13"/>
      <c r="C66" s="13"/>
      <c r="D66" s="13"/>
      <c r="E66" s="13"/>
    </row>
    <row r="67" spans="1:5" ht="12.75">
      <c r="A67" s="12" t="s">
        <v>58</v>
      </c>
      <c r="B67" s="16">
        <v>31316</v>
      </c>
      <c r="C67" s="16">
        <v>585243</v>
      </c>
      <c r="D67" s="16" t="s">
        <v>20</v>
      </c>
      <c r="E67" s="16">
        <v>616559</v>
      </c>
    </row>
    <row r="68" spans="1:5" ht="12.75">
      <c r="A68" s="12" t="s">
        <v>59</v>
      </c>
      <c r="B68" s="16">
        <v>68696</v>
      </c>
      <c r="C68" s="16">
        <v>541190</v>
      </c>
      <c r="D68" s="16" t="s">
        <v>20</v>
      </c>
      <c r="E68" s="16">
        <v>609886</v>
      </c>
    </row>
    <row r="69" spans="1:5" ht="12.75">
      <c r="A69" s="14" t="s">
        <v>60</v>
      </c>
      <c r="B69" s="17">
        <v>100012</v>
      </c>
      <c r="C69" s="17">
        <v>1126433</v>
      </c>
      <c r="D69" s="17" t="s">
        <v>20</v>
      </c>
      <c r="E69" s="17">
        <v>1226445</v>
      </c>
    </row>
    <row r="70" spans="1:5" ht="12.75">
      <c r="A70" s="12"/>
      <c r="B70" s="13"/>
      <c r="C70" s="13"/>
      <c r="D70" s="13"/>
      <c r="E70" s="13"/>
    </row>
    <row r="71" spans="1:5" ht="12.75">
      <c r="A71" s="12" t="s">
        <v>61</v>
      </c>
      <c r="B71" s="16">
        <v>43252</v>
      </c>
      <c r="C71" s="16">
        <v>21356</v>
      </c>
      <c r="D71" s="16" t="s">
        <v>20</v>
      </c>
      <c r="E71" s="16">
        <v>64608</v>
      </c>
    </row>
    <row r="72" spans="1:5" ht="12.75">
      <c r="A72" s="12" t="s">
        <v>62</v>
      </c>
      <c r="B72" s="16">
        <v>13047</v>
      </c>
      <c r="C72" s="16">
        <v>149735</v>
      </c>
      <c r="D72" s="16" t="s">
        <v>20</v>
      </c>
      <c r="E72" s="16">
        <v>162782</v>
      </c>
    </row>
    <row r="73" spans="1:5" ht="12.75">
      <c r="A73" s="12" t="s">
        <v>63</v>
      </c>
      <c r="B73" s="16">
        <v>47978</v>
      </c>
      <c r="C73" s="16">
        <v>304914</v>
      </c>
      <c r="D73" s="16" t="s">
        <v>20</v>
      </c>
      <c r="E73" s="16">
        <v>352892</v>
      </c>
    </row>
    <row r="74" spans="1:5" ht="12.75">
      <c r="A74" s="12" t="s">
        <v>64</v>
      </c>
      <c r="B74" s="16">
        <v>131093</v>
      </c>
      <c r="C74" s="16">
        <v>74916</v>
      </c>
      <c r="D74" s="16" t="s">
        <v>20</v>
      </c>
      <c r="E74" s="16">
        <v>206009</v>
      </c>
    </row>
    <row r="75" spans="1:5" ht="12.75">
      <c r="A75" s="12" t="s">
        <v>65</v>
      </c>
      <c r="B75" s="16">
        <v>102112</v>
      </c>
      <c r="C75" s="16">
        <v>329089</v>
      </c>
      <c r="D75" s="16" t="s">
        <v>20</v>
      </c>
      <c r="E75" s="16">
        <v>431201</v>
      </c>
    </row>
    <row r="76" spans="1:5" ht="12.75">
      <c r="A76" s="12" t="s">
        <v>66</v>
      </c>
      <c r="B76" s="16">
        <v>155506</v>
      </c>
      <c r="C76" s="16">
        <v>95270</v>
      </c>
      <c r="D76" s="16" t="s">
        <v>20</v>
      </c>
      <c r="E76" s="16">
        <v>250776</v>
      </c>
    </row>
    <row r="77" spans="1:5" ht="12.75">
      <c r="A77" s="12" t="s">
        <v>67</v>
      </c>
      <c r="B77" s="16">
        <v>47940</v>
      </c>
      <c r="C77" s="16">
        <v>74385</v>
      </c>
      <c r="D77" s="16" t="s">
        <v>20</v>
      </c>
      <c r="E77" s="16">
        <v>122325</v>
      </c>
    </row>
    <row r="78" spans="1:5" ht="12.75">
      <c r="A78" s="12" t="s">
        <v>68</v>
      </c>
      <c r="B78" s="16">
        <v>20069</v>
      </c>
      <c r="C78" s="16">
        <v>211251</v>
      </c>
      <c r="D78" s="16" t="s">
        <v>20</v>
      </c>
      <c r="E78" s="16">
        <v>231320</v>
      </c>
    </row>
    <row r="79" spans="1:5" ht="12.75">
      <c r="A79" s="14" t="s">
        <v>69</v>
      </c>
      <c r="B79" s="17">
        <v>560997</v>
      </c>
      <c r="C79" s="17">
        <v>1260916</v>
      </c>
      <c r="D79" s="17" t="s">
        <v>20</v>
      </c>
      <c r="E79" s="17">
        <v>1821913</v>
      </c>
    </row>
    <row r="80" spans="1:5" ht="12.75">
      <c r="A80" s="12"/>
      <c r="B80" s="13"/>
      <c r="C80" s="13"/>
      <c r="D80" s="13"/>
      <c r="E80" s="13"/>
    </row>
    <row r="81" spans="1:5" ht="12.75">
      <c r="A81" s="12" t="s">
        <v>70</v>
      </c>
      <c r="B81" s="16">
        <v>12059</v>
      </c>
      <c r="C81" s="16">
        <v>1909</v>
      </c>
      <c r="D81" s="16" t="s">
        <v>20</v>
      </c>
      <c r="E81" s="16">
        <v>13968</v>
      </c>
    </row>
    <row r="82" spans="1:5" ht="12.75">
      <c r="A82" s="12" t="s">
        <v>71</v>
      </c>
      <c r="B82" s="16">
        <v>62075</v>
      </c>
      <c r="C82" s="16">
        <v>21110</v>
      </c>
      <c r="D82" s="16" t="s">
        <v>20</v>
      </c>
      <c r="E82" s="16">
        <v>83185</v>
      </c>
    </row>
    <row r="83" spans="1:5" ht="12.75">
      <c r="A83" s="14" t="s">
        <v>72</v>
      </c>
      <c r="B83" s="17">
        <v>74134</v>
      </c>
      <c r="C83" s="17">
        <v>23019</v>
      </c>
      <c r="D83" s="17" t="s">
        <v>20</v>
      </c>
      <c r="E83" s="17">
        <v>97153</v>
      </c>
    </row>
    <row r="84" spans="1:5" ht="12.75">
      <c r="A84" s="12"/>
      <c r="B84" s="13"/>
      <c r="C84" s="13"/>
      <c r="D84" s="13"/>
      <c r="E84" s="13"/>
    </row>
    <row r="85" spans="1:5" ht="13.5" thickBot="1">
      <c r="A85" s="18" t="s">
        <v>73</v>
      </c>
      <c r="B85" s="19">
        <v>5363723</v>
      </c>
      <c r="C85" s="19">
        <v>6154711</v>
      </c>
      <c r="D85" s="19">
        <v>273164</v>
      </c>
      <c r="E85" s="19">
        <v>11791598</v>
      </c>
    </row>
    <row r="86" ht="12.75">
      <c r="A86" s="22" t="s">
        <v>75</v>
      </c>
    </row>
  </sheetData>
  <mergeCells count="2">
    <mergeCell ref="A1:E1"/>
    <mergeCell ref="A3:E3"/>
  </mergeCells>
  <printOptions/>
  <pageMargins left="0.75" right="0.75" top="1" bottom="1" header="0" footer="0"/>
  <pageSetup fitToHeight="1" fitToWidth="1" horizontalDpi="600" verticalDpi="600" orientation="portrait" paperSize="9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="75" zoomScaleNormal="75" workbookViewId="0" topLeftCell="A44">
      <selection activeCell="A86" sqref="A86:I87"/>
    </sheetView>
  </sheetViews>
  <sheetFormatPr defaultColWidth="11.421875" defaultRowHeight="12.75"/>
  <cols>
    <col min="1" max="1" width="24.7109375" style="22" customWidth="1"/>
    <col min="2" max="9" width="12.421875" style="22" customWidth="1"/>
    <col min="10" max="16384" width="11.421875" style="22" customWidth="1"/>
  </cols>
  <sheetData>
    <row r="1" spans="1:9" s="21" customFormat="1" ht="18">
      <c r="A1" s="215" t="s">
        <v>0</v>
      </c>
      <c r="B1" s="215"/>
      <c r="C1" s="215"/>
      <c r="D1" s="215"/>
      <c r="E1" s="215"/>
      <c r="F1" s="215"/>
      <c r="G1" s="215"/>
      <c r="H1" s="215"/>
      <c r="I1" s="215"/>
    </row>
    <row r="3" spans="1:9" ht="15">
      <c r="A3" s="232" t="s">
        <v>421</v>
      </c>
      <c r="B3" s="216"/>
      <c r="C3" s="216"/>
      <c r="D3" s="216"/>
      <c r="E3" s="216"/>
      <c r="F3" s="216"/>
      <c r="G3" s="220"/>
      <c r="H3" s="220"/>
      <c r="I3" s="220"/>
    </row>
    <row r="4" spans="1:9" ht="14.25">
      <c r="A4" s="64"/>
      <c r="B4" s="64"/>
      <c r="C4" s="64"/>
      <c r="D4" s="64"/>
      <c r="E4" s="64"/>
      <c r="F4" s="64"/>
      <c r="G4" s="39"/>
      <c r="H4" s="39"/>
      <c r="I4" s="39"/>
    </row>
    <row r="5" spans="1:9" ht="12.75">
      <c r="A5" s="2" t="s">
        <v>1</v>
      </c>
      <c r="B5" s="62"/>
      <c r="C5" s="32" t="s">
        <v>76</v>
      </c>
      <c r="D5" s="39"/>
      <c r="E5" s="62"/>
      <c r="F5" s="32" t="s">
        <v>77</v>
      </c>
      <c r="G5" s="39"/>
      <c r="H5" s="6" t="s">
        <v>253</v>
      </c>
      <c r="I5" s="6" t="s">
        <v>254</v>
      </c>
    </row>
    <row r="6" spans="1:9" ht="12.75">
      <c r="A6" s="5" t="s">
        <v>5</v>
      </c>
      <c r="B6" s="6" t="s">
        <v>253</v>
      </c>
      <c r="C6" s="6" t="s">
        <v>254</v>
      </c>
      <c r="D6" s="6" t="s">
        <v>255</v>
      </c>
      <c r="E6" s="6" t="s">
        <v>253</v>
      </c>
      <c r="F6" s="6" t="s">
        <v>254</v>
      </c>
      <c r="G6" s="6" t="s">
        <v>255</v>
      </c>
      <c r="H6" s="6" t="s">
        <v>91</v>
      </c>
      <c r="I6" s="6" t="s">
        <v>91</v>
      </c>
    </row>
    <row r="7" spans="1:9" ht="13.5" thickBot="1">
      <c r="A7" s="5"/>
      <c r="B7" s="133" t="s">
        <v>256</v>
      </c>
      <c r="C7" s="134" t="s">
        <v>241</v>
      </c>
      <c r="D7" s="134" t="s">
        <v>257</v>
      </c>
      <c r="E7" s="133" t="s">
        <v>256</v>
      </c>
      <c r="F7" s="134" t="s">
        <v>241</v>
      </c>
      <c r="G7" s="134" t="s">
        <v>257</v>
      </c>
      <c r="H7" s="135" t="s">
        <v>256</v>
      </c>
      <c r="I7" s="7" t="s">
        <v>241</v>
      </c>
    </row>
    <row r="8" spans="1:9" ht="12.75">
      <c r="A8" s="10" t="s">
        <v>12</v>
      </c>
      <c r="B8" s="112">
        <v>3500</v>
      </c>
      <c r="C8" s="112">
        <v>84141.69461372952</v>
      </c>
      <c r="D8" s="124">
        <v>24.040484175351292</v>
      </c>
      <c r="E8" s="112">
        <v>600</v>
      </c>
      <c r="F8" s="112">
        <v>18030.36313151347</v>
      </c>
      <c r="G8" s="124">
        <v>30.050605219189116</v>
      </c>
      <c r="H8" s="112">
        <v>4100</v>
      </c>
      <c r="I8" s="109">
        <v>102172.05774524299</v>
      </c>
    </row>
    <row r="9" spans="1:9" ht="12.75">
      <c r="A9" s="12" t="s">
        <v>13</v>
      </c>
      <c r="B9" s="112">
        <v>2601</v>
      </c>
      <c r="C9" s="112">
        <v>62529.29934008871</v>
      </c>
      <c r="D9" s="124">
        <v>24.040484175351292</v>
      </c>
      <c r="E9" s="112">
        <v>300</v>
      </c>
      <c r="F9" s="112">
        <v>180.30363131513468</v>
      </c>
      <c r="G9" s="124">
        <v>0.6010121043837823</v>
      </c>
      <c r="H9" s="112">
        <v>2901</v>
      </c>
      <c r="I9" s="113">
        <v>62709.602971403845</v>
      </c>
    </row>
    <row r="10" spans="1:9" ht="12.75">
      <c r="A10" s="12" t="s">
        <v>14</v>
      </c>
      <c r="B10" s="111" t="s">
        <v>224</v>
      </c>
      <c r="C10" s="111" t="s">
        <v>224</v>
      </c>
      <c r="D10" s="125" t="s">
        <v>224</v>
      </c>
      <c r="E10" s="111" t="s">
        <v>224</v>
      </c>
      <c r="F10" s="111" t="s">
        <v>224</v>
      </c>
      <c r="G10" s="125" t="s">
        <v>224</v>
      </c>
      <c r="H10" s="111" t="s">
        <v>224</v>
      </c>
      <c r="I10" s="114" t="s">
        <v>224</v>
      </c>
    </row>
    <row r="11" spans="1:9" ht="12.75">
      <c r="A11" s="12" t="s">
        <v>15</v>
      </c>
      <c r="B11" s="112">
        <v>102</v>
      </c>
      <c r="C11" s="112">
        <v>2452.1293858858317</v>
      </c>
      <c r="D11" s="124">
        <v>24.040484175351292</v>
      </c>
      <c r="E11" s="112">
        <v>720</v>
      </c>
      <c r="F11" s="112">
        <v>519.2744581875879</v>
      </c>
      <c r="G11" s="124">
        <v>0.7212145252605388</v>
      </c>
      <c r="H11" s="112">
        <v>822</v>
      </c>
      <c r="I11" s="113">
        <v>2971.4038440734194</v>
      </c>
    </row>
    <row r="12" spans="1:9" ht="12.75">
      <c r="A12" s="14" t="s">
        <v>16</v>
      </c>
      <c r="B12" s="126">
        <v>6203</v>
      </c>
      <c r="C12" s="126">
        <v>149123.12333970406</v>
      </c>
      <c r="D12" s="127">
        <v>24.040484175351292</v>
      </c>
      <c r="E12" s="126">
        <v>1620</v>
      </c>
      <c r="F12" s="126">
        <v>18729.941221016194</v>
      </c>
      <c r="G12" s="127">
        <v>11.561692111738392</v>
      </c>
      <c r="H12" s="126">
        <v>7823</v>
      </c>
      <c r="I12" s="128">
        <v>167853.06456072023</v>
      </c>
    </row>
    <row r="13" spans="1:9" ht="12.75">
      <c r="A13" s="12"/>
      <c r="B13" s="111"/>
      <c r="C13" s="111"/>
      <c r="D13" s="125"/>
      <c r="E13" s="111"/>
      <c r="F13" s="111"/>
      <c r="G13" s="125"/>
      <c r="H13" s="111"/>
      <c r="I13" s="114"/>
    </row>
    <row r="14" spans="1:9" ht="12.75">
      <c r="A14" s="14" t="s">
        <v>17</v>
      </c>
      <c r="B14" s="126">
        <v>104</v>
      </c>
      <c r="C14" s="126">
        <v>4669.864051061989</v>
      </c>
      <c r="D14" s="127">
        <v>44.90253895251912</v>
      </c>
      <c r="E14" s="126">
        <v>4745</v>
      </c>
      <c r="F14" s="126">
        <v>81545.32232279159</v>
      </c>
      <c r="G14" s="127">
        <v>17.18552630617315</v>
      </c>
      <c r="H14" s="126">
        <v>4849</v>
      </c>
      <c r="I14" s="128">
        <v>86215.18637385358</v>
      </c>
    </row>
    <row r="15" spans="1:9" ht="12.75">
      <c r="A15" s="12"/>
      <c r="B15" s="111"/>
      <c r="C15" s="111"/>
      <c r="D15" s="125"/>
      <c r="E15" s="111"/>
      <c r="F15" s="111"/>
      <c r="G15" s="125"/>
      <c r="H15" s="111"/>
      <c r="I15" s="114"/>
    </row>
    <row r="16" spans="1:9" ht="12.75">
      <c r="A16" s="14" t="s">
        <v>18</v>
      </c>
      <c r="B16" s="126">
        <v>65</v>
      </c>
      <c r="C16" s="126">
        <v>9375.788828387003</v>
      </c>
      <c r="D16" s="127">
        <v>144.24290505210774</v>
      </c>
      <c r="E16" s="126">
        <v>2738.2</v>
      </c>
      <c r="F16" s="126">
        <v>13432.620532977535</v>
      </c>
      <c r="G16" s="127">
        <v>4.9056389354238314</v>
      </c>
      <c r="H16" s="126">
        <v>2803.2</v>
      </c>
      <c r="I16" s="128">
        <v>22808.40936136454</v>
      </c>
    </row>
    <row r="17" spans="1:9" ht="12.75">
      <c r="A17" s="12"/>
      <c r="B17" s="111"/>
      <c r="C17" s="111"/>
      <c r="D17" s="125"/>
      <c r="E17" s="111"/>
      <c r="F17" s="111"/>
      <c r="G17" s="125"/>
      <c r="H17" s="111"/>
      <c r="I17" s="114"/>
    </row>
    <row r="18" spans="1:9" ht="12.75">
      <c r="A18" s="12" t="s">
        <v>19</v>
      </c>
      <c r="B18" s="112">
        <v>180</v>
      </c>
      <c r="C18" s="112">
        <v>14604.59413652591</v>
      </c>
      <c r="D18" s="124">
        <v>81.1366340918106</v>
      </c>
      <c r="E18" s="112">
        <v>2844</v>
      </c>
      <c r="F18" s="112">
        <v>10253.266500787326</v>
      </c>
      <c r="G18" s="124">
        <v>3.605227320951943</v>
      </c>
      <c r="H18" s="112">
        <v>3024</v>
      </c>
      <c r="I18" s="113">
        <v>24857.860637313235</v>
      </c>
    </row>
    <row r="19" spans="1:9" ht="12.75">
      <c r="A19" s="12" t="s">
        <v>21</v>
      </c>
      <c r="B19" s="112">
        <v>35</v>
      </c>
      <c r="C19" s="112">
        <v>2836.7771326914526</v>
      </c>
      <c r="D19" s="124">
        <v>81.05077521975579</v>
      </c>
      <c r="E19" s="112">
        <v>90</v>
      </c>
      <c r="F19" s="112">
        <v>324.5465363672424</v>
      </c>
      <c r="G19" s="124">
        <v>3.6060726263026934</v>
      </c>
      <c r="H19" s="112">
        <v>125</v>
      </c>
      <c r="I19" s="113">
        <v>3161.323669058695</v>
      </c>
    </row>
    <row r="20" spans="1:9" ht="12.75">
      <c r="A20" s="12" t="s">
        <v>22</v>
      </c>
      <c r="B20" s="112">
        <v>1569</v>
      </c>
      <c r="C20" s="112">
        <v>127300.37382952894</v>
      </c>
      <c r="D20" s="124">
        <v>81.1347188206048</v>
      </c>
      <c r="E20" s="112">
        <v>1992</v>
      </c>
      <c r="F20" s="112">
        <v>7182.094647386199</v>
      </c>
      <c r="G20" s="124">
        <v>3.6054692004950795</v>
      </c>
      <c r="H20" s="112">
        <v>3561</v>
      </c>
      <c r="I20" s="113">
        <v>134482.46847691515</v>
      </c>
    </row>
    <row r="21" spans="1:9" ht="12.75">
      <c r="A21" s="14" t="s">
        <v>23</v>
      </c>
      <c r="B21" s="126">
        <v>1784</v>
      </c>
      <c r="C21" s="126">
        <v>144741.7450987463</v>
      </c>
      <c r="D21" s="127">
        <v>81.1332651898802</v>
      </c>
      <c r="E21" s="126">
        <v>4926</v>
      </c>
      <c r="F21" s="126">
        <v>17759.90768454077</v>
      </c>
      <c r="G21" s="127">
        <v>3.60534057745448</v>
      </c>
      <c r="H21" s="126">
        <v>6710</v>
      </c>
      <c r="I21" s="128">
        <v>162501.65278328708</v>
      </c>
    </row>
    <row r="22" spans="1:9" ht="12.75">
      <c r="A22" s="12"/>
      <c r="B22" s="111"/>
      <c r="C22" s="111"/>
      <c r="D22" s="125"/>
      <c r="E22" s="111"/>
      <c r="F22" s="111"/>
      <c r="G22" s="125"/>
      <c r="H22" s="111"/>
      <c r="I22" s="114"/>
    </row>
    <row r="23" spans="1:9" ht="12.75">
      <c r="A23" s="14" t="s">
        <v>24</v>
      </c>
      <c r="B23" s="126">
        <v>40</v>
      </c>
      <c r="C23" s="126">
        <v>3245.4653636724242</v>
      </c>
      <c r="D23" s="127">
        <v>81.1366340918106</v>
      </c>
      <c r="E23" s="126">
        <v>2000</v>
      </c>
      <c r="F23" s="126">
        <v>4808.096835070259</v>
      </c>
      <c r="G23" s="127">
        <v>2.4040484175351295</v>
      </c>
      <c r="H23" s="126">
        <v>2040</v>
      </c>
      <c r="I23" s="128">
        <v>8053.562198742683</v>
      </c>
    </row>
    <row r="24" spans="1:9" ht="12.75">
      <c r="A24" s="12"/>
      <c r="B24" s="111"/>
      <c r="C24" s="111"/>
      <c r="D24" s="125"/>
      <c r="E24" s="111"/>
      <c r="F24" s="111"/>
      <c r="G24" s="125"/>
      <c r="H24" s="111"/>
      <c r="I24" s="114"/>
    </row>
    <row r="25" spans="1:9" ht="12.75">
      <c r="A25" s="14" t="s">
        <v>25</v>
      </c>
      <c r="B25" s="123" t="s">
        <v>224</v>
      </c>
      <c r="C25" s="123" t="s">
        <v>224</v>
      </c>
      <c r="D25" s="129" t="s">
        <v>224</v>
      </c>
      <c r="E25" s="126">
        <v>818</v>
      </c>
      <c r="F25" s="126">
        <v>948.8418496748525</v>
      </c>
      <c r="G25" s="127">
        <v>1.1599533614606998</v>
      </c>
      <c r="H25" s="126">
        <v>818</v>
      </c>
      <c r="I25" s="128">
        <v>948.8418496748525</v>
      </c>
    </row>
    <row r="26" spans="1:9" ht="12.75">
      <c r="A26" s="12"/>
      <c r="B26" s="111"/>
      <c r="C26" s="111"/>
      <c r="D26" s="125"/>
      <c r="E26" s="111"/>
      <c r="F26" s="111"/>
      <c r="G26" s="125"/>
      <c r="H26" s="111"/>
      <c r="I26" s="114"/>
    </row>
    <row r="27" spans="1:9" ht="12.75">
      <c r="A27" s="12" t="s">
        <v>26</v>
      </c>
      <c r="B27" s="112">
        <v>110</v>
      </c>
      <c r="C27" s="112">
        <v>9916.699722332409</v>
      </c>
      <c r="D27" s="124">
        <v>90.15181565756735</v>
      </c>
      <c r="E27" s="112">
        <v>32</v>
      </c>
      <c r="F27" s="112">
        <v>805.3562198742683</v>
      </c>
      <c r="G27" s="124">
        <v>25.167381871070884</v>
      </c>
      <c r="H27" s="112">
        <v>142</v>
      </c>
      <c r="I27" s="113">
        <v>10722.055942206676</v>
      </c>
    </row>
    <row r="28" spans="1:9" ht="12.75">
      <c r="A28" s="12" t="s">
        <v>27</v>
      </c>
      <c r="B28" s="111" t="s">
        <v>224</v>
      </c>
      <c r="C28" s="111" t="s">
        <v>224</v>
      </c>
      <c r="D28" s="125" t="s">
        <v>224</v>
      </c>
      <c r="E28" s="111" t="s">
        <v>224</v>
      </c>
      <c r="F28" s="111" t="s">
        <v>224</v>
      </c>
      <c r="G28" s="125" t="s">
        <v>224</v>
      </c>
      <c r="H28" s="111" t="s">
        <v>224</v>
      </c>
      <c r="I28" s="114" t="s">
        <v>224</v>
      </c>
    </row>
    <row r="29" spans="1:9" ht="12.75">
      <c r="A29" s="12" t="s">
        <v>28</v>
      </c>
      <c r="B29" s="112">
        <v>27.3</v>
      </c>
      <c r="C29" s="112">
        <v>3517.723846958278</v>
      </c>
      <c r="D29" s="124">
        <v>128.85435336843508</v>
      </c>
      <c r="E29" s="111" t="s">
        <v>224</v>
      </c>
      <c r="F29" s="111" t="s">
        <v>224</v>
      </c>
      <c r="G29" s="125" t="s">
        <v>224</v>
      </c>
      <c r="H29" s="112">
        <v>27.3</v>
      </c>
      <c r="I29" s="113">
        <v>3517.723846958278</v>
      </c>
    </row>
    <row r="30" spans="1:9" ht="12.75">
      <c r="A30" s="14" t="s">
        <v>29</v>
      </c>
      <c r="B30" s="126">
        <v>137.3</v>
      </c>
      <c r="C30" s="126">
        <v>13434.423569290688</v>
      </c>
      <c r="D30" s="127">
        <v>97.84722191763063</v>
      </c>
      <c r="E30" s="126">
        <v>32</v>
      </c>
      <c r="F30" s="126">
        <v>805.3562198742683</v>
      </c>
      <c r="G30" s="127">
        <v>25.167381871070884</v>
      </c>
      <c r="H30" s="126">
        <v>169.3</v>
      </c>
      <c r="I30" s="128">
        <v>14239.779789164953</v>
      </c>
    </row>
    <row r="31" spans="1:9" ht="12.75">
      <c r="A31" s="12"/>
      <c r="B31" s="111"/>
      <c r="C31" s="111"/>
      <c r="D31" s="125"/>
      <c r="E31" s="111"/>
      <c r="F31" s="111"/>
      <c r="G31" s="125"/>
      <c r="H31" s="111"/>
      <c r="I31" s="114"/>
    </row>
    <row r="32" spans="1:9" ht="12.75">
      <c r="A32" s="12" t="s">
        <v>30</v>
      </c>
      <c r="B32" s="111" t="s">
        <v>224</v>
      </c>
      <c r="C32" s="111" t="s">
        <v>224</v>
      </c>
      <c r="D32" s="125" t="s">
        <v>224</v>
      </c>
      <c r="E32" s="111" t="s">
        <v>224</v>
      </c>
      <c r="F32" s="111" t="s">
        <v>224</v>
      </c>
      <c r="G32" s="125" t="s">
        <v>224</v>
      </c>
      <c r="H32" s="111" t="s">
        <v>224</v>
      </c>
      <c r="I32" s="114" t="s">
        <v>224</v>
      </c>
    </row>
    <row r="33" spans="1:9" ht="12.75">
      <c r="A33" s="12" t="s">
        <v>31</v>
      </c>
      <c r="B33" s="111" t="s">
        <v>224</v>
      </c>
      <c r="C33" s="111" t="s">
        <v>224</v>
      </c>
      <c r="D33" s="125" t="s">
        <v>224</v>
      </c>
      <c r="E33" s="111" t="s">
        <v>224</v>
      </c>
      <c r="F33" s="111" t="s">
        <v>224</v>
      </c>
      <c r="G33" s="125" t="s">
        <v>224</v>
      </c>
      <c r="H33" s="111" t="s">
        <v>224</v>
      </c>
      <c r="I33" s="114" t="s">
        <v>224</v>
      </c>
    </row>
    <row r="34" spans="1:9" ht="12.75">
      <c r="A34" s="12" t="s">
        <v>32</v>
      </c>
      <c r="B34" s="111" t="s">
        <v>224</v>
      </c>
      <c r="C34" s="111" t="s">
        <v>224</v>
      </c>
      <c r="D34" s="125" t="s">
        <v>224</v>
      </c>
      <c r="E34" s="111" t="s">
        <v>224</v>
      </c>
      <c r="F34" s="111" t="s">
        <v>224</v>
      </c>
      <c r="G34" s="125" t="s">
        <v>224</v>
      </c>
      <c r="H34" s="111" t="s">
        <v>224</v>
      </c>
      <c r="I34" s="114" t="s">
        <v>224</v>
      </c>
    </row>
    <row r="35" spans="1:9" ht="12.75">
      <c r="A35" s="12" t="s">
        <v>33</v>
      </c>
      <c r="B35" s="111" t="s">
        <v>224</v>
      </c>
      <c r="C35" s="111" t="s">
        <v>224</v>
      </c>
      <c r="D35" s="125" t="s">
        <v>224</v>
      </c>
      <c r="E35" s="111" t="s">
        <v>224</v>
      </c>
      <c r="F35" s="111" t="s">
        <v>224</v>
      </c>
      <c r="G35" s="125" t="s">
        <v>224</v>
      </c>
      <c r="H35" s="111" t="s">
        <v>224</v>
      </c>
      <c r="I35" s="114" t="s">
        <v>224</v>
      </c>
    </row>
    <row r="36" spans="1:9" ht="12.75">
      <c r="A36" s="14" t="s">
        <v>34</v>
      </c>
      <c r="B36" s="123" t="s">
        <v>224</v>
      </c>
      <c r="C36" s="123" t="s">
        <v>224</v>
      </c>
      <c r="D36" s="129" t="s">
        <v>224</v>
      </c>
      <c r="E36" s="123" t="s">
        <v>224</v>
      </c>
      <c r="F36" s="123" t="s">
        <v>224</v>
      </c>
      <c r="G36" s="129" t="s">
        <v>224</v>
      </c>
      <c r="H36" s="123" t="s">
        <v>224</v>
      </c>
      <c r="I36" s="94" t="s">
        <v>224</v>
      </c>
    </row>
    <row r="37" spans="1:9" ht="12.75">
      <c r="A37" s="12"/>
      <c r="B37" s="111"/>
      <c r="C37" s="111"/>
      <c r="D37" s="125"/>
      <c r="E37" s="111"/>
      <c r="F37" s="111"/>
      <c r="G37" s="125"/>
      <c r="H37" s="111"/>
      <c r="I37" s="114"/>
    </row>
    <row r="38" spans="1:9" ht="12.75">
      <c r="A38" s="14" t="s">
        <v>35</v>
      </c>
      <c r="B38" s="123" t="s">
        <v>224</v>
      </c>
      <c r="C38" s="123" t="s">
        <v>224</v>
      </c>
      <c r="D38" s="129" t="s">
        <v>224</v>
      </c>
      <c r="E38" s="123" t="s">
        <v>224</v>
      </c>
      <c r="F38" s="123" t="s">
        <v>224</v>
      </c>
      <c r="G38" s="129" t="s">
        <v>224</v>
      </c>
      <c r="H38" s="123" t="s">
        <v>224</v>
      </c>
      <c r="I38" s="94" t="s">
        <v>224</v>
      </c>
    </row>
    <row r="39" spans="1:9" ht="12.75">
      <c r="A39" s="12"/>
      <c r="B39" s="111"/>
      <c r="C39" s="111"/>
      <c r="D39" s="125"/>
      <c r="E39" s="111"/>
      <c r="F39" s="111"/>
      <c r="G39" s="125"/>
      <c r="H39" s="111"/>
      <c r="I39" s="114"/>
    </row>
    <row r="40" spans="1:9" ht="12.75">
      <c r="A40" s="12" t="s">
        <v>36</v>
      </c>
      <c r="B40" s="112">
        <v>2134</v>
      </c>
      <c r="C40" s="112">
        <v>36547.5460675778</v>
      </c>
      <c r="D40" s="124">
        <v>17.126310247224836</v>
      </c>
      <c r="E40" s="111" t="s">
        <v>224</v>
      </c>
      <c r="F40" s="111" t="s">
        <v>224</v>
      </c>
      <c r="G40" s="125" t="s">
        <v>224</v>
      </c>
      <c r="H40" s="112">
        <v>2134</v>
      </c>
      <c r="I40" s="113">
        <v>36547.5460675778</v>
      </c>
    </row>
    <row r="41" spans="1:9" ht="12.75">
      <c r="A41" s="12" t="s">
        <v>37</v>
      </c>
      <c r="B41" s="111" t="s">
        <v>224</v>
      </c>
      <c r="C41" s="111" t="s">
        <v>224</v>
      </c>
      <c r="D41" s="125" t="s">
        <v>224</v>
      </c>
      <c r="E41" s="111" t="s">
        <v>224</v>
      </c>
      <c r="F41" s="111" t="s">
        <v>224</v>
      </c>
      <c r="G41" s="125" t="s">
        <v>224</v>
      </c>
      <c r="H41" s="111" t="s">
        <v>224</v>
      </c>
      <c r="I41" s="114" t="s">
        <v>224</v>
      </c>
    </row>
    <row r="42" spans="1:9" ht="12.75">
      <c r="A42" s="12" t="s">
        <v>38</v>
      </c>
      <c r="B42" s="111" t="s">
        <v>224</v>
      </c>
      <c r="C42" s="111" t="s">
        <v>224</v>
      </c>
      <c r="D42" s="125" t="s">
        <v>224</v>
      </c>
      <c r="E42" s="111" t="s">
        <v>224</v>
      </c>
      <c r="F42" s="111" t="s">
        <v>224</v>
      </c>
      <c r="G42" s="125" t="s">
        <v>224</v>
      </c>
      <c r="H42" s="111" t="s">
        <v>224</v>
      </c>
      <c r="I42" s="114" t="s">
        <v>224</v>
      </c>
    </row>
    <row r="43" spans="1:9" ht="12.75">
      <c r="A43" s="12" t="s">
        <v>39</v>
      </c>
      <c r="B43" s="111" t="s">
        <v>224</v>
      </c>
      <c r="C43" s="111" t="s">
        <v>224</v>
      </c>
      <c r="D43" s="125" t="s">
        <v>224</v>
      </c>
      <c r="E43" s="111" t="s">
        <v>224</v>
      </c>
      <c r="F43" s="111" t="s">
        <v>224</v>
      </c>
      <c r="G43" s="125" t="s">
        <v>224</v>
      </c>
      <c r="H43" s="111" t="s">
        <v>224</v>
      </c>
      <c r="I43" s="114" t="s">
        <v>224</v>
      </c>
    </row>
    <row r="44" spans="1:9" ht="12.75">
      <c r="A44" s="12" t="s">
        <v>40</v>
      </c>
      <c r="B44" s="111" t="s">
        <v>224</v>
      </c>
      <c r="C44" s="111" t="s">
        <v>224</v>
      </c>
      <c r="D44" s="125" t="s">
        <v>224</v>
      </c>
      <c r="E44" s="111" t="s">
        <v>224</v>
      </c>
      <c r="F44" s="111" t="s">
        <v>224</v>
      </c>
      <c r="G44" s="125" t="s">
        <v>224</v>
      </c>
      <c r="H44" s="111" t="s">
        <v>224</v>
      </c>
      <c r="I44" s="114" t="s">
        <v>224</v>
      </c>
    </row>
    <row r="45" spans="1:9" ht="12.75">
      <c r="A45" s="12" t="s">
        <v>41</v>
      </c>
      <c r="B45" s="111" t="s">
        <v>224</v>
      </c>
      <c r="C45" s="111" t="s">
        <v>224</v>
      </c>
      <c r="D45" s="125" t="s">
        <v>224</v>
      </c>
      <c r="E45" s="111" t="s">
        <v>224</v>
      </c>
      <c r="F45" s="111" t="s">
        <v>224</v>
      </c>
      <c r="G45" s="125" t="s">
        <v>224</v>
      </c>
      <c r="H45" s="111" t="s">
        <v>224</v>
      </c>
      <c r="I45" s="114" t="s">
        <v>224</v>
      </c>
    </row>
    <row r="46" spans="1:9" ht="12.75">
      <c r="A46" s="12" t="s">
        <v>42</v>
      </c>
      <c r="B46" s="111" t="s">
        <v>224</v>
      </c>
      <c r="C46" s="111" t="s">
        <v>224</v>
      </c>
      <c r="D46" s="125" t="s">
        <v>224</v>
      </c>
      <c r="E46" s="111" t="s">
        <v>224</v>
      </c>
      <c r="F46" s="111" t="s">
        <v>224</v>
      </c>
      <c r="G46" s="125" t="s">
        <v>224</v>
      </c>
      <c r="H46" s="111" t="s">
        <v>224</v>
      </c>
      <c r="I46" s="114" t="s">
        <v>224</v>
      </c>
    </row>
    <row r="47" spans="1:9" ht="12.75">
      <c r="A47" s="12" t="s">
        <v>43</v>
      </c>
      <c r="B47" s="112">
        <v>1200</v>
      </c>
      <c r="C47" s="112">
        <v>86545.74303126465</v>
      </c>
      <c r="D47" s="124">
        <v>72.12145252605387</v>
      </c>
      <c r="E47" s="112">
        <v>3600</v>
      </c>
      <c r="F47" s="112">
        <v>4760.015866719556</v>
      </c>
      <c r="G47" s="124">
        <v>1.322226629644321</v>
      </c>
      <c r="H47" s="112">
        <v>4800</v>
      </c>
      <c r="I47" s="113">
        <v>91305.7588979842</v>
      </c>
    </row>
    <row r="48" spans="1:9" ht="12.75">
      <c r="A48" s="12" t="s">
        <v>44</v>
      </c>
      <c r="B48" s="111" t="s">
        <v>224</v>
      </c>
      <c r="C48" s="111" t="s">
        <v>224</v>
      </c>
      <c r="D48" s="125" t="s">
        <v>224</v>
      </c>
      <c r="E48" s="111" t="s">
        <v>224</v>
      </c>
      <c r="F48" s="111" t="s">
        <v>224</v>
      </c>
      <c r="G48" s="125" t="s">
        <v>224</v>
      </c>
      <c r="H48" s="111" t="s">
        <v>224</v>
      </c>
      <c r="I48" s="114" t="s">
        <v>224</v>
      </c>
    </row>
    <row r="49" spans="1:9" ht="12.75">
      <c r="A49" s="14" t="s">
        <v>45</v>
      </c>
      <c r="B49" s="126">
        <v>3334</v>
      </c>
      <c r="C49" s="126">
        <v>123093.28909884245</v>
      </c>
      <c r="D49" s="127">
        <v>36.92060260913091</v>
      </c>
      <c r="E49" s="126">
        <v>3600</v>
      </c>
      <c r="F49" s="126">
        <v>4760.015866719556</v>
      </c>
      <c r="G49" s="127">
        <v>1.322226629644321</v>
      </c>
      <c r="H49" s="126">
        <v>6934</v>
      </c>
      <c r="I49" s="128">
        <v>127853.304965562</v>
      </c>
    </row>
    <row r="50" spans="1:9" ht="12.75">
      <c r="A50" s="12"/>
      <c r="B50" s="111"/>
      <c r="C50" s="111"/>
      <c r="D50" s="125"/>
      <c r="E50" s="111"/>
      <c r="F50" s="111"/>
      <c r="G50" s="125"/>
      <c r="H50" s="111"/>
      <c r="I50" s="114"/>
    </row>
    <row r="51" spans="1:9" ht="12.75">
      <c r="A51" s="14" t="s">
        <v>46</v>
      </c>
      <c r="B51" s="123" t="s">
        <v>224</v>
      </c>
      <c r="C51" s="123" t="s">
        <v>224</v>
      </c>
      <c r="D51" s="129" t="s">
        <v>224</v>
      </c>
      <c r="E51" s="123" t="s">
        <v>224</v>
      </c>
      <c r="F51" s="123" t="s">
        <v>224</v>
      </c>
      <c r="G51" s="129" t="s">
        <v>224</v>
      </c>
      <c r="H51" s="123" t="s">
        <v>224</v>
      </c>
      <c r="I51" s="94" t="s">
        <v>224</v>
      </c>
    </row>
    <row r="52" spans="1:9" ht="12.75">
      <c r="A52" s="12"/>
      <c r="B52" s="111"/>
      <c r="C52" s="111"/>
      <c r="D52" s="125"/>
      <c r="E52" s="111"/>
      <c r="F52" s="111"/>
      <c r="G52" s="125"/>
      <c r="H52" s="111"/>
      <c r="I52" s="114"/>
    </row>
    <row r="53" spans="1:9" ht="12.75">
      <c r="A53" s="12" t="s">
        <v>47</v>
      </c>
      <c r="B53" s="111" t="s">
        <v>224</v>
      </c>
      <c r="C53" s="111" t="s">
        <v>224</v>
      </c>
      <c r="D53" s="125" t="s">
        <v>224</v>
      </c>
      <c r="E53" s="111" t="s">
        <v>224</v>
      </c>
      <c r="F53" s="111" t="s">
        <v>224</v>
      </c>
      <c r="G53" s="125" t="s">
        <v>224</v>
      </c>
      <c r="H53" s="111" t="s">
        <v>224</v>
      </c>
      <c r="I53" s="114" t="s">
        <v>224</v>
      </c>
    </row>
    <row r="54" spans="1:9" ht="12.75">
      <c r="A54" s="12" t="s">
        <v>48</v>
      </c>
      <c r="B54" s="111" t="s">
        <v>224</v>
      </c>
      <c r="C54" s="111" t="s">
        <v>224</v>
      </c>
      <c r="D54" s="125" t="s">
        <v>224</v>
      </c>
      <c r="E54" s="111" t="s">
        <v>224</v>
      </c>
      <c r="F54" s="111" t="s">
        <v>224</v>
      </c>
      <c r="G54" s="125" t="s">
        <v>224</v>
      </c>
      <c r="H54" s="111" t="s">
        <v>224</v>
      </c>
      <c r="I54" s="114" t="s">
        <v>224</v>
      </c>
    </row>
    <row r="55" spans="1:9" ht="12.75">
      <c r="A55" s="12" t="s">
        <v>49</v>
      </c>
      <c r="B55" s="111" t="s">
        <v>224</v>
      </c>
      <c r="C55" s="111" t="s">
        <v>224</v>
      </c>
      <c r="D55" s="125" t="s">
        <v>224</v>
      </c>
      <c r="E55" s="111" t="s">
        <v>224</v>
      </c>
      <c r="F55" s="111" t="s">
        <v>224</v>
      </c>
      <c r="G55" s="125" t="s">
        <v>224</v>
      </c>
      <c r="H55" s="111" t="s">
        <v>224</v>
      </c>
      <c r="I55" s="114" t="s">
        <v>224</v>
      </c>
    </row>
    <row r="56" spans="1:9" ht="12.75">
      <c r="A56" s="12" t="s">
        <v>50</v>
      </c>
      <c r="B56" s="111" t="s">
        <v>224</v>
      </c>
      <c r="C56" s="111" t="s">
        <v>224</v>
      </c>
      <c r="D56" s="125" t="s">
        <v>224</v>
      </c>
      <c r="E56" s="111" t="s">
        <v>224</v>
      </c>
      <c r="F56" s="111" t="s">
        <v>224</v>
      </c>
      <c r="G56" s="125" t="s">
        <v>224</v>
      </c>
      <c r="H56" s="111" t="s">
        <v>224</v>
      </c>
      <c r="I56" s="114" t="s">
        <v>224</v>
      </c>
    </row>
    <row r="57" spans="1:9" ht="12.75">
      <c r="A57" s="12" t="s">
        <v>51</v>
      </c>
      <c r="B57" s="112">
        <v>300</v>
      </c>
      <c r="C57" s="112">
        <v>2884.858101042155</v>
      </c>
      <c r="D57" s="124">
        <v>9.616193670140516</v>
      </c>
      <c r="E57" s="112">
        <v>1750</v>
      </c>
      <c r="F57" s="112">
        <v>3155.313548014857</v>
      </c>
      <c r="G57" s="124">
        <v>1.803036313151347</v>
      </c>
      <c r="H57" s="112">
        <v>2050</v>
      </c>
      <c r="I57" s="113">
        <v>6040.1716490570125</v>
      </c>
    </row>
    <row r="58" spans="1:9" ht="12.75">
      <c r="A58" s="14" t="s">
        <v>52</v>
      </c>
      <c r="B58" s="126">
        <v>300</v>
      </c>
      <c r="C58" s="126">
        <v>2884.858101042155</v>
      </c>
      <c r="D58" s="127">
        <v>9.616193670140516</v>
      </c>
      <c r="E58" s="126">
        <v>1750</v>
      </c>
      <c r="F58" s="126">
        <v>3155.313548014857</v>
      </c>
      <c r="G58" s="127">
        <v>1.803036313151347</v>
      </c>
      <c r="H58" s="126">
        <v>2050</v>
      </c>
      <c r="I58" s="128">
        <v>6040.1716490570125</v>
      </c>
    </row>
    <row r="59" spans="1:9" ht="12.75">
      <c r="A59" s="12"/>
      <c r="B59" s="111"/>
      <c r="C59" s="111"/>
      <c r="D59" s="125"/>
      <c r="E59" s="111"/>
      <c r="F59" s="111"/>
      <c r="G59" s="125"/>
      <c r="H59" s="111"/>
      <c r="I59" s="114"/>
    </row>
    <row r="60" spans="1:9" ht="12.75">
      <c r="A60" s="12" t="s">
        <v>53</v>
      </c>
      <c r="B60" s="112">
        <v>129</v>
      </c>
      <c r="C60" s="112">
        <v>3488.8752659478564</v>
      </c>
      <c r="D60" s="124">
        <v>27.045544697270206</v>
      </c>
      <c r="E60" s="112">
        <v>1382</v>
      </c>
      <c r="F60" s="112">
        <v>3737.6942771627423</v>
      </c>
      <c r="G60" s="124">
        <v>2.7045544697270203</v>
      </c>
      <c r="H60" s="112">
        <v>1511</v>
      </c>
      <c r="I60" s="113">
        <v>7226.569543110599</v>
      </c>
    </row>
    <row r="61" spans="1:9" ht="12.75">
      <c r="A61" s="12" t="s">
        <v>54</v>
      </c>
      <c r="B61" s="112">
        <v>40</v>
      </c>
      <c r="C61" s="112">
        <v>2404.0484175351294</v>
      </c>
      <c r="D61" s="124">
        <v>60.10121043837823</v>
      </c>
      <c r="E61" s="112">
        <v>1600</v>
      </c>
      <c r="F61" s="112">
        <v>4904.258771771663</v>
      </c>
      <c r="G61" s="124">
        <v>3.0651617323572897</v>
      </c>
      <c r="H61" s="112">
        <v>1640</v>
      </c>
      <c r="I61" s="113">
        <v>7308.307189306793</v>
      </c>
    </row>
    <row r="62" spans="1:9" ht="12.75">
      <c r="A62" s="12" t="s">
        <v>55</v>
      </c>
      <c r="B62" s="112">
        <v>1243.2</v>
      </c>
      <c r="C62" s="112">
        <v>66498.86408712271</v>
      </c>
      <c r="D62" s="124">
        <v>53.49007729015662</v>
      </c>
      <c r="E62" s="112">
        <v>184.9</v>
      </c>
      <c r="F62" s="112">
        <v>566.7484043128629</v>
      </c>
      <c r="G62" s="124">
        <v>3.06516173235729</v>
      </c>
      <c r="H62" s="112">
        <v>1428.1</v>
      </c>
      <c r="I62" s="113">
        <v>67065.61249143558</v>
      </c>
    </row>
    <row r="63" spans="1:9" ht="12.75">
      <c r="A63" s="14" t="s">
        <v>56</v>
      </c>
      <c r="B63" s="126">
        <v>1412.2</v>
      </c>
      <c r="C63" s="126">
        <v>72391.7877706057</v>
      </c>
      <c r="D63" s="127">
        <v>51.26171064339732</v>
      </c>
      <c r="E63" s="126">
        <v>3166.9</v>
      </c>
      <c r="F63" s="126">
        <v>9208.701453247268</v>
      </c>
      <c r="G63" s="127">
        <v>2.907796726529814</v>
      </c>
      <c r="H63" s="126">
        <v>4579.1</v>
      </c>
      <c r="I63" s="128">
        <v>81600.48922385297</v>
      </c>
    </row>
    <row r="64" spans="1:9" ht="12.75">
      <c r="A64" s="12"/>
      <c r="B64" s="111"/>
      <c r="C64" s="111"/>
      <c r="D64" s="125"/>
      <c r="E64" s="111"/>
      <c r="F64" s="111"/>
      <c r="G64" s="125"/>
      <c r="H64" s="111"/>
      <c r="I64" s="114"/>
    </row>
    <row r="65" spans="1:9" ht="12.75">
      <c r="A65" s="14" t="s">
        <v>57</v>
      </c>
      <c r="B65" s="123" t="s">
        <v>224</v>
      </c>
      <c r="C65" s="123" t="s">
        <v>224</v>
      </c>
      <c r="D65" s="129" t="s">
        <v>224</v>
      </c>
      <c r="E65" s="123" t="s">
        <v>224</v>
      </c>
      <c r="F65" s="123" t="s">
        <v>224</v>
      </c>
      <c r="G65" s="129" t="s">
        <v>224</v>
      </c>
      <c r="H65" s="123" t="s">
        <v>224</v>
      </c>
      <c r="I65" s="94" t="s">
        <v>224</v>
      </c>
    </row>
    <row r="66" spans="1:9" ht="12.75">
      <c r="A66" s="12"/>
      <c r="B66" s="111"/>
      <c r="C66" s="111"/>
      <c r="D66" s="125"/>
      <c r="E66" s="111"/>
      <c r="F66" s="111"/>
      <c r="G66" s="125"/>
      <c r="H66" s="111"/>
      <c r="I66" s="114"/>
    </row>
    <row r="67" spans="1:9" ht="12.75">
      <c r="A67" s="12" t="s">
        <v>58</v>
      </c>
      <c r="B67" s="111" t="s">
        <v>224</v>
      </c>
      <c r="C67" s="111" t="s">
        <v>224</v>
      </c>
      <c r="D67" s="125" t="s">
        <v>224</v>
      </c>
      <c r="E67" s="111" t="s">
        <v>224</v>
      </c>
      <c r="F67" s="111" t="s">
        <v>224</v>
      </c>
      <c r="G67" s="125" t="s">
        <v>224</v>
      </c>
      <c r="H67" s="111" t="s">
        <v>224</v>
      </c>
      <c r="I67" s="114" t="s">
        <v>224</v>
      </c>
    </row>
    <row r="68" spans="1:9" ht="12.75">
      <c r="A68" s="12" t="s">
        <v>59</v>
      </c>
      <c r="B68" s="111" t="s">
        <v>224</v>
      </c>
      <c r="C68" s="111" t="s">
        <v>224</v>
      </c>
      <c r="D68" s="125" t="s">
        <v>224</v>
      </c>
      <c r="E68" s="111" t="s">
        <v>224</v>
      </c>
      <c r="F68" s="111" t="s">
        <v>224</v>
      </c>
      <c r="G68" s="125" t="s">
        <v>224</v>
      </c>
      <c r="H68" s="111" t="s">
        <v>224</v>
      </c>
      <c r="I68" s="114" t="s">
        <v>224</v>
      </c>
    </row>
    <row r="69" spans="1:9" ht="12.75">
      <c r="A69" s="14" t="s">
        <v>60</v>
      </c>
      <c r="B69" s="123" t="s">
        <v>224</v>
      </c>
      <c r="C69" s="123" t="s">
        <v>224</v>
      </c>
      <c r="D69" s="129" t="s">
        <v>224</v>
      </c>
      <c r="E69" s="123" t="s">
        <v>224</v>
      </c>
      <c r="F69" s="123" t="s">
        <v>224</v>
      </c>
      <c r="G69" s="129" t="s">
        <v>224</v>
      </c>
      <c r="H69" s="123" t="s">
        <v>224</v>
      </c>
      <c r="I69" s="94" t="s">
        <v>224</v>
      </c>
    </row>
    <row r="70" spans="1:9" ht="12.75">
      <c r="A70" s="12"/>
      <c r="B70" s="111"/>
      <c r="C70" s="111"/>
      <c r="D70" s="125"/>
      <c r="E70" s="111"/>
      <c r="F70" s="111"/>
      <c r="G70" s="125"/>
      <c r="H70" s="111"/>
      <c r="I70" s="114"/>
    </row>
    <row r="71" spans="1:9" ht="12.75">
      <c r="A71" s="12" t="s">
        <v>61</v>
      </c>
      <c r="B71" s="112">
        <v>3</v>
      </c>
      <c r="C71" s="112">
        <v>86.18513576863438</v>
      </c>
      <c r="D71" s="124">
        <v>28.728378589544793</v>
      </c>
      <c r="E71" s="112">
        <v>190</v>
      </c>
      <c r="F71" s="112">
        <v>856.4422487468897</v>
      </c>
      <c r="G71" s="124">
        <v>4.507590782878367</v>
      </c>
      <c r="H71" s="112">
        <v>193</v>
      </c>
      <c r="I71" s="113">
        <v>942.6273845155241</v>
      </c>
    </row>
    <row r="72" spans="1:9" ht="12.75">
      <c r="A72" s="12" t="s">
        <v>62</v>
      </c>
      <c r="B72" s="111" t="s">
        <v>224</v>
      </c>
      <c r="C72" s="111" t="s">
        <v>224</v>
      </c>
      <c r="D72" s="125" t="s">
        <v>224</v>
      </c>
      <c r="E72" s="111" t="s">
        <v>224</v>
      </c>
      <c r="F72" s="111" t="s">
        <v>224</v>
      </c>
      <c r="G72" s="125" t="s">
        <v>224</v>
      </c>
      <c r="H72" s="111" t="s">
        <v>224</v>
      </c>
      <c r="I72" s="114" t="s">
        <v>224</v>
      </c>
    </row>
    <row r="73" spans="1:9" ht="12.75">
      <c r="A73" s="12" t="s">
        <v>63</v>
      </c>
      <c r="B73" s="111" t="s">
        <v>224</v>
      </c>
      <c r="C73" s="111" t="s">
        <v>224</v>
      </c>
      <c r="D73" s="125" t="s">
        <v>224</v>
      </c>
      <c r="E73" s="111" t="s">
        <v>224</v>
      </c>
      <c r="F73" s="111" t="s">
        <v>224</v>
      </c>
      <c r="G73" s="125" t="s">
        <v>224</v>
      </c>
      <c r="H73" s="111" t="s">
        <v>224</v>
      </c>
      <c r="I73" s="114" t="s">
        <v>224</v>
      </c>
    </row>
    <row r="74" spans="1:9" ht="12.75">
      <c r="A74" s="12" t="s">
        <v>64</v>
      </c>
      <c r="B74" s="112">
        <v>100</v>
      </c>
      <c r="C74" s="112">
        <v>79.93460988304305</v>
      </c>
      <c r="D74" s="124">
        <v>0.7993460988304305</v>
      </c>
      <c r="E74" s="112">
        <v>2500</v>
      </c>
      <c r="F74" s="112">
        <v>1427.403747911483</v>
      </c>
      <c r="G74" s="124">
        <v>0.5709614991645932</v>
      </c>
      <c r="H74" s="112">
        <v>2600</v>
      </c>
      <c r="I74" s="113">
        <v>1507.338357794526</v>
      </c>
    </row>
    <row r="75" spans="1:9" ht="12.75">
      <c r="A75" s="12" t="s">
        <v>65</v>
      </c>
      <c r="B75" s="112">
        <v>1000</v>
      </c>
      <c r="C75" s="112">
        <v>601.01</v>
      </c>
      <c r="D75" s="124">
        <v>0.60101</v>
      </c>
      <c r="E75" s="112">
        <v>4000</v>
      </c>
      <c r="F75" s="112">
        <v>2163.64</v>
      </c>
      <c r="G75" s="124">
        <v>0.54091</v>
      </c>
      <c r="H75" s="112">
        <v>5000</v>
      </c>
      <c r="I75" s="113">
        <v>2764.65</v>
      </c>
    </row>
    <row r="76" spans="1:9" ht="12.75">
      <c r="A76" s="12" t="s">
        <v>66</v>
      </c>
      <c r="B76" s="111" t="s">
        <v>224</v>
      </c>
      <c r="C76" s="111" t="s">
        <v>224</v>
      </c>
      <c r="D76" s="125" t="s">
        <v>224</v>
      </c>
      <c r="E76" s="111" t="s">
        <v>224</v>
      </c>
      <c r="F76" s="111" t="s">
        <v>224</v>
      </c>
      <c r="G76" s="125" t="s">
        <v>224</v>
      </c>
      <c r="H76" s="111" t="s">
        <v>224</v>
      </c>
      <c r="I76" s="114" t="s">
        <v>224</v>
      </c>
    </row>
    <row r="77" spans="1:9" ht="12.75">
      <c r="A77" s="12" t="s">
        <v>67</v>
      </c>
      <c r="B77" s="111" t="s">
        <v>224</v>
      </c>
      <c r="C77" s="111" t="s">
        <v>224</v>
      </c>
      <c r="D77" s="125" t="s">
        <v>224</v>
      </c>
      <c r="E77" s="111" t="s">
        <v>224</v>
      </c>
      <c r="F77" s="111" t="s">
        <v>224</v>
      </c>
      <c r="G77" s="125" t="s">
        <v>224</v>
      </c>
      <c r="H77" s="111" t="s">
        <v>224</v>
      </c>
      <c r="I77" s="114" t="s">
        <v>224</v>
      </c>
    </row>
    <row r="78" spans="1:9" ht="12.75">
      <c r="A78" s="12" t="s">
        <v>68</v>
      </c>
      <c r="B78" s="111" t="s">
        <v>224</v>
      </c>
      <c r="C78" s="111" t="s">
        <v>224</v>
      </c>
      <c r="D78" s="125" t="s">
        <v>224</v>
      </c>
      <c r="E78" s="111" t="s">
        <v>224</v>
      </c>
      <c r="F78" s="111" t="s">
        <v>224</v>
      </c>
      <c r="G78" s="125" t="s">
        <v>224</v>
      </c>
      <c r="H78" s="111" t="s">
        <v>224</v>
      </c>
      <c r="I78" s="114" t="s">
        <v>224</v>
      </c>
    </row>
    <row r="79" spans="1:9" ht="12.75">
      <c r="A79" s="14" t="s">
        <v>69</v>
      </c>
      <c r="B79" s="126">
        <v>1103</v>
      </c>
      <c r="C79" s="126">
        <v>767.1297456516775</v>
      </c>
      <c r="D79" s="127">
        <v>0.6954938763841138</v>
      </c>
      <c r="E79" s="126">
        <v>6690</v>
      </c>
      <c r="F79" s="126">
        <v>4447.485996658373</v>
      </c>
      <c r="G79" s="127">
        <v>0.6647961131028958</v>
      </c>
      <c r="H79" s="126">
        <v>7793</v>
      </c>
      <c r="I79" s="128">
        <v>5214.61574231005</v>
      </c>
    </row>
    <row r="80" spans="1:9" ht="12.75">
      <c r="A80" s="12"/>
      <c r="B80" s="111"/>
      <c r="C80" s="111"/>
      <c r="D80" s="125"/>
      <c r="E80" s="111"/>
      <c r="F80" s="111"/>
      <c r="G80" s="125"/>
      <c r="H80" s="111"/>
      <c r="I80" s="114"/>
    </row>
    <row r="81" spans="1:9" ht="12.75">
      <c r="A81" s="12" t="s">
        <v>70</v>
      </c>
      <c r="B81" s="112">
        <v>80</v>
      </c>
      <c r="C81" s="111" t="s">
        <v>224</v>
      </c>
      <c r="D81" s="125" t="s">
        <v>224</v>
      </c>
      <c r="E81" s="112">
        <v>30</v>
      </c>
      <c r="F81" s="111" t="s">
        <v>224</v>
      </c>
      <c r="G81" s="125" t="s">
        <v>224</v>
      </c>
      <c r="H81" s="112">
        <v>110</v>
      </c>
      <c r="I81" s="114" t="s">
        <v>224</v>
      </c>
    </row>
    <row r="82" spans="1:9" ht="12.75">
      <c r="A82" s="12" t="s">
        <v>71</v>
      </c>
      <c r="B82" s="112">
        <v>25</v>
      </c>
      <c r="C82" s="112">
        <v>300.5060521918912</v>
      </c>
      <c r="D82" s="124">
        <v>12.020242087675648</v>
      </c>
      <c r="E82" s="112">
        <v>250</v>
      </c>
      <c r="F82" s="112">
        <v>4507.5907828783675</v>
      </c>
      <c r="G82" s="124">
        <v>18.03036313151347</v>
      </c>
      <c r="H82" s="112">
        <v>275</v>
      </c>
      <c r="I82" s="113">
        <v>4808.096835070259</v>
      </c>
    </row>
    <row r="83" spans="1:9" ht="12.75">
      <c r="A83" s="14" t="s">
        <v>72</v>
      </c>
      <c r="B83" s="126">
        <v>105</v>
      </c>
      <c r="C83" s="126">
        <v>300.5060521918912</v>
      </c>
      <c r="D83" s="127">
        <v>2.861962401827535</v>
      </c>
      <c r="E83" s="126">
        <v>280</v>
      </c>
      <c r="F83" s="126">
        <v>4507.5907828783675</v>
      </c>
      <c r="G83" s="127">
        <v>16.098538510279884</v>
      </c>
      <c r="H83" s="126">
        <v>385</v>
      </c>
      <c r="I83" s="128">
        <v>4808.096835070259</v>
      </c>
    </row>
    <row r="84" spans="1:9" ht="12.75">
      <c r="A84" s="12"/>
      <c r="B84" s="111"/>
      <c r="C84" s="111"/>
      <c r="D84" s="125"/>
      <c r="E84" s="111"/>
      <c r="F84" s="111"/>
      <c r="G84" s="125"/>
      <c r="H84" s="111"/>
      <c r="I84" s="114"/>
    </row>
    <row r="85" spans="1:9" ht="13.5" thickBot="1">
      <c r="A85" s="18" t="s">
        <v>73</v>
      </c>
      <c r="B85" s="130">
        <v>14759</v>
      </c>
      <c r="C85" s="130">
        <v>525018</v>
      </c>
      <c r="D85" s="131">
        <v>35.59</v>
      </c>
      <c r="E85" s="130">
        <v>32593</v>
      </c>
      <c r="F85" s="130">
        <v>164222</v>
      </c>
      <c r="G85" s="131">
        <v>5.04</v>
      </c>
      <c r="H85" s="130">
        <v>47346</v>
      </c>
      <c r="I85" s="132">
        <v>689240</v>
      </c>
    </row>
    <row r="86" spans="1:9" ht="12.75" customHeight="1">
      <c r="A86" s="200" t="s">
        <v>439</v>
      </c>
      <c r="B86" s="200"/>
      <c r="C86" s="200"/>
      <c r="D86" s="200"/>
      <c r="E86" s="200"/>
      <c r="F86" s="200"/>
      <c r="G86" s="200"/>
      <c r="H86" s="200"/>
      <c r="I86" s="200"/>
    </row>
    <row r="87" spans="1:9" ht="12.75">
      <c r="A87" s="201"/>
      <c r="B87" s="201"/>
      <c r="C87" s="201"/>
      <c r="D87" s="201"/>
      <c r="E87" s="201"/>
      <c r="F87" s="201"/>
      <c r="G87" s="201"/>
      <c r="H87" s="201"/>
      <c r="I87" s="201"/>
    </row>
  </sheetData>
  <mergeCells count="3">
    <mergeCell ref="A1:I1"/>
    <mergeCell ref="A3:I3"/>
    <mergeCell ref="A86:I87"/>
  </mergeCells>
  <printOptions/>
  <pageMargins left="0.75" right="0.75" top="1" bottom="1" header="0" footer="0"/>
  <pageSetup fitToHeight="1" fitToWidth="1" horizontalDpi="600" verticalDpi="600" orientation="portrait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0.7109375" style="22" customWidth="1"/>
    <col min="2" max="3" width="12.7109375" style="22" customWidth="1"/>
    <col min="4" max="4" width="19.00390625" style="22" customWidth="1"/>
    <col min="5" max="6" width="12.7109375" style="22" customWidth="1"/>
    <col min="7" max="7" width="18.8515625" style="22" customWidth="1"/>
    <col min="8" max="8" width="12.7109375" style="22" customWidth="1"/>
    <col min="9" max="9" width="13.7109375" style="22" customWidth="1"/>
    <col min="10" max="16384" width="11.421875" style="22" customWidth="1"/>
  </cols>
  <sheetData>
    <row r="1" spans="1:9" s="21" customFormat="1" ht="18">
      <c r="A1" s="215" t="s">
        <v>0</v>
      </c>
      <c r="B1" s="215"/>
      <c r="C1" s="215"/>
      <c r="D1" s="215"/>
      <c r="E1" s="215"/>
      <c r="F1" s="215"/>
      <c r="G1" s="215"/>
      <c r="H1" s="215"/>
      <c r="I1" s="215"/>
    </row>
    <row r="3" spans="1:9" ht="15">
      <c r="A3" s="232" t="s">
        <v>422</v>
      </c>
      <c r="B3" s="216"/>
      <c r="C3" s="216"/>
      <c r="D3" s="216"/>
      <c r="E3" s="216"/>
      <c r="F3" s="216"/>
      <c r="G3" s="220"/>
      <c r="H3" s="220"/>
      <c r="I3" s="220"/>
    </row>
    <row r="4" spans="1:9" ht="14.25">
      <c r="A4" s="64"/>
      <c r="B4" s="64"/>
      <c r="C4" s="64"/>
      <c r="D4" s="64"/>
      <c r="E4" s="64"/>
      <c r="F4" s="64"/>
      <c r="G4" s="39"/>
      <c r="H4" s="39"/>
      <c r="I4" s="39"/>
    </row>
    <row r="5" spans="1:9" ht="12.75">
      <c r="A5" s="2" t="s">
        <v>1</v>
      </c>
      <c r="B5" s="136"/>
      <c r="C5" s="34" t="s">
        <v>76</v>
      </c>
      <c r="D5" s="137"/>
      <c r="E5" s="136"/>
      <c r="F5" s="34" t="s">
        <v>77</v>
      </c>
      <c r="G5" s="137"/>
      <c r="H5" s="3" t="s">
        <v>253</v>
      </c>
      <c r="I5" s="3" t="s">
        <v>254</v>
      </c>
    </row>
    <row r="6" spans="1:9" ht="12.75">
      <c r="A6" s="5" t="s">
        <v>5</v>
      </c>
      <c r="B6" s="6" t="s">
        <v>253</v>
      </c>
      <c r="C6" s="6" t="s">
        <v>254</v>
      </c>
      <c r="D6" s="6" t="s">
        <v>255</v>
      </c>
      <c r="E6" s="6" t="s">
        <v>253</v>
      </c>
      <c r="F6" s="6" t="s">
        <v>254</v>
      </c>
      <c r="G6" s="6" t="s">
        <v>255</v>
      </c>
      <c r="H6" s="6" t="s">
        <v>91</v>
      </c>
      <c r="I6" s="6" t="s">
        <v>91</v>
      </c>
    </row>
    <row r="7" spans="1:9" ht="13.5" thickBot="1">
      <c r="A7" s="5"/>
      <c r="B7" s="133" t="s">
        <v>258</v>
      </c>
      <c r="C7" s="134" t="s">
        <v>241</v>
      </c>
      <c r="D7" s="134" t="s">
        <v>440</v>
      </c>
      <c r="E7" s="133" t="s">
        <v>258</v>
      </c>
      <c r="F7" s="134" t="s">
        <v>241</v>
      </c>
      <c r="G7" s="134" t="s">
        <v>440</v>
      </c>
      <c r="H7" s="135" t="s">
        <v>258</v>
      </c>
      <c r="I7" s="7" t="s">
        <v>241</v>
      </c>
    </row>
    <row r="8" spans="1:9" ht="12.75">
      <c r="A8" s="10" t="s">
        <v>12</v>
      </c>
      <c r="B8" s="112">
        <v>410</v>
      </c>
      <c r="C8" s="112">
        <v>34498.094791629104</v>
      </c>
      <c r="D8" s="210">
        <v>8.41</v>
      </c>
      <c r="E8" s="112">
        <v>180</v>
      </c>
      <c r="F8" s="112">
        <v>216364.35757816164</v>
      </c>
      <c r="G8" s="210">
        <v>120.2</v>
      </c>
      <c r="H8" s="112">
        <v>590</v>
      </c>
      <c r="I8" s="109">
        <v>250862.45236979076</v>
      </c>
    </row>
    <row r="9" spans="1:9" ht="12.75">
      <c r="A9" s="12" t="s">
        <v>13</v>
      </c>
      <c r="B9" s="112">
        <v>12560</v>
      </c>
      <c r="C9" s="112">
        <v>1132306.8046590458</v>
      </c>
      <c r="D9" s="210">
        <v>9.02</v>
      </c>
      <c r="E9" s="112">
        <v>1500</v>
      </c>
      <c r="F9" s="112">
        <v>1081821.7878908082</v>
      </c>
      <c r="G9" s="210">
        <v>72.12</v>
      </c>
      <c r="H9" s="112">
        <v>14060</v>
      </c>
      <c r="I9" s="113">
        <v>2214128.592549854</v>
      </c>
    </row>
    <row r="10" spans="1:9" ht="12.75">
      <c r="A10" s="12" t="s">
        <v>14</v>
      </c>
      <c r="B10" s="112">
        <v>137.5</v>
      </c>
      <c r="C10" s="112">
        <v>10743.09136586011</v>
      </c>
      <c r="D10" s="210">
        <v>7.81</v>
      </c>
      <c r="E10" s="112">
        <v>27.4</v>
      </c>
      <c r="F10" s="112">
        <v>34582.23648624284</v>
      </c>
      <c r="G10" s="210">
        <v>126.21</v>
      </c>
      <c r="H10" s="112">
        <v>164.9</v>
      </c>
      <c r="I10" s="113">
        <v>45325.32785210294</v>
      </c>
    </row>
    <row r="11" spans="1:9" ht="12.75">
      <c r="A11" s="12" t="s">
        <v>15</v>
      </c>
      <c r="B11" s="112">
        <v>1790</v>
      </c>
      <c r="C11" s="112">
        <v>193646.10003245465</v>
      </c>
      <c r="D11" s="210">
        <v>10.82</v>
      </c>
      <c r="E11" s="112">
        <v>1101</v>
      </c>
      <c r="F11" s="112">
        <v>1058742.923082471</v>
      </c>
      <c r="G11" s="210">
        <v>96.16</v>
      </c>
      <c r="H11" s="112">
        <v>2891</v>
      </c>
      <c r="I11" s="113">
        <v>1252389.0231149255</v>
      </c>
    </row>
    <row r="12" spans="1:9" ht="12.75">
      <c r="A12" s="14" t="s">
        <v>16</v>
      </c>
      <c r="B12" s="126">
        <v>14897.5</v>
      </c>
      <c r="C12" s="126">
        <v>1371194.0908489896</v>
      </c>
      <c r="D12" s="211">
        <v>9.2</v>
      </c>
      <c r="E12" s="126">
        <v>2808.4</v>
      </c>
      <c r="F12" s="126">
        <v>2391511.305037684</v>
      </c>
      <c r="G12" s="210">
        <v>85.16</v>
      </c>
      <c r="H12" s="126">
        <v>17705.9</v>
      </c>
      <c r="I12" s="128">
        <v>3762705.3958866727</v>
      </c>
    </row>
    <row r="13" spans="1:9" ht="12.75">
      <c r="A13" s="12"/>
      <c r="B13" s="111"/>
      <c r="C13" s="111"/>
      <c r="D13" s="210"/>
      <c r="E13" s="111"/>
      <c r="F13" s="111"/>
      <c r="G13" s="210"/>
      <c r="H13" s="111"/>
      <c r="I13" s="114"/>
    </row>
    <row r="14" spans="1:9" ht="12.75">
      <c r="A14" s="14" t="s">
        <v>17</v>
      </c>
      <c r="B14" s="126">
        <v>7995.4</v>
      </c>
      <c r="C14" s="126">
        <v>1157326.9385645427</v>
      </c>
      <c r="D14" s="211">
        <v>14.47</v>
      </c>
      <c r="E14" s="126">
        <v>6547.7</v>
      </c>
      <c r="F14" s="126">
        <v>1085704.3260851274</v>
      </c>
      <c r="G14" s="211">
        <v>16.58</v>
      </c>
      <c r="H14" s="126">
        <v>14543.1</v>
      </c>
      <c r="I14" s="128">
        <v>2243031.26464967</v>
      </c>
    </row>
    <row r="15" spans="1:9" ht="12.75">
      <c r="A15" s="12"/>
      <c r="B15" s="111"/>
      <c r="C15" s="111"/>
      <c r="D15" s="210"/>
      <c r="E15" s="111"/>
      <c r="F15" s="111"/>
      <c r="G15" s="210"/>
      <c r="H15" s="111"/>
      <c r="I15" s="114"/>
    </row>
    <row r="16" spans="1:9" ht="12.75">
      <c r="A16" s="14" t="s">
        <v>18</v>
      </c>
      <c r="B16" s="126">
        <v>1461</v>
      </c>
      <c r="C16" s="126">
        <v>181589.79721851597</v>
      </c>
      <c r="D16" s="211">
        <v>12.43</v>
      </c>
      <c r="E16" s="126">
        <v>1744.3</v>
      </c>
      <c r="F16" s="126">
        <v>322917.7935643624</v>
      </c>
      <c r="G16" s="211">
        <v>18.51</v>
      </c>
      <c r="H16" s="126">
        <v>3205.3</v>
      </c>
      <c r="I16" s="128">
        <v>504507.59078287834</v>
      </c>
    </row>
    <row r="17" spans="1:9" ht="12.75">
      <c r="A17" s="12"/>
      <c r="B17" s="111"/>
      <c r="C17" s="111"/>
      <c r="D17" s="210"/>
      <c r="E17" s="111"/>
      <c r="F17" s="111"/>
      <c r="G17" s="210"/>
      <c r="H17" s="111"/>
      <c r="I17" s="114"/>
    </row>
    <row r="18" spans="1:9" ht="12.75">
      <c r="A18" s="12" t="s">
        <v>19</v>
      </c>
      <c r="B18" s="112">
        <v>587</v>
      </c>
      <c r="C18" s="112">
        <v>67030.88000192324</v>
      </c>
      <c r="D18" s="210">
        <v>11.42</v>
      </c>
      <c r="E18" s="111" t="s">
        <v>224</v>
      </c>
      <c r="F18" s="111" t="s">
        <v>224</v>
      </c>
      <c r="G18" s="210" t="s">
        <v>224</v>
      </c>
      <c r="H18" s="112">
        <v>587</v>
      </c>
      <c r="I18" s="113">
        <v>67030.88000192324</v>
      </c>
    </row>
    <row r="19" spans="1:9" ht="12.75">
      <c r="A19" s="12" t="s">
        <v>21</v>
      </c>
      <c r="B19" s="112">
        <v>2146</v>
      </c>
      <c r="C19" s="112">
        <v>245399.25234094216</v>
      </c>
      <c r="D19" s="210">
        <v>11.44</v>
      </c>
      <c r="E19" s="111" t="s">
        <v>224</v>
      </c>
      <c r="F19" s="111" t="s">
        <v>224</v>
      </c>
      <c r="G19" s="210" t="s">
        <v>224</v>
      </c>
      <c r="H19" s="112">
        <v>2146</v>
      </c>
      <c r="I19" s="113">
        <v>245399.25234094216</v>
      </c>
    </row>
    <row r="20" spans="1:9" ht="12.75">
      <c r="A20" s="12" t="s">
        <v>22</v>
      </c>
      <c r="B20" s="112">
        <v>5593</v>
      </c>
      <c r="C20" s="112">
        <v>638677.532965514</v>
      </c>
      <c r="D20" s="210">
        <v>11.42</v>
      </c>
      <c r="E20" s="111" t="s">
        <v>224</v>
      </c>
      <c r="F20" s="111" t="s">
        <v>224</v>
      </c>
      <c r="G20" s="210" t="s">
        <v>224</v>
      </c>
      <c r="H20" s="112">
        <v>5593</v>
      </c>
      <c r="I20" s="113">
        <v>638677.532965514</v>
      </c>
    </row>
    <row r="21" spans="1:9" ht="12.75">
      <c r="A21" s="14" t="s">
        <v>23</v>
      </c>
      <c r="B21" s="126">
        <v>8326</v>
      </c>
      <c r="C21" s="126">
        <v>951107.6653083793</v>
      </c>
      <c r="D21" s="211">
        <v>11.42</v>
      </c>
      <c r="E21" s="123" t="s">
        <v>224</v>
      </c>
      <c r="F21" s="123" t="s">
        <v>224</v>
      </c>
      <c r="G21" s="211" t="s">
        <v>224</v>
      </c>
      <c r="H21" s="126">
        <v>8326</v>
      </c>
      <c r="I21" s="128">
        <v>951107.6653083793</v>
      </c>
    </row>
    <row r="22" spans="1:9" ht="12.75">
      <c r="A22" s="12"/>
      <c r="B22" s="111"/>
      <c r="C22" s="111"/>
      <c r="D22" s="210"/>
      <c r="E22" s="111"/>
      <c r="F22" s="111"/>
      <c r="G22" s="210"/>
      <c r="H22" s="111"/>
      <c r="I22" s="114"/>
    </row>
    <row r="23" spans="1:9" ht="12.75">
      <c r="A23" s="14" t="s">
        <v>24</v>
      </c>
      <c r="B23" s="126">
        <v>1100</v>
      </c>
      <c r="C23" s="126">
        <v>231.3896601877562</v>
      </c>
      <c r="D23" s="211">
        <v>21.04</v>
      </c>
      <c r="E23" s="126">
        <v>500</v>
      </c>
      <c r="F23" s="126">
        <v>180.30363131513468</v>
      </c>
      <c r="G23" s="211">
        <v>36.06</v>
      </c>
      <c r="H23" s="126">
        <v>1600</v>
      </c>
      <c r="I23" s="128">
        <v>411.6932915028909</v>
      </c>
    </row>
    <row r="24" spans="1:9" ht="12.75">
      <c r="A24" s="12"/>
      <c r="B24" s="111"/>
      <c r="C24" s="111"/>
      <c r="D24" s="210"/>
      <c r="E24" s="111"/>
      <c r="F24" s="111"/>
      <c r="G24" s="210"/>
      <c r="H24" s="111"/>
      <c r="I24" s="114"/>
    </row>
    <row r="25" spans="1:9" ht="12.75">
      <c r="A25" s="14" t="s">
        <v>25</v>
      </c>
      <c r="B25" s="126">
        <v>785</v>
      </c>
      <c r="C25" s="126">
        <v>106</v>
      </c>
      <c r="D25" s="211">
        <v>13.51</v>
      </c>
      <c r="E25" s="126">
        <v>475</v>
      </c>
      <c r="F25" s="126">
        <v>169</v>
      </c>
      <c r="G25" s="211">
        <v>35.64</v>
      </c>
      <c r="H25" s="126">
        <v>1260</v>
      </c>
      <c r="I25" s="128">
        <v>275</v>
      </c>
    </row>
    <row r="26" spans="1:9" ht="12.75">
      <c r="A26" s="12"/>
      <c r="B26" s="111"/>
      <c r="C26" s="111"/>
      <c r="D26" s="210"/>
      <c r="E26" s="111"/>
      <c r="F26" s="111"/>
      <c r="G26" s="210"/>
      <c r="H26" s="111"/>
      <c r="I26" s="114"/>
    </row>
    <row r="27" spans="1:9" ht="12.75">
      <c r="A27" s="12" t="s">
        <v>26</v>
      </c>
      <c r="B27" s="112">
        <v>625</v>
      </c>
      <c r="C27" s="112">
        <v>225379.53914391837</v>
      </c>
      <c r="D27" s="210">
        <v>36.06</v>
      </c>
      <c r="E27" s="112">
        <v>64</v>
      </c>
      <c r="F27" s="112">
        <v>115394.3240416862</v>
      </c>
      <c r="G27" s="210">
        <v>180.3</v>
      </c>
      <c r="H27" s="112">
        <v>689</v>
      </c>
      <c r="I27" s="113">
        <v>340773.86318560457</v>
      </c>
    </row>
    <row r="28" spans="1:9" ht="12.75">
      <c r="A28" s="12" t="s">
        <v>27</v>
      </c>
      <c r="B28" s="112">
        <v>813.3</v>
      </c>
      <c r="C28" s="112">
        <v>195521.25779813205</v>
      </c>
      <c r="D28" s="210">
        <v>24.04</v>
      </c>
      <c r="E28" s="112">
        <v>395.3</v>
      </c>
      <c r="F28" s="112">
        <v>190082.09825345883</v>
      </c>
      <c r="G28" s="210">
        <v>48.09</v>
      </c>
      <c r="H28" s="112">
        <v>1208.6</v>
      </c>
      <c r="I28" s="113">
        <v>385603.3560515909</v>
      </c>
    </row>
    <row r="29" spans="1:9" ht="12.75">
      <c r="A29" s="12" t="s">
        <v>28</v>
      </c>
      <c r="B29" s="112">
        <v>724.5</v>
      </c>
      <c r="C29" s="112">
        <v>174173.30785042013</v>
      </c>
      <c r="D29" s="210">
        <v>24.04</v>
      </c>
      <c r="E29" s="112">
        <v>67.2</v>
      </c>
      <c r="F29" s="112">
        <v>32310.41073167214</v>
      </c>
      <c r="G29" s="210">
        <v>48.08</v>
      </c>
      <c r="H29" s="112">
        <v>791.7</v>
      </c>
      <c r="I29" s="113">
        <v>206483.71858209226</v>
      </c>
    </row>
    <row r="30" spans="1:9" ht="12.75">
      <c r="A30" s="14" t="s">
        <v>29</v>
      </c>
      <c r="B30" s="126">
        <v>2162.8</v>
      </c>
      <c r="C30" s="126">
        <v>595074.1047924706</v>
      </c>
      <c r="D30" s="211">
        <v>27.51</v>
      </c>
      <c r="E30" s="126">
        <v>526.5</v>
      </c>
      <c r="F30" s="126">
        <v>337786.8330268171</v>
      </c>
      <c r="G30" s="211">
        <v>64.16</v>
      </c>
      <c r="H30" s="126">
        <v>2689.3</v>
      </c>
      <c r="I30" s="128">
        <v>932860.9378192876</v>
      </c>
    </row>
    <row r="31" spans="1:9" ht="12.75">
      <c r="A31" s="12"/>
      <c r="B31" s="111"/>
      <c r="C31" s="111"/>
      <c r="D31" s="210"/>
      <c r="E31" s="111"/>
      <c r="F31" s="111"/>
      <c r="G31" s="210"/>
      <c r="H31" s="111"/>
      <c r="I31" s="114"/>
    </row>
    <row r="32" spans="1:9" ht="12.75">
      <c r="A32" s="12" t="s">
        <v>30</v>
      </c>
      <c r="B32" s="112">
        <v>95</v>
      </c>
      <c r="C32" s="112">
        <v>25693.267462406693</v>
      </c>
      <c r="D32" s="210">
        <v>27.05</v>
      </c>
      <c r="E32" s="112">
        <v>77</v>
      </c>
      <c r="F32" s="112">
        <v>30080.655824408303</v>
      </c>
      <c r="G32" s="210">
        <v>39.07</v>
      </c>
      <c r="H32" s="112">
        <v>172</v>
      </c>
      <c r="I32" s="113">
        <v>55773.923286815</v>
      </c>
    </row>
    <row r="33" spans="1:9" ht="12.75">
      <c r="A33" s="12" t="s">
        <v>31</v>
      </c>
      <c r="B33" s="111" t="s">
        <v>224</v>
      </c>
      <c r="C33" s="111" t="s">
        <v>224</v>
      </c>
      <c r="D33" s="210" t="s">
        <v>224</v>
      </c>
      <c r="E33" s="111" t="s">
        <v>224</v>
      </c>
      <c r="F33" s="111" t="s">
        <v>224</v>
      </c>
      <c r="G33" s="210" t="s">
        <v>224</v>
      </c>
      <c r="H33" s="111" t="s">
        <v>224</v>
      </c>
      <c r="I33" s="114" t="s">
        <v>224</v>
      </c>
    </row>
    <row r="34" spans="1:9" ht="12.75">
      <c r="A34" s="12" t="s">
        <v>32</v>
      </c>
      <c r="B34" s="111" t="s">
        <v>224</v>
      </c>
      <c r="C34" s="111" t="s">
        <v>224</v>
      </c>
      <c r="D34" s="210" t="s">
        <v>224</v>
      </c>
      <c r="E34" s="111" t="s">
        <v>224</v>
      </c>
      <c r="F34" s="111" t="s">
        <v>224</v>
      </c>
      <c r="G34" s="210" t="s">
        <v>224</v>
      </c>
      <c r="H34" s="111" t="s">
        <v>224</v>
      </c>
      <c r="I34" s="114" t="s">
        <v>224</v>
      </c>
    </row>
    <row r="35" spans="1:9" ht="12.75">
      <c r="A35" s="12" t="s">
        <v>33</v>
      </c>
      <c r="B35" s="111" t="s">
        <v>224</v>
      </c>
      <c r="C35" s="111" t="s">
        <v>224</v>
      </c>
      <c r="D35" s="210" t="s">
        <v>224</v>
      </c>
      <c r="E35" s="111" t="s">
        <v>224</v>
      </c>
      <c r="F35" s="111" t="s">
        <v>224</v>
      </c>
      <c r="G35" s="210" t="s">
        <v>224</v>
      </c>
      <c r="H35" s="111" t="s">
        <v>224</v>
      </c>
      <c r="I35" s="114" t="s">
        <v>224</v>
      </c>
    </row>
    <row r="36" spans="1:9" ht="12.75">
      <c r="A36" s="14" t="s">
        <v>34</v>
      </c>
      <c r="B36" s="126">
        <v>95</v>
      </c>
      <c r="C36" s="126">
        <v>25693.267462406693</v>
      </c>
      <c r="D36" s="211">
        <v>27.05</v>
      </c>
      <c r="E36" s="126">
        <v>77</v>
      </c>
      <c r="F36" s="126">
        <v>30080.655824408303</v>
      </c>
      <c r="G36" s="211">
        <v>39.07</v>
      </c>
      <c r="H36" s="126">
        <v>172</v>
      </c>
      <c r="I36" s="128">
        <v>55773.923286815</v>
      </c>
    </row>
    <row r="37" spans="1:9" ht="12.75">
      <c r="A37" s="12"/>
      <c r="B37" s="111"/>
      <c r="C37" s="111"/>
      <c r="D37" s="210"/>
      <c r="E37" s="111"/>
      <c r="F37" s="111"/>
      <c r="G37" s="210"/>
      <c r="H37" s="111"/>
      <c r="I37" s="114"/>
    </row>
    <row r="38" spans="1:9" ht="12.75">
      <c r="A38" s="14" t="s">
        <v>35</v>
      </c>
      <c r="B38" s="126">
        <v>16</v>
      </c>
      <c r="C38" s="126">
        <v>9616.193670140517</v>
      </c>
      <c r="D38" s="211">
        <v>60.1</v>
      </c>
      <c r="E38" s="126">
        <v>5</v>
      </c>
      <c r="F38" s="126">
        <v>3005.0605219189115</v>
      </c>
      <c r="G38" s="211">
        <v>60.1</v>
      </c>
      <c r="H38" s="126">
        <v>21</v>
      </c>
      <c r="I38" s="128">
        <v>12621.254192059429</v>
      </c>
    </row>
    <row r="39" spans="1:9" ht="12.75">
      <c r="A39" s="12"/>
      <c r="B39" s="111"/>
      <c r="C39" s="111"/>
      <c r="D39" s="210"/>
      <c r="E39" s="111"/>
      <c r="F39" s="111"/>
      <c r="G39" s="210"/>
      <c r="H39" s="111"/>
      <c r="I39" s="114"/>
    </row>
    <row r="40" spans="1:9" ht="12.75">
      <c r="A40" s="12" t="s">
        <v>36</v>
      </c>
      <c r="B40" s="112">
        <v>3683</v>
      </c>
      <c r="C40" s="112">
        <v>354164.4128712752</v>
      </c>
      <c r="D40" s="210">
        <v>9.62</v>
      </c>
      <c r="E40" s="112">
        <v>150</v>
      </c>
      <c r="F40" s="112">
        <v>54091.08939454041</v>
      </c>
      <c r="G40" s="210">
        <v>36.06</v>
      </c>
      <c r="H40" s="112">
        <v>3833</v>
      </c>
      <c r="I40" s="113">
        <v>408255.5022658156</v>
      </c>
    </row>
    <row r="41" spans="1:9" ht="12.75">
      <c r="A41" s="12" t="s">
        <v>37</v>
      </c>
      <c r="B41" s="112">
        <v>700</v>
      </c>
      <c r="C41" s="112">
        <v>68455.2786893128</v>
      </c>
      <c r="D41" s="210">
        <v>9.78</v>
      </c>
      <c r="E41" s="112">
        <v>144</v>
      </c>
      <c r="F41" s="112">
        <v>63364.70616518217</v>
      </c>
      <c r="G41" s="210">
        <v>44</v>
      </c>
      <c r="H41" s="112">
        <v>844</v>
      </c>
      <c r="I41" s="113">
        <v>131819.98485449498</v>
      </c>
    </row>
    <row r="42" spans="1:9" ht="12.75">
      <c r="A42" s="12" t="s">
        <v>38</v>
      </c>
      <c r="B42" s="112">
        <v>5029</v>
      </c>
      <c r="C42" s="112">
        <v>362698.78475352493</v>
      </c>
      <c r="D42" s="210">
        <v>7.21</v>
      </c>
      <c r="E42" s="112">
        <v>160</v>
      </c>
      <c r="F42" s="112">
        <v>134626.71138196724</v>
      </c>
      <c r="G42" s="210">
        <v>84.14</v>
      </c>
      <c r="H42" s="112">
        <v>5189</v>
      </c>
      <c r="I42" s="113">
        <v>497325.49613549217</v>
      </c>
    </row>
    <row r="43" spans="1:9" ht="12.75">
      <c r="A43" s="12" t="s">
        <v>39</v>
      </c>
      <c r="B43" s="112">
        <v>22</v>
      </c>
      <c r="C43" s="112">
        <v>2644.453259288642</v>
      </c>
      <c r="D43" s="210">
        <v>12.02</v>
      </c>
      <c r="E43" s="112">
        <v>46</v>
      </c>
      <c r="F43" s="112">
        <v>30411.212481819384</v>
      </c>
      <c r="G43" s="210">
        <v>66.11</v>
      </c>
      <c r="H43" s="112">
        <v>68</v>
      </c>
      <c r="I43" s="113">
        <v>33055.66574110802</v>
      </c>
    </row>
    <row r="44" spans="1:9" ht="12.75">
      <c r="A44" s="12" t="s">
        <v>40</v>
      </c>
      <c r="B44" s="112">
        <v>282</v>
      </c>
      <c r="C44" s="112">
        <v>20338.249612347194</v>
      </c>
      <c r="D44" s="210">
        <v>7.21</v>
      </c>
      <c r="E44" s="112">
        <v>38</v>
      </c>
      <c r="F44" s="112">
        <v>31973.84395321722</v>
      </c>
      <c r="G44" s="210">
        <v>84.14</v>
      </c>
      <c r="H44" s="112">
        <v>320</v>
      </c>
      <c r="I44" s="113">
        <v>52312.09356556441</v>
      </c>
    </row>
    <row r="45" spans="1:9" ht="12.75">
      <c r="A45" s="12" t="s">
        <v>41</v>
      </c>
      <c r="B45" s="112">
        <v>1000</v>
      </c>
      <c r="C45" s="112">
        <v>72121.45252605388</v>
      </c>
      <c r="D45" s="210">
        <v>7.21</v>
      </c>
      <c r="E45" s="112">
        <v>9</v>
      </c>
      <c r="F45" s="112">
        <v>7572.7525152356575</v>
      </c>
      <c r="G45" s="210">
        <v>84.14</v>
      </c>
      <c r="H45" s="112">
        <v>1009</v>
      </c>
      <c r="I45" s="113">
        <v>79694.20504128953</v>
      </c>
    </row>
    <row r="46" spans="1:9" ht="12.75">
      <c r="A46" s="12" t="s">
        <v>42</v>
      </c>
      <c r="B46" s="112">
        <v>3975</v>
      </c>
      <c r="C46" s="112">
        <v>286682.77379106416</v>
      </c>
      <c r="D46" s="210">
        <v>7.21</v>
      </c>
      <c r="E46" s="112">
        <v>4.7</v>
      </c>
      <c r="F46" s="112">
        <v>3954.6596468452876</v>
      </c>
      <c r="G46" s="210">
        <v>84.14</v>
      </c>
      <c r="H46" s="112">
        <v>3979.7</v>
      </c>
      <c r="I46" s="113">
        <v>290637.43343790947</v>
      </c>
    </row>
    <row r="47" spans="1:9" ht="12.75">
      <c r="A47" s="12" t="s">
        <v>43</v>
      </c>
      <c r="B47" s="112">
        <v>3200</v>
      </c>
      <c r="C47" s="112">
        <v>673133.5569098361</v>
      </c>
      <c r="D47" s="210">
        <v>21.04</v>
      </c>
      <c r="E47" s="112">
        <v>1120</v>
      </c>
      <c r="F47" s="112">
        <v>252425.08384118858</v>
      </c>
      <c r="G47" s="210">
        <v>22.54</v>
      </c>
      <c r="H47" s="112">
        <v>4320</v>
      </c>
      <c r="I47" s="113">
        <v>925558.6407510247</v>
      </c>
    </row>
    <row r="48" spans="1:9" ht="12.75">
      <c r="A48" s="12" t="s">
        <v>44</v>
      </c>
      <c r="B48" s="112">
        <v>3650</v>
      </c>
      <c r="C48" s="112">
        <v>263243.3017200967</v>
      </c>
      <c r="D48" s="210">
        <v>7.21</v>
      </c>
      <c r="E48" s="111" t="s">
        <v>224</v>
      </c>
      <c r="F48" s="111" t="s">
        <v>224</v>
      </c>
      <c r="G48" s="210" t="s">
        <v>224</v>
      </c>
      <c r="H48" s="112">
        <v>3650</v>
      </c>
      <c r="I48" s="113">
        <v>263243.3017200967</v>
      </c>
    </row>
    <row r="49" spans="1:9" ht="12.75">
      <c r="A49" s="14" t="s">
        <v>45</v>
      </c>
      <c r="B49" s="126">
        <v>21541</v>
      </c>
      <c r="C49" s="126">
        <v>2103482.2641327996</v>
      </c>
      <c r="D49" s="211">
        <v>9.77</v>
      </c>
      <c r="E49" s="126">
        <v>1671.7</v>
      </c>
      <c r="F49" s="126">
        <v>578420.059379996</v>
      </c>
      <c r="G49" s="211">
        <v>34.6</v>
      </c>
      <c r="H49" s="126">
        <v>23212.7</v>
      </c>
      <c r="I49" s="128">
        <v>2681902.3235127954</v>
      </c>
    </row>
    <row r="50" spans="1:9" ht="12.75">
      <c r="A50" s="12"/>
      <c r="B50" s="111"/>
      <c r="C50" s="111"/>
      <c r="D50" s="210"/>
      <c r="E50" s="111"/>
      <c r="F50" s="111"/>
      <c r="G50" s="210"/>
      <c r="H50" s="111"/>
      <c r="I50" s="114"/>
    </row>
    <row r="51" spans="1:9" ht="12.75">
      <c r="A51" s="14" t="s">
        <v>46</v>
      </c>
      <c r="B51" s="123" t="s">
        <v>224</v>
      </c>
      <c r="C51" s="123" t="s">
        <v>224</v>
      </c>
      <c r="D51" s="211" t="s">
        <v>224</v>
      </c>
      <c r="E51" s="123" t="s">
        <v>224</v>
      </c>
      <c r="F51" s="123" t="s">
        <v>224</v>
      </c>
      <c r="G51" s="211" t="s">
        <v>224</v>
      </c>
      <c r="H51" s="123" t="s">
        <v>224</v>
      </c>
      <c r="I51" s="94" t="s">
        <v>224</v>
      </c>
    </row>
    <row r="52" spans="1:9" ht="12.75">
      <c r="A52" s="12"/>
      <c r="B52" s="111"/>
      <c r="C52" s="111"/>
      <c r="D52" s="210"/>
      <c r="E52" s="111"/>
      <c r="F52" s="111"/>
      <c r="G52" s="210"/>
      <c r="H52" s="111"/>
      <c r="I52" s="114"/>
    </row>
    <row r="53" spans="1:9" ht="12.75">
      <c r="A53" s="12" t="s">
        <v>47</v>
      </c>
      <c r="B53" s="112">
        <v>7224</v>
      </c>
      <c r="C53" s="112">
        <v>1286.0156503551982</v>
      </c>
      <c r="D53" s="210">
        <v>17.8</v>
      </c>
      <c r="E53" s="112">
        <v>3436</v>
      </c>
      <c r="F53" s="112">
        <v>619.5232771988028</v>
      </c>
      <c r="G53" s="210">
        <v>18.03</v>
      </c>
      <c r="H53" s="112">
        <v>10660</v>
      </c>
      <c r="I53" s="113">
        <v>1905.538927554001</v>
      </c>
    </row>
    <row r="54" spans="1:9" ht="12.75">
      <c r="A54" s="12" t="s">
        <v>48</v>
      </c>
      <c r="B54" s="112">
        <v>440</v>
      </c>
      <c r="C54" s="112">
        <v>67313.35569098362</v>
      </c>
      <c r="D54" s="210">
        <v>15.3</v>
      </c>
      <c r="E54" s="112">
        <v>958</v>
      </c>
      <c r="F54" s="112">
        <v>287620.3526739029</v>
      </c>
      <c r="G54" s="210">
        <v>30.02</v>
      </c>
      <c r="H54" s="112">
        <v>1398</v>
      </c>
      <c r="I54" s="113">
        <v>354933.70836488646</v>
      </c>
    </row>
    <row r="55" spans="1:9" ht="12.75">
      <c r="A55" s="12" t="s">
        <v>49</v>
      </c>
      <c r="B55" s="112">
        <v>4645</v>
      </c>
      <c r="C55" s="112">
        <v>697925.3062156672</v>
      </c>
      <c r="D55" s="210">
        <v>15.03</v>
      </c>
      <c r="E55" s="112">
        <v>2392</v>
      </c>
      <c r="F55" s="112">
        <v>503167.33379010257</v>
      </c>
      <c r="G55" s="210">
        <v>21.04</v>
      </c>
      <c r="H55" s="112">
        <v>7037</v>
      </c>
      <c r="I55" s="113">
        <v>1201092.6400057697</v>
      </c>
    </row>
    <row r="56" spans="1:9" ht="12.75">
      <c r="A56" s="12" t="s">
        <v>50</v>
      </c>
      <c r="B56" s="112">
        <v>2885</v>
      </c>
      <c r="C56" s="112">
        <v>398813.6021059464</v>
      </c>
      <c r="D56" s="210">
        <v>13.82</v>
      </c>
      <c r="E56" s="112">
        <v>642</v>
      </c>
      <c r="F56" s="112">
        <v>347102.5206447658</v>
      </c>
      <c r="G56" s="210">
        <v>54.07</v>
      </c>
      <c r="H56" s="112">
        <v>3527</v>
      </c>
      <c r="I56" s="113">
        <v>745916.1227507122</v>
      </c>
    </row>
    <row r="57" spans="1:9" ht="12.75">
      <c r="A57" s="12" t="s">
        <v>51</v>
      </c>
      <c r="B57" s="112">
        <v>190</v>
      </c>
      <c r="C57" s="112">
        <v>39967.30494152152</v>
      </c>
      <c r="D57" s="210">
        <v>21.04</v>
      </c>
      <c r="E57" s="112">
        <v>130</v>
      </c>
      <c r="F57" s="112">
        <v>39065.78678494585</v>
      </c>
      <c r="G57" s="210">
        <v>30.05</v>
      </c>
      <c r="H57" s="112">
        <v>320</v>
      </c>
      <c r="I57" s="113">
        <v>79033.09172646736</v>
      </c>
    </row>
    <row r="58" spans="1:9" ht="12.75">
      <c r="A58" s="14" t="s">
        <v>52</v>
      </c>
      <c r="B58" s="126">
        <v>15384</v>
      </c>
      <c r="C58" s="126">
        <v>1205305.5846044738</v>
      </c>
      <c r="D58" s="211">
        <v>7.83</v>
      </c>
      <c r="E58" s="126">
        <v>7558</v>
      </c>
      <c r="F58" s="126">
        <v>1177575.5171709158</v>
      </c>
      <c r="G58" s="211">
        <v>15.58</v>
      </c>
      <c r="H58" s="126">
        <v>22942</v>
      </c>
      <c r="I58" s="128">
        <v>2382881.1017753896</v>
      </c>
    </row>
    <row r="59" spans="1:9" ht="12.75">
      <c r="A59" s="12"/>
      <c r="B59" s="111"/>
      <c r="C59" s="111"/>
      <c r="D59" s="210"/>
      <c r="E59" s="111"/>
      <c r="F59" s="111"/>
      <c r="G59" s="210"/>
      <c r="H59" s="111"/>
      <c r="I59" s="114"/>
    </row>
    <row r="60" spans="1:9" ht="12.75">
      <c r="A60" s="12" t="s">
        <v>53</v>
      </c>
      <c r="B60" s="112">
        <v>496.5</v>
      </c>
      <c r="C60" s="112">
        <v>119361.00393061916</v>
      </c>
      <c r="D60" s="210">
        <v>24.04</v>
      </c>
      <c r="E60" s="112">
        <v>352.8</v>
      </c>
      <c r="F60" s="112">
        <v>106018.5352132992</v>
      </c>
      <c r="G60" s="210">
        <v>30.05</v>
      </c>
      <c r="H60" s="112">
        <v>849.3</v>
      </c>
      <c r="I60" s="113">
        <v>225379.53914391837</v>
      </c>
    </row>
    <row r="61" spans="1:9" ht="12.75">
      <c r="A61" s="12" t="s">
        <v>54</v>
      </c>
      <c r="B61" s="112">
        <v>200</v>
      </c>
      <c r="C61" s="112">
        <v>42070.84730686476</v>
      </c>
      <c r="D61" s="210">
        <v>21.04</v>
      </c>
      <c r="E61" s="112">
        <v>100</v>
      </c>
      <c r="F61" s="112">
        <v>24040.484175351292</v>
      </c>
      <c r="G61" s="210">
        <v>24.04</v>
      </c>
      <c r="H61" s="112">
        <v>300</v>
      </c>
      <c r="I61" s="113">
        <v>66111.33148221605</v>
      </c>
    </row>
    <row r="62" spans="1:9" ht="12.75">
      <c r="A62" s="12" t="s">
        <v>55</v>
      </c>
      <c r="B62" s="112">
        <v>268.6</v>
      </c>
      <c r="C62" s="112">
        <v>67583.81113795632</v>
      </c>
      <c r="D62" s="210">
        <v>25.16</v>
      </c>
      <c r="E62" s="112">
        <v>558.7</v>
      </c>
      <c r="F62" s="112">
        <v>141015.47005156684</v>
      </c>
      <c r="G62" s="210">
        <v>25.24</v>
      </c>
      <c r="H62" s="112">
        <v>827.3</v>
      </c>
      <c r="I62" s="113">
        <v>208599.28118952317</v>
      </c>
    </row>
    <row r="63" spans="1:9" ht="12.75">
      <c r="A63" s="14" t="s">
        <v>56</v>
      </c>
      <c r="B63" s="126">
        <v>965.1</v>
      </c>
      <c r="C63" s="126">
        <v>229015.66237544024</v>
      </c>
      <c r="D63" s="211">
        <v>23.73</v>
      </c>
      <c r="E63" s="126">
        <v>1011.5</v>
      </c>
      <c r="F63" s="126">
        <v>271074.4894402173</v>
      </c>
      <c r="G63" s="211">
        <v>26.8</v>
      </c>
      <c r="H63" s="126">
        <v>1976.6</v>
      </c>
      <c r="I63" s="128">
        <v>500090.1518156576</v>
      </c>
    </row>
    <row r="64" spans="1:9" ht="12.75">
      <c r="A64" s="12"/>
      <c r="B64" s="111"/>
      <c r="C64" s="111"/>
      <c r="D64" s="210"/>
      <c r="E64" s="111"/>
      <c r="F64" s="111"/>
      <c r="G64" s="210"/>
      <c r="H64" s="111"/>
      <c r="I64" s="114"/>
    </row>
    <row r="65" spans="1:9" ht="12.75">
      <c r="A65" s="14" t="s">
        <v>57</v>
      </c>
      <c r="B65" s="126">
        <v>531</v>
      </c>
      <c r="C65" s="126">
        <v>127654.97097111536</v>
      </c>
      <c r="D65" s="211">
        <v>24.04</v>
      </c>
      <c r="E65" s="126">
        <v>24</v>
      </c>
      <c r="F65" s="126">
        <v>7212.145252605387</v>
      </c>
      <c r="G65" s="211">
        <v>30.05</v>
      </c>
      <c r="H65" s="126">
        <v>555</v>
      </c>
      <c r="I65" s="128">
        <v>134867.11622372075</v>
      </c>
    </row>
    <row r="66" spans="1:9" ht="12.75">
      <c r="A66" s="12"/>
      <c r="B66" s="111"/>
      <c r="C66" s="111"/>
      <c r="D66" s="210"/>
      <c r="E66" s="111"/>
      <c r="F66" s="111"/>
      <c r="G66" s="210"/>
      <c r="H66" s="111"/>
      <c r="I66" s="114"/>
    </row>
    <row r="67" spans="1:9" ht="12.75">
      <c r="A67" s="12" t="s">
        <v>58</v>
      </c>
      <c r="B67" s="111" t="s">
        <v>224</v>
      </c>
      <c r="C67" s="111" t="s">
        <v>224</v>
      </c>
      <c r="D67" s="210" t="s">
        <v>224</v>
      </c>
      <c r="E67" s="111" t="s">
        <v>224</v>
      </c>
      <c r="F67" s="111" t="s">
        <v>224</v>
      </c>
      <c r="G67" s="210" t="s">
        <v>224</v>
      </c>
      <c r="H67" s="111" t="s">
        <v>224</v>
      </c>
      <c r="I67" s="114" t="s">
        <v>224</v>
      </c>
    </row>
    <row r="68" spans="1:9" ht="12.75">
      <c r="A68" s="12" t="s">
        <v>59</v>
      </c>
      <c r="B68" s="111" t="s">
        <v>224</v>
      </c>
      <c r="C68" s="111" t="s">
        <v>224</v>
      </c>
      <c r="D68" s="210" t="s">
        <v>224</v>
      </c>
      <c r="E68" s="111" t="s">
        <v>224</v>
      </c>
      <c r="F68" s="111" t="s">
        <v>224</v>
      </c>
      <c r="G68" s="210" t="s">
        <v>224</v>
      </c>
      <c r="H68" s="111" t="s">
        <v>224</v>
      </c>
      <c r="I68" s="114" t="s">
        <v>224</v>
      </c>
    </row>
    <row r="69" spans="1:9" ht="12.75">
      <c r="A69" s="14" t="s">
        <v>60</v>
      </c>
      <c r="B69" s="123" t="s">
        <v>224</v>
      </c>
      <c r="C69" s="123" t="s">
        <v>224</v>
      </c>
      <c r="D69" s="211" t="s">
        <v>224</v>
      </c>
      <c r="E69" s="123" t="s">
        <v>224</v>
      </c>
      <c r="F69" s="123" t="s">
        <v>224</v>
      </c>
      <c r="G69" s="211" t="s">
        <v>224</v>
      </c>
      <c r="H69" s="123" t="s">
        <v>224</v>
      </c>
      <c r="I69" s="94" t="s">
        <v>224</v>
      </c>
    </row>
    <row r="70" spans="1:9" ht="12.75">
      <c r="A70" s="12"/>
      <c r="B70" s="111"/>
      <c r="C70" s="111"/>
      <c r="D70" s="210"/>
      <c r="E70" s="111"/>
      <c r="F70" s="111"/>
      <c r="G70" s="210"/>
      <c r="H70" s="111"/>
      <c r="I70" s="114"/>
    </row>
    <row r="71" spans="1:9" ht="12.75">
      <c r="A71" s="12" t="s">
        <v>61</v>
      </c>
      <c r="B71" s="112">
        <v>194</v>
      </c>
      <c r="C71" s="112">
        <v>53827.18</v>
      </c>
      <c r="D71" s="210">
        <v>27.75</v>
      </c>
      <c r="E71" s="112">
        <v>60</v>
      </c>
      <c r="F71" s="112">
        <v>10691.08</v>
      </c>
      <c r="G71" s="210">
        <v>17.82</v>
      </c>
      <c r="H71" s="112">
        <v>254</v>
      </c>
      <c r="I71" s="113">
        <v>64518.26</v>
      </c>
    </row>
    <row r="72" spans="1:9" ht="12.75">
      <c r="A72" s="12" t="s">
        <v>62</v>
      </c>
      <c r="B72" s="112">
        <v>125</v>
      </c>
      <c r="C72" s="112">
        <v>30050.61</v>
      </c>
      <c r="D72" s="210">
        <v>24.04</v>
      </c>
      <c r="E72" s="112">
        <v>435</v>
      </c>
      <c r="F72" s="112">
        <v>156864.16</v>
      </c>
      <c r="G72" s="210">
        <v>36.06</v>
      </c>
      <c r="H72" s="112">
        <v>560</v>
      </c>
      <c r="I72" s="113">
        <v>186914.77</v>
      </c>
    </row>
    <row r="73" spans="1:9" ht="12.75">
      <c r="A73" s="12" t="s">
        <v>63</v>
      </c>
      <c r="B73" s="111" t="s">
        <v>224</v>
      </c>
      <c r="C73" s="111" t="s">
        <v>224</v>
      </c>
      <c r="D73" s="210" t="s">
        <v>224</v>
      </c>
      <c r="E73" s="111" t="s">
        <v>224</v>
      </c>
      <c r="F73" s="111" t="s">
        <v>224</v>
      </c>
      <c r="G73" s="210" t="s">
        <v>224</v>
      </c>
      <c r="H73" s="111" t="s">
        <v>224</v>
      </c>
      <c r="I73" s="114" t="s">
        <v>224</v>
      </c>
    </row>
    <row r="74" spans="1:9" ht="12.75">
      <c r="A74" s="12" t="s">
        <v>64</v>
      </c>
      <c r="B74" s="112">
        <v>70.2</v>
      </c>
      <c r="C74" s="112">
        <v>13501.14</v>
      </c>
      <c r="D74" s="210">
        <v>19.23</v>
      </c>
      <c r="E74" s="112">
        <v>117.63</v>
      </c>
      <c r="F74" s="112">
        <v>24743.97</v>
      </c>
      <c r="G74" s="210">
        <v>21.04</v>
      </c>
      <c r="H74" s="112">
        <v>187.83</v>
      </c>
      <c r="I74" s="113">
        <v>38245.11</v>
      </c>
    </row>
    <row r="75" spans="1:9" ht="12.75">
      <c r="A75" s="12" t="s">
        <v>65</v>
      </c>
      <c r="B75" s="112">
        <v>164.5</v>
      </c>
      <c r="C75" s="112">
        <v>74025</v>
      </c>
      <c r="D75" s="210">
        <v>45</v>
      </c>
      <c r="E75" s="112">
        <v>375</v>
      </c>
      <c r="F75" s="112">
        <v>225000</v>
      </c>
      <c r="G75" s="210">
        <v>60</v>
      </c>
      <c r="H75" s="112">
        <v>539.5</v>
      </c>
      <c r="I75" s="113">
        <v>299025</v>
      </c>
    </row>
    <row r="76" spans="1:9" ht="12.75">
      <c r="A76" s="12" t="s">
        <v>66</v>
      </c>
      <c r="B76" s="111" t="s">
        <v>224</v>
      </c>
      <c r="C76" s="111" t="s">
        <v>224</v>
      </c>
      <c r="D76" s="210" t="s">
        <v>224</v>
      </c>
      <c r="E76" s="111" t="s">
        <v>224</v>
      </c>
      <c r="F76" s="111" t="s">
        <v>224</v>
      </c>
      <c r="G76" s="210" t="s">
        <v>224</v>
      </c>
      <c r="H76" s="111" t="s">
        <v>224</v>
      </c>
      <c r="I76" s="114" t="s">
        <v>224</v>
      </c>
    </row>
    <row r="77" spans="1:9" ht="12.75">
      <c r="A77" s="12" t="s">
        <v>67</v>
      </c>
      <c r="B77" s="111" t="s">
        <v>224</v>
      </c>
      <c r="C77" s="111" t="s">
        <v>224</v>
      </c>
      <c r="D77" s="210" t="s">
        <v>224</v>
      </c>
      <c r="E77" s="111" t="s">
        <v>224</v>
      </c>
      <c r="F77" s="111" t="s">
        <v>224</v>
      </c>
      <c r="G77" s="210" t="s">
        <v>224</v>
      </c>
      <c r="H77" s="111" t="s">
        <v>224</v>
      </c>
      <c r="I77" s="114" t="s">
        <v>224</v>
      </c>
    </row>
    <row r="78" spans="1:9" ht="12.75">
      <c r="A78" s="12" t="s">
        <v>68</v>
      </c>
      <c r="B78" s="111" t="s">
        <v>224</v>
      </c>
      <c r="C78" s="111" t="s">
        <v>224</v>
      </c>
      <c r="D78" s="210" t="s">
        <v>224</v>
      </c>
      <c r="E78" s="111" t="s">
        <v>224</v>
      </c>
      <c r="F78" s="111" t="s">
        <v>224</v>
      </c>
      <c r="G78" s="210" t="s">
        <v>224</v>
      </c>
      <c r="H78" s="111" t="s">
        <v>224</v>
      </c>
      <c r="I78" s="114" t="s">
        <v>224</v>
      </c>
    </row>
    <row r="79" spans="1:9" ht="12.75">
      <c r="A79" s="14" t="s">
        <v>69</v>
      </c>
      <c r="B79" s="126">
        <v>553.7</v>
      </c>
      <c r="C79" s="126">
        <v>171403.93</v>
      </c>
      <c r="D79" s="211">
        <v>30.96</v>
      </c>
      <c r="E79" s="126">
        <v>987.63</v>
      </c>
      <c r="F79" s="126">
        <v>417299.21</v>
      </c>
      <c r="G79" s="211">
        <v>42.25</v>
      </c>
      <c r="H79" s="126">
        <v>1541.33</v>
      </c>
      <c r="I79" s="128">
        <v>588703.14</v>
      </c>
    </row>
    <row r="80" spans="1:9" ht="12.75">
      <c r="A80" s="12"/>
      <c r="B80" s="111"/>
      <c r="C80" s="111"/>
      <c r="D80" s="210"/>
      <c r="E80" s="111"/>
      <c r="F80" s="111"/>
      <c r="G80" s="210"/>
      <c r="H80" s="111"/>
      <c r="I80" s="114"/>
    </row>
    <row r="81" spans="1:9" ht="12.75">
      <c r="A81" s="12" t="s">
        <v>70</v>
      </c>
      <c r="B81" s="112">
        <v>250</v>
      </c>
      <c r="C81" s="111" t="s">
        <v>224</v>
      </c>
      <c r="D81" s="210" t="s">
        <v>224</v>
      </c>
      <c r="E81" s="112">
        <v>15</v>
      </c>
      <c r="F81" s="111" t="s">
        <v>224</v>
      </c>
      <c r="G81" s="210" t="s">
        <v>224</v>
      </c>
      <c r="H81" s="112">
        <v>265</v>
      </c>
      <c r="I81" s="114" t="s">
        <v>224</v>
      </c>
    </row>
    <row r="82" spans="1:9" ht="12.75">
      <c r="A82" s="12" t="s">
        <v>71</v>
      </c>
      <c r="B82" s="112">
        <v>12</v>
      </c>
      <c r="C82" s="112">
        <v>14424.290505210774</v>
      </c>
      <c r="D82" s="210">
        <v>120.2</v>
      </c>
      <c r="E82" s="112">
        <v>70</v>
      </c>
      <c r="F82" s="112">
        <v>105177.1182671619</v>
      </c>
      <c r="G82" s="210">
        <v>150.25</v>
      </c>
      <c r="H82" s="112">
        <v>82</v>
      </c>
      <c r="I82" s="113">
        <v>119601.40877237267</v>
      </c>
    </row>
    <row r="83" spans="1:9" ht="12.75">
      <c r="A83" s="14" t="s">
        <v>72</v>
      </c>
      <c r="B83" s="126">
        <v>262</v>
      </c>
      <c r="C83" s="126">
        <v>14424.290505210774</v>
      </c>
      <c r="D83" s="211">
        <v>120.2</v>
      </c>
      <c r="E83" s="126">
        <v>85</v>
      </c>
      <c r="F83" s="126">
        <v>105177.1182671619</v>
      </c>
      <c r="G83" s="211">
        <v>75.13</v>
      </c>
      <c r="H83" s="126">
        <v>347</v>
      </c>
      <c r="I83" s="128">
        <v>119601.40877237267</v>
      </c>
    </row>
    <row r="84" spans="1:9" ht="12.75">
      <c r="A84" s="12"/>
      <c r="B84" s="111"/>
      <c r="C84" s="111"/>
      <c r="D84" s="210"/>
      <c r="E84" s="111"/>
      <c r="F84" s="111"/>
      <c r="G84" s="210"/>
      <c r="H84" s="111"/>
      <c r="I84" s="114"/>
    </row>
    <row r="85" spans="1:9" ht="13.5" thickBot="1">
      <c r="A85" s="18" t="s">
        <v>73</v>
      </c>
      <c r="B85" s="130">
        <v>81165</v>
      </c>
      <c r="C85" s="130">
        <v>9451197</v>
      </c>
      <c r="D85" s="211">
        <v>20.64</v>
      </c>
      <c r="E85" s="130">
        <v>31261</v>
      </c>
      <c r="F85" s="130">
        <v>8649326</v>
      </c>
      <c r="G85" s="211">
        <v>55.59</v>
      </c>
      <c r="H85" s="130">
        <v>112425</v>
      </c>
      <c r="I85" s="132">
        <v>18100523</v>
      </c>
    </row>
    <row r="86" spans="1:9" ht="12.75" customHeight="1">
      <c r="A86" s="236" t="s">
        <v>441</v>
      </c>
      <c r="B86" s="236"/>
      <c r="C86" s="236"/>
      <c r="D86" s="236"/>
      <c r="E86" s="236"/>
      <c r="F86" s="236"/>
      <c r="G86" s="236"/>
      <c r="H86" s="236"/>
      <c r="I86" s="236"/>
    </row>
    <row r="87" spans="1:9" ht="12.75">
      <c r="A87" s="197"/>
      <c r="B87" s="197"/>
      <c r="C87" s="197"/>
      <c r="D87" s="197"/>
      <c r="E87" s="197"/>
      <c r="F87" s="197"/>
      <c r="G87" s="197"/>
      <c r="H87" s="197"/>
      <c r="I87" s="197"/>
    </row>
  </sheetData>
  <mergeCells count="3">
    <mergeCell ref="A1:I1"/>
    <mergeCell ref="A3:I3"/>
    <mergeCell ref="A86:I86"/>
  </mergeCells>
  <printOptions/>
  <pageMargins left="0.75" right="0.75" top="1" bottom="1" header="0" footer="0"/>
  <pageSetup fitToHeight="1" fitToWidth="1"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34.7109375" style="22" customWidth="1"/>
    <col min="2" max="4" width="20.7109375" style="22" customWidth="1"/>
    <col min="5" max="16384" width="11.421875" style="22" customWidth="1"/>
  </cols>
  <sheetData>
    <row r="1" spans="1:6" s="21" customFormat="1" ht="18">
      <c r="A1" s="215" t="s">
        <v>0</v>
      </c>
      <c r="B1" s="215"/>
      <c r="C1" s="215"/>
      <c r="D1" s="215"/>
      <c r="E1" s="20"/>
      <c r="F1" s="20"/>
    </row>
    <row r="3" spans="1:6" ht="15">
      <c r="A3" s="216" t="s">
        <v>423</v>
      </c>
      <c r="B3" s="216"/>
      <c r="C3" s="216"/>
      <c r="D3" s="216"/>
      <c r="E3" s="23"/>
      <c r="F3" s="23"/>
    </row>
    <row r="4" spans="1:6" ht="14.25">
      <c r="A4" s="64"/>
      <c r="B4" s="64"/>
      <c r="C4" s="64"/>
      <c r="D4" s="64"/>
      <c r="E4" s="23"/>
      <c r="F4" s="23"/>
    </row>
    <row r="5" spans="1:4" ht="12.75">
      <c r="A5" s="12"/>
      <c r="B5" s="8"/>
      <c r="C5" s="6" t="s">
        <v>97</v>
      </c>
      <c r="D5" s="6" t="s">
        <v>259</v>
      </c>
    </row>
    <row r="6" spans="1:4" ht="13.5" thickBot="1">
      <c r="A6" s="33" t="s">
        <v>260</v>
      </c>
      <c r="B6" s="6" t="s">
        <v>261</v>
      </c>
      <c r="C6" s="6" t="s">
        <v>262</v>
      </c>
      <c r="D6" s="6" t="s">
        <v>262</v>
      </c>
    </row>
    <row r="7" spans="1:4" ht="12.75">
      <c r="A7" s="10" t="s">
        <v>263</v>
      </c>
      <c r="B7" s="138">
        <v>12</v>
      </c>
      <c r="C7" s="139">
        <v>309616</v>
      </c>
      <c r="D7" s="139">
        <v>25801.333333333332</v>
      </c>
    </row>
    <row r="8" spans="1:4" ht="12.75">
      <c r="A8" s="12" t="s">
        <v>264</v>
      </c>
      <c r="B8" s="140">
        <v>108</v>
      </c>
      <c r="C8" s="141">
        <v>2439336</v>
      </c>
      <c r="D8" s="141">
        <v>22586.444444444445</v>
      </c>
    </row>
    <row r="9" spans="1:4" ht="12.75">
      <c r="A9" s="12" t="s">
        <v>265</v>
      </c>
      <c r="B9" s="140">
        <v>175</v>
      </c>
      <c r="C9" s="141">
        <v>95152</v>
      </c>
      <c r="D9" s="141">
        <v>543.7257142857143</v>
      </c>
    </row>
    <row r="10" spans="1:4" ht="12.75">
      <c r="A10" s="12" t="s">
        <v>266</v>
      </c>
      <c r="B10" s="140">
        <v>102</v>
      </c>
      <c r="C10" s="141">
        <v>49530</v>
      </c>
      <c r="D10" s="141">
        <v>485.5882352941176</v>
      </c>
    </row>
    <row r="11" spans="1:4" ht="12.75">
      <c r="A11" s="12" t="s">
        <v>267</v>
      </c>
      <c r="B11" s="140">
        <v>34</v>
      </c>
      <c r="C11" s="141">
        <v>49057</v>
      </c>
      <c r="D11" s="141">
        <v>1442.8529411764705</v>
      </c>
    </row>
    <row r="12" spans="1:4" ht="12.75">
      <c r="A12" s="12" t="s">
        <v>268</v>
      </c>
      <c r="B12" s="140">
        <v>188</v>
      </c>
      <c r="C12" s="141">
        <v>382970</v>
      </c>
      <c r="D12" s="141">
        <v>2037.0744680851064</v>
      </c>
    </row>
    <row r="13" spans="1:4" ht="12.75">
      <c r="A13" s="12"/>
      <c r="B13" s="140"/>
      <c r="C13" s="141"/>
      <c r="D13" s="141"/>
    </row>
    <row r="14" spans="1:4" ht="13.5" thickBot="1">
      <c r="A14" s="142" t="s">
        <v>269</v>
      </c>
      <c r="B14" s="143">
        <v>619</v>
      </c>
      <c r="C14" s="144">
        <v>3325661</v>
      </c>
      <c r="D14" s="144">
        <v>5372.634894991922</v>
      </c>
    </row>
    <row r="15" spans="1:5" ht="12.75">
      <c r="A15" s="12" t="s">
        <v>270</v>
      </c>
      <c r="B15" s="12"/>
      <c r="C15" s="12"/>
      <c r="D15" s="12"/>
      <c r="E15" s="12"/>
    </row>
    <row r="16" spans="1:5" ht="12.75">
      <c r="A16" s="12"/>
      <c r="B16" s="12"/>
      <c r="C16" s="12"/>
      <c r="D16" s="12"/>
      <c r="E16" s="12"/>
    </row>
    <row r="17" spans="1:5" ht="12.75">
      <c r="A17" s="12"/>
      <c r="B17" s="12"/>
      <c r="C17" s="12"/>
      <c r="D17" s="12"/>
      <c r="E17" s="12"/>
    </row>
  </sheetData>
  <mergeCells count="2">
    <mergeCell ref="A1:D1"/>
    <mergeCell ref="A3:D3"/>
  </mergeCells>
  <printOptions/>
  <pageMargins left="0.75" right="0.75" top="1" bottom="1" header="0" footer="0"/>
  <pageSetup fitToHeight="1" fitToWidth="1"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33.7109375" style="49" customWidth="1"/>
    <col min="2" max="2" width="24.7109375" style="49" customWidth="1"/>
    <col min="3" max="4" width="11.7109375" style="49" customWidth="1"/>
    <col min="5" max="5" width="12.7109375" style="49" customWidth="1"/>
    <col min="6" max="16384" width="11.421875" style="49" customWidth="1"/>
  </cols>
  <sheetData>
    <row r="1" spans="1:5" s="21" customFormat="1" ht="18">
      <c r="A1" s="215" t="s">
        <v>0</v>
      </c>
      <c r="B1" s="215"/>
      <c r="C1" s="215"/>
      <c r="D1" s="215"/>
      <c r="E1" s="215"/>
    </row>
    <row r="2" spans="1:5" ht="12.75">
      <c r="A2" s="22"/>
      <c r="B2" s="22"/>
      <c r="C2" s="22"/>
      <c r="D2" s="22"/>
      <c r="E2" s="22"/>
    </row>
    <row r="3" spans="1:6" ht="15">
      <c r="A3" s="216" t="s">
        <v>424</v>
      </c>
      <c r="B3" s="216"/>
      <c r="C3" s="216"/>
      <c r="D3" s="216"/>
      <c r="E3" s="216"/>
      <c r="F3" s="23"/>
    </row>
    <row r="4" spans="1:6" ht="14.25">
      <c r="A4" s="23"/>
      <c r="B4" s="23"/>
      <c r="C4" s="23"/>
      <c r="D4" s="23"/>
      <c r="E4" s="23"/>
      <c r="F4" s="23"/>
    </row>
    <row r="5" spans="1:5" ht="12.75">
      <c r="A5" s="85"/>
      <c r="B5" s="26"/>
      <c r="C5" s="3" t="s">
        <v>97</v>
      </c>
      <c r="D5" s="3" t="s">
        <v>271</v>
      </c>
      <c r="E5" s="3" t="s">
        <v>272</v>
      </c>
    </row>
    <row r="6" spans="1:5" ht="13.5" thickBot="1">
      <c r="A6" s="33" t="s">
        <v>260</v>
      </c>
      <c r="B6" s="6" t="s">
        <v>273</v>
      </c>
      <c r="C6" s="6" t="s">
        <v>262</v>
      </c>
      <c r="D6" s="6" t="s">
        <v>274</v>
      </c>
      <c r="E6" s="6" t="s">
        <v>275</v>
      </c>
    </row>
    <row r="7" spans="1:5" ht="12.75">
      <c r="A7" s="10" t="s">
        <v>276</v>
      </c>
      <c r="B7" s="145" t="s">
        <v>277</v>
      </c>
      <c r="C7" s="35">
        <v>14119</v>
      </c>
      <c r="D7" s="146">
        <v>20383</v>
      </c>
      <c r="E7" s="147" t="s">
        <v>278</v>
      </c>
    </row>
    <row r="8" spans="1:5" ht="12.75">
      <c r="A8" s="12" t="s">
        <v>279</v>
      </c>
      <c r="B8" s="8" t="s">
        <v>280</v>
      </c>
      <c r="C8" s="36">
        <v>10021</v>
      </c>
      <c r="D8" s="148">
        <v>33357</v>
      </c>
      <c r="E8" s="6" t="s">
        <v>281</v>
      </c>
    </row>
    <row r="9" spans="1:5" ht="12.75">
      <c r="A9" s="12" t="s">
        <v>282</v>
      </c>
      <c r="B9" s="8" t="s">
        <v>283</v>
      </c>
      <c r="C9" s="36">
        <v>39000</v>
      </c>
      <c r="D9" s="148">
        <v>35023</v>
      </c>
      <c r="E9" s="6" t="s">
        <v>284</v>
      </c>
    </row>
    <row r="10" spans="1:5" ht="12.75">
      <c r="A10" s="12" t="s">
        <v>285</v>
      </c>
      <c r="B10" s="8" t="s">
        <v>286</v>
      </c>
      <c r="C10" s="36">
        <v>4690</v>
      </c>
      <c r="D10" s="148">
        <v>20003</v>
      </c>
      <c r="E10" s="6" t="s">
        <v>287</v>
      </c>
    </row>
    <row r="11" spans="1:5" ht="12.75">
      <c r="A11" s="12" t="s">
        <v>288</v>
      </c>
      <c r="B11" s="8" t="s">
        <v>289</v>
      </c>
      <c r="C11" s="36">
        <v>50720</v>
      </c>
      <c r="D11" s="148">
        <v>25429</v>
      </c>
      <c r="E11" s="6" t="s">
        <v>290</v>
      </c>
    </row>
    <row r="12" spans="1:5" ht="12.75">
      <c r="A12" s="12" t="s">
        <v>291</v>
      </c>
      <c r="B12" s="8" t="s">
        <v>286</v>
      </c>
      <c r="C12" s="36">
        <v>3984</v>
      </c>
      <c r="D12" s="148">
        <v>29670</v>
      </c>
      <c r="E12" s="6" t="s">
        <v>292</v>
      </c>
    </row>
    <row r="13" spans="1:5" ht="12.75">
      <c r="A13" s="12" t="s">
        <v>293</v>
      </c>
      <c r="B13" s="8" t="s">
        <v>294</v>
      </c>
      <c r="C13" s="36">
        <v>15608</v>
      </c>
      <c r="D13" s="148">
        <v>43328</v>
      </c>
      <c r="E13" s="6" t="s">
        <v>295</v>
      </c>
    </row>
    <row r="14" spans="1:5" ht="12.75">
      <c r="A14" s="12" t="s">
        <v>296</v>
      </c>
      <c r="B14" s="8" t="s">
        <v>297</v>
      </c>
      <c r="C14" s="36">
        <v>64660</v>
      </c>
      <c r="D14" s="148">
        <v>43303</v>
      </c>
      <c r="E14" s="6" t="s">
        <v>298</v>
      </c>
    </row>
    <row r="15" spans="1:5" ht="12.75">
      <c r="A15" s="12" t="s">
        <v>299</v>
      </c>
      <c r="B15" s="8" t="s">
        <v>300</v>
      </c>
      <c r="C15" s="36">
        <v>86208</v>
      </c>
      <c r="D15" s="148">
        <v>36171</v>
      </c>
      <c r="E15" s="6" t="s">
        <v>301</v>
      </c>
    </row>
    <row r="16" spans="1:5" ht="12.75">
      <c r="A16" s="12" t="s">
        <v>302</v>
      </c>
      <c r="B16" s="8" t="s">
        <v>283</v>
      </c>
      <c r="C16" s="36">
        <v>1928</v>
      </c>
      <c r="D16" s="148">
        <v>26843</v>
      </c>
      <c r="E16" s="6" t="s">
        <v>303</v>
      </c>
    </row>
    <row r="17" spans="1:5" ht="12.75">
      <c r="A17" s="12" t="s">
        <v>304</v>
      </c>
      <c r="B17" s="8" t="s">
        <v>286</v>
      </c>
      <c r="C17" s="36">
        <v>13571</v>
      </c>
      <c r="D17" s="148">
        <v>19746</v>
      </c>
      <c r="E17" s="6" t="s">
        <v>305</v>
      </c>
    </row>
    <row r="18" spans="1:5" ht="12.75">
      <c r="A18" s="12" t="s">
        <v>306</v>
      </c>
      <c r="B18" s="8" t="s">
        <v>307</v>
      </c>
      <c r="C18" s="36">
        <v>5107</v>
      </c>
      <c r="D18" s="148">
        <v>27250</v>
      </c>
      <c r="E18" s="6" t="s">
        <v>308</v>
      </c>
    </row>
    <row r="19" spans="1:5" ht="12.75">
      <c r="A19" s="12"/>
      <c r="B19" s="8"/>
      <c r="C19" s="36"/>
      <c r="D19" s="9"/>
      <c r="E19" s="8"/>
    </row>
    <row r="20" spans="1:5" ht="13.5" thickBot="1">
      <c r="A20" s="18" t="s">
        <v>309</v>
      </c>
      <c r="B20" s="149"/>
      <c r="C20" s="37">
        <v>309616</v>
      </c>
      <c r="D20" s="150"/>
      <c r="E20" s="149"/>
    </row>
    <row r="21" spans="1:5" ht="12.75">
      <c r="A21" s="12" t="s">
        <v>310</v>
      </c>
      <c r="B21" s="12"/>
      <c r="C21" s="12"/>
      <c r="D21" s="12"/>
      <c r="E21" s="12"/>
    </row>
    <row r="22" ht="12.75">
      <c r="A22" s="12" t="s">
        <v>270</v>
      </c>
    </row>
  </sheetData>
  <mergeCells count="2">
    <mergeCell ref="A1:E1"/>
    <mergeCell ref="A3:E3"/>
  </mergeCells>
  <printOptions/>
  <pageMargins left="0.75" right="0.75" top="1" bottom="1" header="0" footer="0"/>
  <pageSetup fitToHeight="1" fitToWidth="1" horizontalDpi="600" verticalDpi="600" orientation="portrait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15.421875" style="22" customWidth="1"/>
    <col min="2" max="8" width="15.8515625" style="22" customWidth="1"/>
    <col min="9" max="10" width="11.421875" style="22" customWidth="1"/>
    <col min="11" max="11" width="16.140625" style="22" customWidth="1"/>
    <col min="12" max="22" width="10.28125" style="22" customWidth="1"/>
    <col min="23" max="16384" width="11.421875" style="22" customWidth="1"/>
  </cols>
  <sheetData>
    <row r="1" spans="1:8" s="21" customFormat="1" ht="18">
      <c r="A1" s="215" t="s">
        <v>0</v>
      </c>
      <c r="B1" s="215"/>
      <c r="C1" s="215"/>
      <c r="D1" s="215"/>
      <c r="E1" s="215"/>
      <c r="F1" s="215"/>
      <c r="G1" s="215"/>
      <c r="H1" s="215"/>
    </row>
    <row r="3" spans="1:8" ht="15">
      <c r="A3" s="202" t="s">
        <v>425</v>
      </c>
      <c r="B3" s="202"/>
      <c r="C3" s="202"/>
      <c r="D3" s="202"/>
      <c r="E3" s="202"/>
      <c r="F3" s="202"/>
      <c r="G3" s="203"/>
      <c r="H3" s="203"/>
    </row>
    <row r="4" spans="1:8" ht="15">
      <c r="A4" s="204"/>
      <c r="B4" s="204"/>
      <c r="C4" s="204"/>
      <c r="D4" s="204"/>
      <c r="E4" s="204"/>
      <c r="F4" s="204"/>
      <c r="G4" s="231"/>
      <c r="H4" s="231"/>
    </row>
    <row r="5" spans="1:8" ht="12.75">
      <c r="A5" s="12"/>
      <c r="B5" s="6" t="s">
        <v>261</v>
      </c>
      <c r="C5" s="228" t="s">
        <v>311</v>
      </c>
      <c r="D5" s="235"/>
      <c r="E5" s="229"/>
      <c r="F5" s="217" t="s">
        <v>312</v>
      </c>
      <c r="G5" s="218"/>
      <c r="H5" s="218"/>
    </row>
    <row r="6" spans="1:8" ht="12.75">
      <c r="A6" s="33" t="s">
        <v>182</v>
      </c>
      <c r="B6" s="6" t="s">
        <v>313</v>
      </c>
      <c r="C6" s="221" t="s">
        <v>262</v>
      </c>
      <c r="D6" s="222"/>
      <c r="E6" s="227"/>
      <c r="F6" s="6" t="s">
        <v>314</v>
      </c>
      <c r="G6" s="6" t="s">
        <v>315</v>
      </c>
      <c r="H6" s="6"/>
    </row>
    <row r="7" spans="1:8" ht="13.5" thickBot="1">
      <c r="A7" s="12"/>
      <c r="B7" s="6" t="s">
        <v>316</v>
      </c>
      <c r="C7" s="6" t="s">
        <v>317</v>
      </c>
      <c r="D7" s="6" t="s">
        <v>318</v>
      </c>
      <c r="E7" s="6" t="s">
        <v>79</v>
      </c>
      <c r="F7" s="6" t="s">
        <v>319</v>
      </c>
      <c r="G7" s="6" t="s">
        <v>320</v>
      </c>
      <c r="H7" s="6" t="s">
        <v>79</v>
      </c>
    </row>
    <row r="8" spans="1:8" ht="12.75">
      <c r="A8" s="151">
        <v>1985</v>
      </c>
      <c r="B8" s="152">
        <v>12284</v>
      </c>
      <c r="C8" s="152">
        <v>178106</v>
      </c>
      <c r="D8" s="152">
        <v>308221</v>
      </c>
      <c r="E8" s="152">
        <v>486327</v>
      </c>
      <c r="F8" s="152">
        <v>18752</v>
      </c>
      <c r="G8" s="152">
        <v>52142</v>
      </c>
      <c r="H8" s="152">
        <v>70894</v>
      </c>
    </row>
    <row r="9" spans="1:8" ht="12.75">
      <c r="A9" s="153">
        <v>1986</v>
      </c>
      <c r="B9" s="154">
        <v>7574</v>
      </c>
      <c r="C9" s="154">
        <v>120989</v>
      </c>
      <c r="D9" s="154">
        <v>156524</v>
      </c>
      <c r="E9" s="154">
        <v>277513</v>
      </c>
      <c r="F9" s="154">
        <v>17379</v>
      </c>
      <c r="G9" s="154">
        <v>42107</v>
      </c>
      <c r="H9" s="154">
        <v>53551</v>
      </c>
    </row>
    <row r="10" spans="1:8" ht="12.75">
      <c r="A10" s="153">
        <v>1987</v>
      </c>
      <c r="B10" s="154">
        <v>8679</v>
      </c>
      <c r="C10" s="154">
        <v>48893</v>
      </c>
      <c r="D10" s="154">
        <v>96900</v>
      </c>
      <c r="E10" s="154">
        <v>145793</v>
      </c>
      <c r="F10" s="154">
        <v>6007</v>
      </c>
      <c r="G10" s="154">
        <v>31704</v>
      </c>
      <c r="H10" s="154">
        <v>37711</v>
      </c>
    </row>
    <row r="11" spans="1:8" ht="12.75">
      <c r="A11" s="153">
        <v>1988</v>
      </c>
      <c r="B11" s="154">
        <v>9595</v>
      </c>
      <c r="C11" s="154">
        <v>36265</v>
      </c>
      <c r="D11" s="154">
        <v>93724</v>
      </c>
      <c r="E11" s="154">
        <v>129989</v>
      </c>
      <c r="F11" s="154">
        <v>6026</v>
      </c>
      <c r="G11" s="154">
        <v>31918</v>
      </c>
      <c r="H11" s="154">
        <v>37944</v>
      </c>
    </row>
    <row r="12" spans="1:8" ht="12.75">
      <c r="A12" s="153">
        <v>1989</v>
      </c>
      <c r="B12" s="154">
        <v>20384</v>
      </c>
      <c r="C12" s="154">
        <v>173765</v>
      </c>
      <c r="D12" s="154">
        <v>236416</v>
      </c>
      <c r="E12" s="154">
        <v>410181</v>
      </c>
      <c r="F12" s="154">
        <v>30753</v>
      </c>
      <c r="G12" s="154">
        <v>58699</v>
      </c>
      <c r="H12" s="154">
        <v>89452</v>
      </c>
    </row>
    <row r="13" spans="1:8" ht="12.75">
      <c r="A13" s="153">
        <v>1990</v>
      </c>
      <c r="B13" s="154">
        <v>12474</v>
      </c>
      <c r="C13" s="154">
        <v>73305</v>
      </c>
      <c r="D13" s="154">
        <v>130738</v>
      </c>
      <c r="E13" s="154">
        <v>204043</v>
      </c>
      <c r="F13" s="154">
        <v>13692</v>
      </c>
      <c r="G13" s="154">
        <v>52267</v>
      </c>
      <c r="H13" s="154">
        <v>65959</v>
      </c>
    </row>
    <row r="14" spans="1:8" ht="12.75">
      <c r="A14" s="153">
        <v>1991</v>
      </c>
      <c r="B14" s="154">
        <v>13011</v>
      </c>
      <c r="C14" s="154">
        <v>109881</v>
      </c>
      <c r="D14" s="154">
        <v>134826</v>
      </c>
      <c r="E14" s="154">
        <v>224707</v>
      </c>
      <c r="F14" s="154">
        <v>19865</v>
      </c>
      <c r="G14" s="154">
        <v>62767</v>
      </c>
      <c r="H14" s="154">
        <v>82632</v>
      </c>
    </row>
    <row r="15" spans="1:8" ht="12.75">
      <c r="A15" s="153">
        <v>1992</v>
      </c>
      <c r="B15" s="154">
        <v>15895</v>
      </c>
      <c r="C15" s="154">
        <v>39961</v>
      </c>
      <c r="D15" s="154">
        <v>64631</v>
      </c>
      <c r="E15" s="154">
        <v>104592</v>
      </c>
      <c r="F15" s="154">
        <v>8916</v>
      </c>
      <c r="G15" s="154">
        <v>21873</v>
      </c>
      <c r="H15" s="154">
        <v>30789</v>
      </c>
    </row>
    <row r="16" spans="1:8" ht="12.75">
      <c r="A16" s="153">
        <v>1993</v>
      </c>
      <c r="B16" s="154">
        <v>14240</v>
      </c>
      <c r="C16" s="154">
        <v>33313</v>
      </c>
      <c r="D16" s="154">
        <v>55858</v>
      </c>
      <c r="E16" s="154">
        <v>89172</v>
      </c>
      <c r="F16" s="154">
        <v>8076</v>
      </c>
      <c r="G16" s="154">
        <v>19812</v>
      </c>
      <c r="H16" s="154">
        <v>27888</v>
      </c>
    </row>
    <row r="17" spans="1:8" ht="12.75">
      <c r="A17" s="153">
        <v>1994</v>
      </c>
      <c r="B17" s="154">
        <v>19263</v>
      </c>
      <c r="C17" s="154">
        <v>250433</v>
      </c>
      <c r="D17" s="154">
        <v>187202</v>
      </c>
      <c r="E17" s="154">
        <v>437635</v>
      </c>
      <c r="F17" s="154">
        <v>73025</v>
      </c>
      <c r="G17" s="154">
        <v>147512</v>
      </c>
      <c r="H17" s="154">
        <v>220537</v>
      </c>
    </row>
    <row r="18" spans="1:8" ht="12.75">
      <c r="A18" s="153">
        <v>1995</v>
      </c>
      <c r="B18" s="154">
        <v>25827</v>
      </c>
      <c r="C18" s="154">
        <v>42389</v>
      </c>
      <c r="D18" s="154">
        <v>101095</v>
      </c>
      <c r="E18" s="154">
        <v>143484</v>
      </c>
      <c r="F18" s="154">
        <v>18087</v>
      </c>
      <c r="G18" s="154">
        <v>24968</v>
      </c>
      <c r="H18" s="154">
        <v>43046</v>
      </c>
    </row>
    <row r="19" spans="1:9" ht="12.75">
      <c r="A19" s="153">
        <v>1996</v>
      </c>
      <c r="B19" s="154">
        <v>16772</v>
      </c>
      <c r="C19" s="154">
        <v>10538</v>
      </c>
      <c r="D19" s="154">
        <v>49287</v>
      </c>
      <c r="E19" s="154">
        <v>59825</v>
      </c>
      <c r="F19" s="154">
        <v>4955</v>
      </c>
      <c r="G19" s="154">
        <v>4063</v>
      </c>
      <c r="H19" s="154">
        <v>9018</v>
      </c>
      <c r="I19" s="12"/>
    </row>
    <row r="20" spans="1:9" ht="12.75">
      <c r="A20" s="104">
        <v>1997</v>
      </c>
      <c r="B20" s="155">
        <v>22319</v>
      </c>
      <c r="C20" s="155">
        <v>21326</v>
      </c>
      <c r="D20" s="155">
        <v>77177</v>
      </c>
      <c r="E20" s="155">
        <v>98503</v>
      </c>
      <c r="F20" s="155">
        <v>12018</v>
      </c>
      <c r="G20" s="155">
        <v>7401</v>
      </c>
      <c r="H20" s="156">
        <v>19419</v>
      </c>
      <c r="I20" s="12"/>
    </row>
    <row r="21" spans="1:9" ht="12.75">
      <c r="A21" s="104">
        <v>1998</v>
      </c>
      <c r="B21" s="157">
        <v>22338</v>
      </c>
      <c r="C21" s="157">
        <v>42659</v>
      </c>
      <c r="D21" s="157">
        <v>90244</v>
      </c>
      <c r="E21" s="157">
        <v>132903</v>
      </c>
      <c r="F21" s="157">
        <v>8729</v>
      </c>
      <c r="G21" s="157">
        <v>10844</v>
      </c>
      <c r="H21" s="154">
        <v>19573</v>
      </c>
      <c r="I21" s="12"/>
    </row>
    <row r="22" spans="1:9" ht="13.5" thickBot="1">
      <c r="A22" s="105">
        <v>1999</v>
      </c>
      <c r="B22" s="158">
        <v>18237</v>
      </c>
      <c r="C22" s="158">
        <v>24034</v>
      </c>
      <c r="D22" s="158">
        <v>58183</v>
      </c>
      <c r="E22" s="158">
        <v>82216</v>
      </c>
      <c r="F22" s="158">
        <v>9814</v>
      </c>
      <c r="G22" s="158">
        <v>7197</v>
      </c>
      <c r="H22" s="159">
        <v>17011</v>
      </c>
      <c r="I22" s="12"/>
    </row>
    <row r="23" spans="1:9" ht="12.75">
      <c r="A23" s="12" t="s">
        <v>321</v>
      </c>
      <c r="B23" s="12"/>
      <c r="C23" s="12"/>
      <c r="D23" s="12"/>
      <c r="E23" s="12"/>
      <c r="F23" s="12"/>
      <c r="G23" s="12"/>
      <c r="H23" s="12"/>
      <c r="I23" s="12"/>
    </row>
  </sheetData>
  <mergeCells count="6">
    <mergeCell ref="C6:E6"/>
    <mergeCell ref="A1:H1"/>
    <mergeCell ref="A3:H3"/>
    <mergeCell ref="A4:H4"/>
    <mergeCell ref="C5:E5"/>
    <mergeCell ref="F5:H5"/>
  </mergeCells>
  <printOptions/>
  <pageMargins left="0.75" right="0.75" top="1" bottom="1" header="0" footer="0"/>
  <pageSetup fitToHeight="1" fitToWidth="1"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="75" zoomScaleNormal="75" workbookViewId="0" topLeftCell="A1">
      <selection activeCell="B18" sqref="B18"/>
    </sheetView>
  </sheetViews>
  <sheetFormatPr defaultColWidth="11.421875" defaultRowHeight="12.75"/>
  <cols>
    <col min="1" max="1" width="22.7109375" style="22" customWidth="1"/>
    <col min="2" max="3" width="10.140625" style="22" customWidth="1"/>
    <col min="4" max="4" width="11.7109375" style="22" customWidth="1"/>
    <col min="5" max="5" width="10.140625" style="22" customWidth="1"/>
    <col min="6" max="9" width="11.7109375" style="22" customWidth="1"/>
    <col min="10" max="22" width="10.140625" style="22" customWidth="1"/>
    <col min="23" max="16384" width="11.421875" style="22" customWidth="1"/>
  </cols>
  <sheetData>
    <row r="1" spans="1:12" s="21" customFormat="1" ht="18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3" spans="1:12" ht="15">
      <c r="A3" s="232" t="s">
        <v>426</v>
      </c>
      <c r="B3" s="216"/>
      <c r="C3" s="216"/>
      <c r="D3" s="216"/>
      <c r="E3" s="216"/>
      <c r="F3" s="216"/>
      <c r="G3" s="220"/>
      <c r="H3" s="220"/>
      <c r="I3" s="220"/>
      <c r="J3" s="220"/>
      <c r="K3" s="220"/>
      <c r="L3" s="220"/>
    </row>
    <row r="4" spans="1:12" ht="14.25">
      <c r="A4" s="64"/>
      <c r="B4" s="64"/>
      <c r="C4" s="64"/>
      <c r="D4" s="64"/>
      <c r="E4" s="64"/>
      <c r="F4" s="64"/>
      <c r="G4" s="39"/>
      <c r="H4" s="39"/>
      <c r="I4" s="39"/>
      <c r="J4" s="39"/>
      <c r="K4" s="39"/>
      <c r="L4" s="39"/>
    </row>
    <row r="5" spans="1:12" ht="12.75">
      <c r="A5" s="85"/>
      <c r="B5" s="205" t="s">
        <v>322</v>
      </c>
      <c r="C5" s="206"/>
      <c r="D5" s="205" t="s">
        <v>323</v>
      </c>
      <c r="E5" s="206"/>
      <c r="F5" s="217" t="s">
        <v>324</v>
      </c>
      <c r="G5" s="218"/>
      <c r="H5" s="218"/>
      <c r="I5" s="218"/>
      <c r="J5" s="219"/>
      <c r="K5" s="205" t="s">
        <v>325</v>
      </c>
      <c r="L5" s="239"/>
    </row>
    <row r="6" spans="1:12" ht="12.75">
      <c r="A6" s="33" t="s">
        <v>326</v>
      </c>
      <c r="B6" s="207"/>
      <c r="C6" s="208"/>
      <c r="D6" s="209"/>
      <c r="E6" s="238"/>
      <c r="F6" s="6" t="s">
        <v>327</v>
      </c>
      <c r="G6" s="6" t="s">
        <v>328</v>
      </c>
      <c r="H6" s="6" t="s">
        <v>329</v>
      </c>
      <c r="I6" s="205" t="s">
        <v>79</v>
      </c>
      <c r="J6" s="206"/>
      <c r="K6" s="207"/>
      <c r="L6" s="240"/>
    </row>
    <row r="7" spans="1:12" ht="12.75">
      <c r="A7" s="12"/>
      <c r="B7" s="241" t="s">
        <v>330</v>
      </c>
      <c r="C7" s="241" t="s">
        <v>331</v>
      </c>
      <c r="D7" s="243" t="s">
        <v>332</v>
      </c>
      <c r="E7" s="244"/>
      <c r="F7" s="31" t="s">
        <v>333</v>
      </c>
      <c r="G7" s="31" t="s">
        <v>334</v>
      </c>
      <c r="H7" s="31" t="s">
        <v>335</v>
      </c>
      <c r="I7" s="207"/>
      <c r="J7" s="208"/>
      <c r="K7" s="241" t="s">
        <v>330</v>
      </c>
      <c r="L7" s="205" t="s">
        <v>331</v>
      </c>
    </row>
    <row r="8" spans="1:12" ht="13.5" thickBot="1">
      <c r="A8" s="12"/>
      <c r="B8" s="242"/>
      <c r="C8" s="242"/>
      <c r="D8" s="6" t="s">
        <v>262</v>
      </c>
      <c r="E8" s="6" t="s">
        <v>331</v>
      </c>
      <c r="F8" s="6" t="s">
        <v>262</v>
      </c>
      <c r="G8" s="6" t="s">
        <v>262</v>
      </c>
      <c r="H8" s="6" t="s">
        <v>262</v>
      </c>
      <c r="I8" s="6" t="s">
        <v>262</v>
      </c>
      <c r="J8" s="6" t="s">
        <v>331</v>
      </c>
      <c r="K8" s="242"/>
      <c r="L8" s="209"/>
    </row>
    <row r="9" spans="1:12" ht="12.75">
      <c r="A9" s="160" t="s">
        <v>336</v>
      </c>
      <c r="B9" s="11">
        <v>11453</v>
      </c>
      <c r="C9" s="161">
        <v>63.84</v>
      </c>
      <c r="D9" s="11">
        <v>542.72</v>
      </c>
      <c r="E9" s="161">
        <v>2.27</v>
      </c>
      <c r="F9" s="11">
        <v>17.19</v>
      </c>
      <c r="G9" s="11">
        <v>1404.82</v>
      </c>
      <c r="H9" s="11">
        <f>196.38+31.97</f>
        <v>228.35</v>
      </c>
      <c r="I9" s="11">
        <f>SUM(F9:H9)</f>
        <v>1650.36</v>
      </c>
      <c r="J9" s="161">
        <v>2.86</v>
      </c>
      <c r="K9" s="11">
        <f>SUM(I9,D9)</f>
        <v>2193.08</v>
      </c>
      <c r="L9" s="161">
        <v>2.68</v>
      </c>
    </row>
    <row r="10" spans="1:12" ht="12.75">
      <c r="A10" s="84" t="s">
        <v>337</v>
      </c>
      <c r="B10" s="13">
        <v>3288</v>
      </c>
      <c r="C10" s="162">
        <v>18.33</v>
      </c>
      <c r="D10" s="13">
        <v>1171.35</v>
      </c>
      <c r="E10" s="162">
        <v>4.89</v>
      </c>
      <c r="F10" s="13">
        <v>45.09</v>
      </c>
      <c r="G10" s="13">
        <v>3331.01</v>
      </c>
      <c r="H10" s="13">
        <f>463.52+46.5</f>
        <v>510.02</v>
      </c>
      <c r="I10" s="13">
        <f aca="true" t="shared" si="0" ref="I10:I16">SUM(F10:H10)</f>
        <v>3886.1200000000003</v>
      </c>
      <c r="J10" s="162">
        <v>6.73</v>
      </c>
      <c r="K10" s="13">
        <f aca="true" t="shared" si="1" ref="K10:K16">SUM(I10,D10)</f>
        <v>5057.47</v>
      </c>
      <c r="L10" s="162">
        <v>6.19</v>
      </c>
    </row>
    <row r="11" spans="1:12" ht="12.75">
      <c r="A11" s="84" t="s">
        <v>338</v>
      </c>
      <c r="B11" s="13">
        <v>1166</v>
      </c>
      <c r="C11" s="162">
        <v>6.5</v>
      </c>
      <c r="D11" s="13">
        <v>891.51</v>
      </c>
      <c r="E11" s="162">
        <v>3.73</v>
      </c>
      <c r="F11" s="13">
        <v>53.2</v>
      </c>
      <c r="G11" s="13">
        <v>2689.54</v>
      </c>
      <c r="H11" s="13">
        <f>403.7+31.37</f>
        <v>435.07</v>
      </c>
      <c r="I11" s="13">
        <f t="shared" si="0"/>
        <v>3177.81</v>
      </c>
      <c r="J11" s="162">
        <v>5.5</v>
      </c>
      <c r="K11" s="13">
        <f t="shared" si="1"/>
        <v>4069.3199999999997</v>
      </c>
      <c r="L11" s="162">
        <v>4.98</v>
      </c>
    </row>
    <row r="12" spans="1:12" ht="12.75">
      <c r="A12" s="12" t="s">
        <v>339</v>
      </c>
      <c r="B12" s="13">
        <v>1539</v>
      </c>
      <c r="C12" s="162">
        <v>8.58</v>
      </c>
      <c r="D12" s="13">
        <v>3252.66</v>
      </c>
      <c r="E12" s="162">
        <v>13.59</v>
      </c>
      <c r="F12" s="13">
        <v>205.72</v>
      </c>
      <c r="G12" s="13">
        <v>9975.12</v>
      </c>
      <c r="H12" s="13">
        <f>1530.86+178.51</f>
        <v>1709.37</v>
      </c>
      <c r="I12" s="13">
        <f t="shared" si="0"/>
        <v>11890.21</v>
      </c>
      <c r="J12" s="162">
        <v>20.59</v>
      </c>
      <c r="K12" s="13">
        <f t="shared" si="1"/>
        <v>15142.869999999999</v>
      </c>
      <c r="L12" s="162">
        <v>18.54</v>
      </c>
    </row>
    <row r="13" spans="1:12" ht="12.75">
      <c r="A13" s="12" t="s">
        <v>340</v>
      </c>
      <c r="B13" s="13">
        <v>366</v>
      </c>
      <c r="C13" s="162">
        <v>2.04</v>
      </c>
      <c r="D13" s="13">
        <v>3767.34</v>
      </c>
      <c r="E13" s="162">
        <v>15.74</v>
      </c>
      <c r="F13" s="13">
        <v>152.5</v>
      </c>
      <c r="G13" s="13">
        <v>10981.3</v>
      </c>
      <c r="H13" s="13">
        <f>818.1+2</f>
        <v>820.1</v>
      </c>
      <c r="I13" s="13">
        <f t="shared" si="0"/>
        <v>11953.9</v>
      </c>
      <c r="J13" s="162">
        <v>20.7</v>
      </c>
      <c r="K13" s="13">
        <f t="shared" si="1"/>
        <v>15721.24</v>
      </c>
      <c r="L13" s="162">
        <v>19.25</v>
      </c>
    </row>
    <row r="14" spans="1:12" ht="12.75">
      <c r="A14" s="12" t="s">
        <v>341</v>
      </c>
      <c r="B14" s="13">
        <v>113</v>
      </c>
      <c r="C14" s="162">
        <v>0.63</v>
      </c>
      <c r="D14" s="13">
        <v>6767.21</v>
      </c>
      <c r="E14" s="162">
        <v>28.28</v>
      </c>
      <c r="F14" s="13">
        <v>698.04</v>
      </c>
      <c r="G14" s="13">
        <v>13834.57</v>
      </c>
      <c r="H14" s="13">
        <f>596.8+200</f>
        <v>796.8</v>
      </c>
      <c r="I14" s="13">
        <f t="shared" si="0"/>
        <v>15329.41</v>
      </c>
      <c r="J14" s="162">
        <v>26.55</v>
      </c>
      <c r="K14" s="13">
        <f t="shared" si="1"/>
        <v>22096.62</v>
      </c>
      <c r="L14" s="162">
        <v>27.05</v>
      </c>
    </row>
    <row r="15" spans="1:12" ht="12.75">
      <c r="A15" s="12" t="s">
        <v>342</v>
      </c>
      <c r="B15" s="13">
        <v>13</v>
      </c>
      <c r="C15" s="162">
        <v>0.07</v>
      </c>
      <c r="D15" s="13">
        <v>3743.46</v>
      </c>
      <c r="E15" s="162">
        <v>15.64</v>
      </c>
      <c r="F15" s="163">
        <v>220</v>
      </c>
      <c r="G15" s="13">
        <v>5578.99</v>
      </c>
      <c r="H15" s="13">
        <f>14</f>
        <v>14</v>
      </c>
      <c r="I15" s="13">
        <f t="shared" si="0"/>
        <v>5812.99</v>
      </c>
      <c r="J15" s="162">
        <v>10.07</v>
      </c>
      <c r="K15" s="13">
        <f t="shared" si="1"/>
        <v>9556.45</v>
      </c>
      <c r="L15" s="162">
        <v>11.7</v>
      </c>
    </row>
    <row r="16" spans="1:12" ht="12.75">
      <c r="A16" s="12" t="s">
        <v>343</v>
      </c>
      <c r="B16" s="163">
        <v>3</v>
      </c>
      <c r="C16" s="162">
        <v>0.02</v>
      </c>
      <c r="D16" s="163">
        <v>3796.9</v>
      </c>
      <c r="E16" s="162">
        <v>15.86</v>
      </c>
      <c r="F16" s="163">
        <v>0</v>
      </c>
      <c r="G16" s="163">
        <v>3837.7</v>
      </c>
      <c r="H16" s="163">
        <v>208</v>
      </c>
      <c r="I16" s="13">
        <f t="shared" si="0"/>
        <v>4045.7</v>
      </c>
      <c r="J16" s="162">
        <v>7.01</v>
      </c>
      <c r="K16" s="13">
        <f t="shared" si="1"/>
        <v>7842.6</v>
      </c>
      <c r="L16" s="162">
        <v>9.6</v>
      </c>
    </row>
    <row r="17" spans="1:12" ht="12.75">
      <c r="A17" s="12"/>
      <c r="B17" s="13"/>
      <c r="C17" s="162"/>
      <c r="D17" s="13"/>
      <c r="E17" s="162"/>
      <c r="F17" s="13"/>
      <c r="G17" s="52"/>
      <c r="H17" s="53"/>
      <c r="I17" s="59"/>
      <c r="J17" s="162"/>
      <c r="K17" s="13"/>
      <c r="L17" s="162"/>
    </row>
    <row r="18" spans="1:12" ht="13.5" thickBot="1">
      <c r="A18" s="142" t="s">
        <v>401</v>
      </c>
      <c r="B18" s="56">
        <f>SUM(B9:B16)</f>
        <v>17941</v>
      </c>
      <c r="C18" s="164">
        <v>100</v>
      </c>
      <c r="D18" s="56">
        <f aca="true" t="shared" si="2" ref="D18:K18">SUM(D9:D16)</f>
        <v>23933.15</v>
      </c>
      <c r="E18" s="164">
        <f t="shared" si="2"/>
        <v>100</v>
      </c>
      <c r="F18" s="56">
        <f t="shared" si="2"/>
        <v>1391.74</v>
      </c>
      <c r="G18" s="56">
        <f t="shared" si="2"/>
        <v>51633.049999999996</v>
      </c>
      <c r="H18" s="56">
        <f t="shared" si="2"/>
        <v>4721.71</v>
      </c>
      <c r="I18" s="56">
        <f t="shared" si="2"/>
        <v>57746.49999999999</v>
      </c>
      <c r="J18" s="164">
        <v>100</v>
      </c>
      <c r="K18" s="56">
        <f t="shared" si="2"/>
        <v>81679.65</v>
      </c>
      <c r="L18" s="164">
        <v>100</v>
      </c>
    </row>
    <row r="19" spans="1:12" ht="12.75">
      <c r="A19" s="12" t="s">
        <v>436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2.75">
      <c r="A20" s="84" t="s">
        <v>321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</sheetData>
  <mergeCells count="12">
    <mergeCell ref="K7:K8"/>
    <mergeCell ref="L7:L8"/>
    <mergeCell ref="A1:L1"/>
    <mergeCell ref="A3:L3"/>
    <mergeCell ref="B5:C6"/>
    <mergeCell ref="D5:E6"/>
    <mergeCell ref="F5:J5"/>
    <mergeCell ref="K5:L6"/>
    <mergeCell ref="I6:J7"/>
    <mergeCell ref="B7:B8"/>
    <mergeCell ref="C7:C8"/>
    <mergeCell ref="D7:E7"/>
  </mergeCells>
  <printOptions/>
  <pageMargins left="0.75" right="0.75" top="1" bottom="1" header="0" footer="0"/>
  <pageSetup fitToHeight="1" fitToWidth="1" horizontalDpi="600" verticalDpi="600" orientation="portrait" paperSize="9" scale="4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="75" zoomScaleNormal="75" workbookViewId="0" topLeftCell="A1">
      <selection activeCell="A17" sqref="A17"/>
    </sheetView>
  </sheetViews>
  <sheetFormatPr defaultColWidth="11.421875" defaultRowHeight="12.75"/>
  <cols>
    <col min="1" max="1" width="22.7109375" style="22" customWidth="1"/>
    <col min="2" max="3" width="10.140625" style="22" customWidth="1"/>
    <col min="4" max="4" width="11.7109375" style="22" customWidth="1"/>
    <col min="5" max="5" width="10.140625" style="22" customWidth="1"/>
    <col min="6" max="9" width="11.7109375" style="22" customWidth="1"/>
    <col min="10" max="22" width="10.140625" style="22" customWidth="1"/>
    <col min="23" max="16384" width="11.421875" style="22" customWidth="1"/>
  </cols>
  <sheetData>
    <row r="1" spans="1:12" s="21" customFormat="1" ht="18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3" spans="1:12" ht="15">
      <c r="A3" s="232" t="s">
        <v>427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s="166" customFormat="1" ht="12.75">
      <c r="A5" s="165"/>
      <c r="B5" s="209" t="s">
        <v>344</v>
      </c>
      <c r="C5" s="238"/>
      <c r="D5" s="209" t="s">
        <v>323</v>
      </c>
      <c r="E5" s="238"/>
      <c r="F5" s="221" t="s">
        <v>324</v>
      </c>
      <c r="G5" s="222"/>
      <c r="H5" s="222"/>
      <c r="I5" s="222"/>
      <c r="J5" s="227"/>
      <c r="K5" s="209" t="s">
        <v>325</v>
      </c>
      <c r="L5" s="245"/>
    </row>
    <row r="6" spans="1:12" ht="12.75">
      <c r="A6" s="33" t="s">
        <v>345</v>
      </c>
      <c r="B6" s="207"/>
      <c r="C6" s="208"/>
      <c r="D6" s="209"/>
      <c r="E6" s="238"/>
      <c r="F6" s="6" t="s">
        <v>327</v>
      </c>
      <c r="G6" s="6" t="s">
        <v>328</v>
      </c>
      <c r="H6" s="6" t="s">
        <v>329</v>
      </c>
      <c r="I6" s="205" t="s">
        <v>79</v>
      </c>
      <c r="J6" s="206"/>
      <c r="K6" s="207"/>
      <c r="L6" s="240"/>
    </row>
    <row r="7" spans="1:12" ht="12.75">
      <c r="A7" s="12"/>
      <c r="B7" s="241" t="s">
        <v>330</v>
      </c>
      <c r="C7" s="241" t="s">
        <v>331</v>
      </c>
      <c r="D7" s="243" t="s">
        <v>332</v>
      </c>
      <c r="E7" s="244"/>
      <c r="F7" s="31" t="s">
        <v>333</v>
      </c>
      <c r="G7" s="31" t="s">
        <v>334</v>
      </c>
      <c r="H7" s="31" t="s">
        <v>335</v>
      </c>
      <c r="I7" s="207"/>
      <c r="J7" s="208"/>
      <c r="K7" s="241" t="s">
        <v>330</v>
      </c>
      <c r="L7" s="205" t="s">
        <v>331</v>
      </c>
    </row>
    <row r="8" spans="1:12" ht="13.5" thickBot="1">
      <c r="A8" s="12"/>
      <c r="B8" s="242"/>
      <c r="C8" s="242"/>
      <c r="D8" s="6" t="s">
        <v>262</v>
      </c>
      <c r="E8" s="6" t="s">
        <v>331</v>
      </c>
      <c r="F8" s="6" t="s">
        <v>262</v>
      </c>
      <c r="G8" s="6" t="s">
        <v>262</v>
      </c>
      <c r="H8" s="6" t="s">
        <v>262</v>
      </c>
      <c r="I8" s="6" t="s">
        <v>262</v>
      </c>
      <c r="J8" s="6" t="s">
        <v>331</v>
      </c>
      <c r="K8" s="242"/>
      <c r="L8" s="209"/>
    </row>
    <row r="9" spans="1:12" ht="12.75">
      <c r="A9" s="10" t="s">
        <v>346</v>
      </c>
      <c r="B9" s="11">
        <v>498</v>
      </c>
      <c r="C9" s="161">
        <v>2.71</v>
      </c>
      <c r="D9" s="11">
        <v>803.85</v>
      </c>
      <c r="E9" s="161">
        <v>3.36</v>
      </c>
      <c r="F9" s="11">
        <v>2.36</v>
      </c>
      <c r="G9" s="11">
        <v>1259.69</v>
      </c>
      <c r="H9" s="11">
        <f>162.25+258.16</f>
        <v>420.41</v>
      </c>
      <c r="I9" s="11">
        <f>SUM(F9:H9)</f>
        <v>1682.46</v>
      </c>
      <c r="J9" s="161">
        <v>2.91</v>
      </c>
      <c r="K9" s="51">
        <f>SUM(D9,I9)</f>
        <v>2486.31</v>
      </c>
      <c r="L9" s="161">
        <v>3.04</v>
      </c>
    </row>
    <row r="10" spans="1:12" ht="12.75">
      <c r="A10" s="12" t="s">
        <v>347</v>
      </c>
      <c r="B10" s="13">
        <v>1781</v>
      </c>
      <c r="C10" s="162">
        <v>9.71</v>
      </c>
      <c r="D10" s="13">
        <v>8352.67</v>
      </c>
      <c r="E10" s="162">
        <v>34.9</v>
      </c>
      <c r="F10" s="13">
        <v>229.42</v>
      </c>
      <c r="G10" s="13">
        <v>12290.92</v>
      </c>
      <c r="H10" s="13">
        <f>842.42+7.09</f>
        <v>849.51</v>
      </c>
      <c r="I10" s="13">
        <f>SUM(F10:H10)</f>
        <v>13369.85</v>
      </c>
      <c r="J10" s="162">
        <v>23.15</v>
      </c>
      <c r="K10" s="13">
        <f>SUM(D10,I10)</f>
        <v>21722.52</v>
      </c>
      <c r="L10" s="162">
        <v>26.59</v>
      </c>
    </row>
    <row r="11" spans="1:12" ht="12.75">
      <c r="A11" s="12" t="s">
        <v>348</v>
      </c>
      <c r="B11" s="13">
        <v>557</v>
      </c>
      <c r="C11" s="162">
        <v>3.04</v>
      </c>
      <c r="D11" s="13">
        <v>2911.91</v>
      </c>
      <c r="E11" s="162">
        <v>12.17</v>
      </c>
      <c r="F11" s="13">
        <v>45.47</v>
      </c>
      <c r="G11" s="13">
        <v>3018.5</v>
      </c>
      <c r="H11" s="13">
        <f>424.52+1.14</f>
        <v>425.65999999999997</v>
      </c>
      <c r="I11" s="13">
        <f>SUM(F11:H11)</f>
        <v>3489.6299999999997</v>
      </c>
      <c r="J11" s="162">
        <v>6.04</v>
      </c>
      <c r="K11" s="13">
        <f>SUM(D11,I11)</f>
        <v>6401.539999999999</v>
      </c>
      <c r="L11" s="162">
        <v>7.84</v>
      </c>
    </row>
    <row r="12" spans="1:12" ht="12.75">
      <c r="A12" s="45" t="s">
        <v>349</v>
      </c>
      <c r="B12" s="52">
        <v>756</v>
      </c>
      <c r="C12" s="162">
        <v>4.12</v>
      </c>
      <c r="D12" s="52">
        <v>865.22</v>
      </c>
      <c r="E12" s="162">
        <v>3.62</v>
      </c>
      <c r="F12" s="52">
        <v>58.21</v>
      </c>
      <c r="G12" s="52">
        <v>7257.04</v>
      </c>
      <c r="H12" s="52">
        <f>407.25+42.33</f>
        <v>449.58</v>
      </c>
      <c r="I12" s="13">
        <f>SUM(F12:H12)</f>
        <v>7764.83</v>
      </c>
      <c r="J12" s="162">
        <v>13.45</v>
      </c>
      <c r="K12" s="13">
        <f>SUM(D12,I12)</f>
        <v>8630.05</v>
      </c>
      <c r="L12" s="162">
        <v>10.57</v>
      </c>
    </row>
    <row r="13" spans="1:12" ht="12.75">
      <c r="A13" s="12" t="s">
        <v>350</v>
      </c>
      <c r="B13" s="13">
        <v>14755</v>
      </c>
      <c r="C13" s="162">
        <v>80.42</v>
      </c>
      <c r="D13" s="13">
        <v>10999.5</v>
      </c>
      <c r="E13" s="162">
        <v>45.96</v>
      </c>
      <c r="F13" s="13">
        <v>1056.28</v>
      </c>
      <c r="G13" s="13">
        <v>27806.9</v>
      </c>
      <c r="H13" s="13">
        <f>2394.92+181.63</f>
        <v>2576.55</v>
      </c>
      <c r="I13" s="13">
        <f>SUM(F13:H13)</f>
        <v>31439.73</v>
      </c>
      <c r="J13" s="162">
        <v>54.44</v>
      </c>
      <c r="K13" s="13">
        <f>SUM(D13,I13)</f>
        <v>42439.229999999996</v>
      </c>
      <c r="L13" s="162">
        <v>51.96</v>
      </c>
    </row>
    <row r="14" spans="1:12" ht="12.75">
      <c r="A14" s="12"/>
      <c r="B14" s="13"/>
      <c r="C14" s="162"/>
      <c r="D14" s="13"/>
      <c r="E14" s="162"/>
      <c r="F14" s="13"/>
      <c r="G14" s="13"/>
      <c r="H14" s="13"/>
      <c r="I14" s="13"/>
      <c r="J14" s="162"/>
      <c r="K14" s="13"/>
      <c r="L14" s="162"/>
    </row>
    <row r="15" spans="1:12" ht="13.5" thickBot="1">
      <c r="A15" s="142" t="s">
        <v>401</v>
      </c>
      <c r="B15" s="56">
        <f>SUM(B9:B13)</f>
        <v>18347</v>
      </c>
      <c r="C15" s="164">
        <f aca="true" t="shared" si="0" ref="C15:L15">SUM(C9:C13)</f>
        <v>100</v>
      </c>
      <c r="D15" s="56">
        <f t="shared" si="0"/>
        <v>23933.15</v>
      </c>
      <c r="E15" s="164">
        <v>100</v>
      </c>
      <c r="F15" s="56">
        <f t="shared" si="0"/>
        <v>1391.74</v>
      </c>
      <c r="G15" s="56">
        <f t="shared" si="0"/>
        <v>51633.05</v>
      </c>
      <c r="H15" s="56">
        <f t="shared" si="0"/>
        <v>4721.71</v>
      </c>
      <c r="I15" s="56">
        <f t="shared" si="0"/>
        <v>57746.5</v>
      </c>
      <c r="J15" s="164">
        <v>100</v>
      </c>
      <c r="K15" s="56">
        <f t="shared" si="0"/>
        <v>81679.65</v>
      </c>
      <c r="L15" s="164">
        <f t="shared" si="0"/>
        <v>100</v>
      </c>
    </row>
    <row r="16" spans="1:12" ht="12.75">
      <c r="A16" s="12" t="s">
        <v>436</v>
      </c>
      <c r="B16" s="60"/>
      <c r="C16" s="212"/>
      <c r="D16" s="60"/>
      <c r="E16" s="212"/>
      <c r="F16" s="60"/>
      <c r="G16" s="60"/>
      <c r="H16" s="60"/>
      <c r="I16" s="60"/>
      <c r="J16" s="212"/>
      <c r="K16" s="60"/>
      <c r="L16" s="212"/>
    </row>
    <row r="17" spans="1:12" ht="12.75">
      <c r="A17" s="84" t="s">
        <v>321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</sheetData>
  <mergeCells count="12">
    <mergeCell ref="K7:K8"/>
    <mergeCell ref="L7:L8"/>
    <mergeCell ref="A1:L1"/>
    <mergeCell ref="A3:L3"/>
    <mergeCell ref="B5:C6"/>
    <mergeCell ref="D5:E6"/>
    <mergeCell ref="F5:J5"/>
    <mergeCell ref="K5:L6"/>
    <mergeCell ref="I6:J7"/>
    <mergeCell ref="B7:B8"/>
    <mergeCell ref="C7:C8"/>
    <mergeCell ref="D7:E7"/>
  </mergeCells>
  <printOptions/>
  <pageMargins left="0.75" right="0.75" top="1" bottom="1" header="0" footer="0"/>
  <pageSetup fitToHeight="1" fitToWidth="1" horizontalDpi="600" verticalDpi="600" orientation="portrait" paperSize="9" scale="4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30.7109375" style="22" customWidth="1"/>
    <col min="2" max="9" width="13.7109375" style="22" customWidth="1"/>
    <col min="10" max="16384" width="11.421875" style="22" customWidth="1"/>
  </cols>
  <sheetData>
    <row r="1" spans="1:12" s="21" customFormat="1" ht="18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0"/>
      <c r="K1" s="20"/>
      <c r="L1" s="20"/>
    </row>
    <row r="3" spans="1:9" ht="15">
      <c r="A3" s="232" t="s">
        <v>428</v>
      </c>
      <c r="B3" s="216"/>
      <c r="C3" s="216"/>
      <c r="D3" s="216"/>
      <c r="E3" s="216"/>
      <c r="F3" s="216"/>
      <c r="G3" s="220"/>
      <c r="H3" s="220"/>
      <c r="I3" s="220"/>
    </row>
    <row r="4" spans="1:9" ht="14.25">
      <c r="A4" s="64"/>
      <c r="B4" s="64"/>
      <c r="C4" s="64"/>
      <c r="D4" s="64"/>
      <c r="E4" s="64"/>
      <c r="F4" s="64"/>
      <c r="G4" s="39"/>
      <c r="H4" s="39"/>
      <c r="I4" s="39"/>
    </row>
    <row r="5" spans="1:9" ht="12.75">
      <c r="A5" s="85"/>
      <c r="B5" s="217" t="s">
        <v>322</v>
      </c>
      <c r="C5" s="219"/>
      <c r="D5" s="217" t="s">
        <v>351</v>
      </c>
      <c r="E5" s="219"/>
      <c r="F5" s="217" t="s">
        <v>324</v>
      </c>
      <c r="G5" s="219"/>
      <c r="H5" s="217" t="s">
        <v>325</v>
      </c>
      <c r="I5" s="218"/>
    </row>
    <row r="6" spans="1:9" ht="13.5" thickBot="1">
      <c r="A6" s="12" t="s">
        <v>352</v>
      </c>
      <c r="B6" s="6" t="s">
        <v>330</v>
      </c>
      <c r="C6" s="3" t="s">
        <v>331</v>
      </c>
      <c r="D6" s="6" t="s">
        <v>262</v>
      </c>
      <c r="E6" s="3" t="s">
        <v>331</v>
      </c>
      <c r="F6" s="6" t="s">
        <v>262</v>
      </c>
      <c r="G6" s="3" t="s">
        <v>331</v>
      </c>
      <c r="H6" s="6" t="s">
        <v>262</v>
      </c>
      <c r="I6" s="3" t="s">
        <v>331</v>
      </c>
    </row>
    <row r="7" spans="1:9" ht="12.75">
      <c r="A7" s="10" t="s">
        <v>353</v>
      </c>
      <c r="B7" s="167">
        <v>607</v>
      </c>
      <c r="C7" s="168">
        <f aca="true" t="shared" si="0" ref="C7:C16">(B7/$B$28)*100</f>
        <v>7.74234693877551</v>
      </c>
      <c r="D7" s="167">
        <v>4015.69</v>
      </c>
      <c r="E7" s="168">
        <f aca="true" t="shared" si="1" ref="E7:E16">(D7/$D$28)*100</f>
        <v>16.77877755330995</v>
      </c>
      <c r="F7" s="167">
        <v>2509.1</v>
      </c>
      <c r="G7" s="168">
        <f aca="true" t="shared" si="2" ref="G7:G16">(F7/$F$28)*100</f>
        <v>4.345025239624912</v>
      </c>
      <c r="H7" s="167">
        <v>6524.79</v>
      </c>
      <c r="I7" s="168">
        <f aca="true" t="shared" si="3" ref="I7:I16">(H7/$H$28)*100</f>
        <v>7.988268803796295</v>
      </c>
    </row>
    <row r="8" spans="1:9" ht="12.75">
      <c r="A8" s="12" t="s">
        <v>354</v>
      </c>
      <c r="B8" s="156">
        <v>275</v>
      </c>
      <c r="C8" s="169">
        <f t="shared" si="0"/>
        <v>3.5076530612244894</v>
      </c>
      <c r="D8" s="156">
        <v>1097.18</v>
      </c>
      <c r="E8" s="169">
        <f t="shared" si="1"/>
        <v>4.584352665654125</v>
      </c>
      <c r="F8" s="156">
        <v>4861.26</v>
      </c>
      <c r="G8" s="169">
        <f t="shared" si="2"/>
        <v>8.418276432337892</v>
      </c>
      <c r="H8" s="156">
        <v>5958.44</v>
      </c>
      <c r="I8" s="169">
        <f t="shared" si="3"/>
        <v>7.2948892410777955</v>
      </c>
    </row>
    <row r="9" spans="1:9" ht="12.75">
      <c r="A9" s="12" t="s">
        <v>355</v>
      </c>
      <c r="B9" s="156">
        <v>180</v>
      </c>
      <c r="C9" s="169">
        <f t="shared" si="0"/>
        <v>2.295918367346939</v>
      </c>
      <c r="D9" s="156">
        <v>1006.27</v>
      </c>
      <c r="E9" s="169">
        <f t="shared" si="1"/>
        <v>4.204502959284508</v>
      </c>
      <c r="F9" s="156">
        <v>424.75</v>
      </c>
      <c r="G9" s="169">
        <f t="shared" si="2"/>
        <v>0.7355424138259461</v>
      </c>
      <c r="H9" s="156">
        <v>1431.02</v>
      </c>
      <c r="I9" s="169">
        <f t="shared" si="3"/>
        <v>1.7519908569637606</v>
      </c>
    </row>
    <row r="10" spans="1:9" ht="12.75">
      <c r="A10" s="12" t="s">
        <v>356</v>
      </c>
      <c r="B10" s="156">
        <v>79</v>
      </c>
      <c r="C10" s="169">
        <f t="shared" si="0"/>
        <v>1.0076530612244898</v>
      </c>
      <c r="D10" s="156">
        <v>232.72</v>
      </c>
      <c r="E10" s="169">
        <f t="shared" si="1"/>
        <v>0.9723751365783443</v>
      </c>
      <c r="F10" s="156">
        <v>232.65</v>
      </c>
      <c r="G10" s="169">
        <f t="shared" si="2"/>
        <v>0.4028815599213805</v>
      </c>
      <c r="H10" s="156">
        <v>465.37</v>
      </c>
      <c r="I10" s="169">
        <f t="shared" si="3"/>
        <v>0.5697502376662976</v>
      </c>
    </row>
    <row r="11" spans="1:9" ht="12.75">
      <c r="A11" s="12" t="s">
        <v>357</v>
      </c>
      <c r="B11" s="156">
        <v>95</v>
      </c>
      <c r="C11" s="169">
        <f t="shared" si="0"/>
        <v>1.211734693877551</v>
      </c>
      <c r="D11" s="156">
        <v>1407.91</v>
      </c>
      <c r="E11" s="169">
        <f t="shared" si="1"/>
        <v>5.882677374269581</v>
      </c>
      <c r="F11" s="156">
        <v>1649.02</v>
      </c>
      <c r="G11" s="169">
        <f t="shared" si="2"/>
        <v>2.855618955261358</v>
      </c>
      <c r="H11" s="156">
        <v>3056.93</v>
      </c>
      <c r="I11" s="169">
        <f t="shared" si="3"/>
        <v>3.742584597265047</v>
      </c>
    </row>
    <row r="12" spans="1:9" ht="12.75">
      <c r="A12" s="12" t="s">
        <v>358</v>
      </c>
      <c r="B12" s="156">
        <v>119</v>
      </c>
      <c r="C12" s="169">
        <f t="shared" si="0"/>
        <v>1.5178571428571428</v>
      </c>
      <c r="D12" s="156">
        <v>173.83</v>
      </c>
      <c r="E12" s="169">
        <f t="shared" si="1"/>
        <v>0.726314755892977</v>
      </c>
      <c r="F12" s="156">
        <v>341.91</v>
      </c>
      <c r="G12" s="169">
        <f t="shared" si="2"/>
        <v>0.5920878321629882</v>
      </c>
      <c r="H12" s="156">
        <v>515.74</v>
      </c>
      <c r="I12" s="169">
        <f t="shared" si="3"/>
        <v>0.6314179847734411</v>
      </c>
    </row>
    <row r="13" spans="1:9" ht="12.75">
      <c r="A13" s="45" t="s">
        <v>359</v>
      </c>
      <c r="B13" s="155">
        <v>77</v>
      </c>
      <c r="C13" s="169">
        <f t="shared" si="0"/>
        <v>0.9821428571428571</v>
      </c>
      <c r="D13" s="155">
        <v>723.37</v>
      </c>
      <c r="E13" s="169">
        <f t="shared" si="1"/>
        <v>3.0224604784577043</v>
      </c>
      <c r="F13" s="155">
        <v>852.78</v>
      </c>
      <c r="G13" s="169">
        <f t="shared" si="2"/>
        <v>1.4767648255738441</v>
      </c>
      <c r="H13" s="156">
        <v>1576.15</v>
      </c>
      <c r="I13" s="169">
        <f t="shared" si="3"/>
        <v>1.9296728132405077</v>
      </c>
    </row>
    <row r="14" spans="1:9" ht="12.75">
      <c r="A14" s="12" t="s">
        <v>360</v>
      </c>
      <c r="B14" s="156">
        <v>150</v>
      </c>
      <c r="C14" s="169">
        <f t="shared" si="0"/>
        <v>1.913265306122449</v>
      </c>
      <c r="D14" s="156">
        <v>1329.56</v>
      </c>
      <c r="E14" s="169">
        <f t="shared" si="1"/>
        <v>5.555307178536884</v>
      </c>
      <c r="F14" s="156">
        <v>1676.21</v>
      </c>
      <c r="G14" s="169">
        <f t="shared" si="2"/>
        <v>2.9027040599863194</v>
      </c>
      <c r="H14" s="156">
        <v>3005.77</v>
      </c>
      <c r="I14" s="169">
        <f t="shared" si="3"/>
        <v>3.6799496569831045</v>
      </c>
    </row>
    <row r="15" spans="1:9" ht="12.75">
      <c r="A15" s="12" t="s">
        <v>361</v>
      </c>
      <c r="B15" s="156">
        <v>1582</v>
      </c>
      <c r="C15" s="169">
        <f t="shared" si="0"/>
        <v>20.17857142857143</v>
      </c>
      <c r="D15" s="156">
        <v>9986.53</v>
      </c>
      <c r="E15" s="169">
        <f t="shared" si="1"/>
        <v>41.72676810198407</v>
      </c>
      <c r="F15" s="156">
        <v>12547.68</v>
      </c>
      <c r="G15" s="169">
        <f t="shared" si="2"/>
        <v>21.72890131869464</v>
      </c>
      <c r="H15" s="156">
        <v>22534.21</v>
      </c>
      <c r="I15" s="169">
        <f t="shared" si="3"/>
        <v>27.58852419176625</v>
      </c>
    </row>
    <row r="16" spans="1:9" ht="12.75">
      <c r="A16" s="12" t="s">
        <v>362</v>
      </c>
      <c r="B16" s="170">
        <v>675</v>
      </c>
      <c r="C16" s="171">
        <f t="shared" si="0"/>
        <v>8.60969387755102</v>
      </c>
      <c r="D16" s="170">
        <v>1004</v>
      </c>
      <c r="E16" s="171">
        <f t="shared" si="1"/>
        <v>4.195018206963981</v>
      </c>
      <c r="F16" s="170">
        <v>544.25</v>
      </c>
      <c r="G16" s="171">
        <f t="shared" si="2"/>
        <v>0.9424813625068186</v>
      </c>
      <c r="H16" s="170">
        <v>1548.25</v>
      </c>
      <c r="I16" s="171">
        <f t="shared" si="3"/>
        <v>1.8955149783330367</v>
      </c>
    </row>
    <row r="17" spans="1:9" ht="12.75">
      <c r="A17" s="12"/>
      <c r="B17" s="156"/>
      <c r="C17" s="169"/>
      <c r="D17" s="156"/>
      <c r="E17" s="169"/>
      <c r="F17" s="156"/>
      <c r="G17" s="169"/>
      <c r="H17" s="156"/>
      <c r="I17" s="169"/>
    </row>
    <row r="18" spans="1:9" ht="12.75">
      <c r="A18" s="12" t="s">
        <v>363</v>
      </c>
      <c r="B18" s="156">
        <v>52</v>
      </c>
      <c r="C18" s="169">
        <f aca="true" t="shared" si="4" ref="C18:C26">(B18/$B$28)*100</f>
        <v>0.6632653061224489</v>
      </c>
      <c r="D18" s="156">
        <v>54.53</v>
      </c>
      <c r="E18" s="169">
        <f aca="true" t="shared" si="5" ref="E18:E26">(D18/$D$28)*100</f>
        <v>0.227842970941978</v>
      </c>
      <c r="F18" s="156">
        <v>388.42</v>
      </c>
      <c r="G18" s="169">
        <f aca="true" t="shared" si="6" ref="G18:G26">(F18/$F$28)*100</f>
        <v>0.672629510013594</v>
      </c>
      <c r="H18" s="156">
        <v>442.95</v>
      </c>
      <c r="I18" s="169">
        <f aca="true" t="shared" si="7" ref="I18:I26">(H18/$H$28)*100</f>
        <v>0.5423015402245235</v>
      </c>
    </row>
    <row r="19" spans="1:9" ht="12.75">
      <c r="A19" s="12" t="s">
        <v>364</v>
      </c>
      <c r="B19" s="156">
        <v>82</v>
      </c>
      <c r="C19" s="169">
        <f t="shared" si="4"/>
        <v>1.0459183673469388</v>
      </c>
      <c r="D19" s="156">
        <v>79.08</v>
      </c>
      <c r="E19" s="169">
        <f t="shared" si="5"/>
        <v>0.33042035837321876</v>
      </c>
      <c r="F19" s="156">
        <v>104.18</v>
      </c>
      <c r="G19" s="169">
        <f t="shared" si="6"/>
        <v>0.18040920228931623</v>
      </c>
      <c r="H19" s="156">
        <v>183.26</v>
      </c>
      <c r="I19" s="169">
        <f t="shared" si="7"/>
        <v>0.22436433065029052</v>
      </c>
    </row>
    <row r="20" spans="1:9" ht="12.75">
      <c r="A20" s="12" t="s">
        <v>365</v>
      </c>
      <c r="B20" s="156">
        <v>83</v>
      </c>
      <c r="C20" s="169">
        <f t="shared" si="4"/>
        <v>1.058673469387755</v>
      </c>
      <c r="D20" s="156">
        <v>202.62</v>
      </c>
      <c r="E20" s="169">
        <f t="shared" si="5"/>
        <v>0.8466081564691653</v>
      </c>
      <c r="F20" s="156">
        <v>386.48</v>
      </c>
      <c r="G20" s="169">
        <f t="shared" si="6"/>
        <v>0.6692699990475613</v>
      </c>
      <c r="H20" s="156">
        <v>589.1</v>
      </c>
      <c r="I20" s="169">
        <f t="shared" si="7"/>
        <v>0.7212322775624039</v>
      </c>
    </row>
    <row r="21" spans="1:9" ht="12.75">
      <c r="A21" s="12" t="s">
        <v>366</v>
      </c>
      <c r="B21" s="156">
        <v>8</v>
      </c>
      <c r="C21" s="169">
        <f t="shared" si="4"/>
        <v>0.10204081632653061</v>
      </c>
      <c r="D21" s="172">
        <v>1.5</v>
      </c>
      <c r="E21" s="169">
        <f t="shared" si="5"/>
        <v>0.006267457480523877</v>
      </c>
      <c r="F21" s="156">
        <v>83.25</v>
      </c>
      <c r="G21" s="169">
        <f t="shared" si="6"/>
        <v>0.14416458140320193</v>
      </c>
      <c r="H21" s="156">
        <v>84.75</v>
      </c>
      <c r="I21" s="169">
        <f t="shared" si="7"/>
        <v>0.10375901463828506</v>
      </c>
    </row>
    <row r="22" spans="1:9" ht="12.75">
      <c r="A22" s="45" t="s">
        <v>367</v>
      </c>
      <c r="B22" s="155">
        <v>67</v>
      </c>
      <c r="C22" s="169">
        <f t="shared" si="4"/>
        <v>0.8545918367346939</v>
      </c>
      <c r="D22" s="155">
        <v>577.03</v>
      </c>
      <c r="E22" s="169">
        <f t="shared" si="5"/>
        <v>2.411007326657795</v>
      </c>
      <c r="F22" s="155">
        <v>1108.12</v>
      </c>
      <c r="G22" s="169">
        <f t="shared" si="6"/>
        <v>1.9189388101443376</v>
      </c>
      <c r="H22" s="156">
        <v>1685.15</v>
      </c>
      <c r="I22" s="169">
        <f t="shared" si="7"/>
        <v>2.063120985459659</v>
      </c>
    </row>
    <row r="23" spans="1:9" ht="12.75">
      <c r="A23" s="12" t="s">
        <v>368</v>
      </c>
      <c r="B23" s="156">
        <v>292</v>
      </c>
      <c r="C23" s="169">
        <f t="shared" si="4"/>
        <v>3.724489795918368</v>
      </c>
      <c r="D23" s="156">
        <v>914.76</v>
      </c>
      <c r="E23" s="169">
        <f t="shared" si="5"/>
        <v>3.8221462699226807</v>
      </c>
      <c r="F23" s="156">
        <v>2070.45</v>
      </c>
      <c r="G23" s="169">
        <f t="shared" si="6"/>
        <v>3.5854121028980104</v>
      </c>
      <c r="H23" s="156">
        <v>2985.21</v>
      </c>
      <c r="I23" s="169">
        <f t="shared" si="7"/>
        <v>3.6547781485351614</v>
      </c>
    </row>
    <row r="24" spans="1:9" ht="12.75">
      <c r="A24" s="12" t="s">
        <v>369</v>
      </c>
      <c r="B24" s="170">
        <v>1816</v>
      </c>
      <c r="C24" s="171">
        <f t="shared" si="4"/>
        <v>23.163265306122447</v>
      </c>
      <c r="D24" s="170">
        <v>8458.06</v>
      </c>
      <c r="E24" s="171">
        <f t="shared" si="5"/>
        <v>35.34035427847985</v>
      </c>
      <c r="F24" s="170">
        <v>31177.76</v>
      </c>
      <c r="G24" s="171">
        <f t="shared" si="6"/>
        <v>53.99073536924316</v>
      </c>
      <c r="H24" s="170">
        <v>39635.82</v>
      </c>
      <c r="I24" s="171">
        <f t="shared" si="7"/>
        <v>48.52594250832368</v>
      </c>
    </row>
    <row r="25" spans="1:9" ht="12.75">
      <c r="A25" s="12" t="s">
        <v>370</v>
      </c>
      <c r="B25" s="170">
        <v>3383</v>
      </c>
      <c r="C25" s="171">
        <f t="shared" si="4"/>
        <v>43.150510204081634</v>
      </c>
      <c r="D25" s="170">
        <v>3429.1</v>
      </c>
      <c r="E25" s="171">
        <f t="shared" si="5"/>
        <v>14.327825630976282</v>
      </c>
      <c r="F25" s="170">
        <v>10999.94</v>
      </c>
      <c r="G25" s="171">
        <f t="shared" si="6"/>
        <v>19.048669616340387</v>
      </c>
      <c r="H25" s="170">
        <v>14429.04</v>
      </c>
      <c r="I25" s="171">
        <f t="shared" si="7"/>
        <v>17.66540380621122</v>
      </c>
    </row>
    <row r="26" spans="1:9" ht="12.75">
      <c r="A26" s="45" t="s">
        <v>371</v>
      </c>
      <c r="B26" s="173">
        <v>92</v>
      </c>
      <c r="C26" s="171">
        <f t="shared" si="4"/>
        <v>1.1734693877551021</v>
      </c>
      <c r="D26" s="173">
        <v>140.7</v>
      </c>
      <c r="E26" s="171">
        <f t="shared" si="5"/>
        <v>0.5878875116731396</v>
      </c>
      <c r="F26" s="173">
        <v>406.42</v>
      </c>
      <c r="G26" s="171">
        <f t="shared" si="6"/>
        <v>0.7038002303169889</v>
      </c>
      <c r="H26" s="170">
        <v>547.12</v>
      </c>
      <c r="I26" s="171">
        <f t="shared" si="7"/>
        <v>0.6698363668306611</v>
      </c>
    </row>
    <row r="27" spans="1:9" ht="12.75">
      <c r="A27" s="45"/>
      <c r="B27" s="75"/>
      <c r="C27" s="75"/>
      <c r="D27" s="75"/>
      <c r="E27" s="75"/>
      <c r="F27" s="75"/>
      <c r="G27" s="75"/>
      <c r="H27" s="75"/>
      <c r="I27" s="8"/>
    </row>
    <row r="28" spans="1:9" ht="13.5" thickBot="1">
      <c r="A28" s="18" t="s">
        <v>372</v>
      </c>
      <c r="B28" s="174">
        <f aca="true" t="shared" si="8" ref="B28:I28">SUM(B15,B16,B23:B26)</f>
        <v>7840</v>
      </c>
      <c r="C28" s="175">
        <f t="shared" si="8"/>
        <v>100.00000000000001</v>
      </c>
      <c r="D28" s="174">
        <f t="shared" si="8"/>
        <v>23933.149999999998</v>
      </c>
      <c r="E28" s="175">
        <f t="shared" si="8"/>
        <v>100</v>
      </c>
      <c r="F28" s="174">
        <f t="shared" si="8"/>
        <v>57746.5</v>
      </c>
      <c r="G28" s="175">
        <f t="shared" si="8"/>
        <v>100.00000000000001</v>
      </c>
      <c r="H28" s="174">
        <f t="shared" si="8"/>
        <v>81679.65</v>
      </c>
      <c r="I28" s="175">
        <f t="shared" si="8"/>
        <v>100.00000000000001</v>
      </c>
    </row>
    <row r="29" spans="1:9" ht="12.75">
      <c r="A29" s="153" t="s">
        <v>436</v>
      </c>
      <c r="B29" s="198"/>
      <c r="C29" s="199"/>
      <c r="D29" s="198"/>
      <c r="E29" s="199"/>
      <c r="F29" s="198"/>
      <c r="G29" s="199"/>
      <c r="H29" s="198"/>
      <c r="I29" s="199"/>
    </row>
    <row r="30" spans="1:9" ht="12.75">
      <c r="A30" s="84" t="s">
        <v>321</v>
      </c>
      <c r="B30" s="12"/>
      <c r="C30" s="12"/>
      <c r="D30" s="12"/>
      <c r="E30" s="12"/>
      <c r="F30" s="12"/>
      <c r="G30" s="12"/>
      <c r="H30" s="12"/>
      <c r="I30" s="12"/>
    </row>
    <row r="31" ht="12.75">
      <c r="B31" s="106"/>
    </row>
  </sheetData>
  <mergeCells count="6">
    <mergeCell ref="A1:I1"/>
    <mergeCell ref="A3:I3"/>
    <mergeCell ref="B5:C5"/>
    <mergeCell ref="D5:E5"/>
    <mergeCell ref="F5:G5"/>
    <mergeCell ref="H5:I5"/>
  </mergeCells>
  <printOptions/>
  <pageMargins left="0.75" right="0.75" top="1" bottom="1" header="0" footer="0"/>
  <pageSetup fitToHeight="1" fitToWidth="1" horizontalDpi="600" verticalDpi="600" orientation="portrait" paperSize="9" scale="72" r:id="rId1"/>
  <colBreaks count="1" manualBreakCount="1">
    <brk id="9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="75" zoomScaleNormal="75" workbookViewId="0" topLeftCell="A1">
      <selection activeCell="A1" sqref="A1:E1"/>
    </sheetView>
  </sheetViews>
  <sheetFormatPr defaultColWidth="11.421875" defaultRowHeight="12.75"/>
  <cols>
    <col min="1" max="1" width="34.7109375" style="22" customWidth="1"/>
    <col min="2" max="5" width="19.7109375" style="22" customWidth="1"/>
    <col min="6" max="16384" width="11.421875" style="22" customWidth="1"/>
  </cols>
  <sheetData>
    <row r="1" spans="1:9" s="21" customFormat="1" ht="18">
      <c r="A1" s="215" t="s">
        <v>0</v>
      </c>
      <c r="B1" s="215"/>
      <c r="C1" s="215"/>
      <c r="D1" s="215"/>
      <c r="E1" s="215"/>
      <c r="F1" s="20"/>
      <c r="G1" s="20"/>
      <c r="H1" s="20"/>
      <c r="I1" s="20"/>
    </row>
    <row r="3" spans="1:6" ht="15">
      <c r="A3" s="232" t="s">
        <v>429</v>
      </c>
      <c r="B3" s="216"/>
      <c r="C3" s="216"/>
      <c r="D3" s="216"/>
      <c r="E3" s="216"/>
      <c r="F3" s="23"/>
    </row>
    <row r="4" spans="1:6" ht="14.25">
      <c r="A4" s="64"/>
      <c r="B4" s="64"/>
      <c r="C4" s="64"/>
      <c r="D4" s="64"/>
      <c r="E4" s="64"/>
      <c r="F4" s="23"/>
    </row>
    <row r="5" spans="1:5" ht="12.75">
      <c r="A5" s="2" t="s">
        <v>1</v>
      </c>
      <c r="B5" s="25" t="s">
        <v>261</v>
      </c>
      <c r="C5" s="25" t="s">
        <v>97</v>
      </c>
      <c r="D5" s="25" t="s">
        <v>97</v>
      </c>
      <c r="E5" s="25" t="s">
        <v>97</v>
      </c>
    </row>
    <row r="6" spans="1:5" ht="12.75">
      <c r="A6" s="5" t="s">
        <v>5</v>
      </c>
      <c r="B6" s="27" t="s">
        <v>313</v>
      </c>
      <c r="C6" s="27" t="s">
        <v>373</v>
      </c>
      <c r="D6" s="27" t="s">
        <v>374</v>
      </c>
      <c r="E6" s="6" t="s">
        <v>91</v>
      </c>
    </row>
    <row r="7" spans="1:5" ht="13.5" thickBot="1">
      <c r="A7" s="5"/>
      <c r="B7" s="27" t="s">
        <v>316</v>
      </c>
      <c r="C7" s="27" t="s">
        <v>262</v>
      </c>
      <c r="D7" s="27" t="s">
        <v>262</v>
      </c>
      <c r="E7" s="27" t="s">
        <v>262</v>
      </c>
    </row>
    <row r="8" spans="1:5" ht="12.75">
      <c r="A8" s="10" t="s">
        <v>12</v>
      </c>
      <c r="B8" s="176">
        <v>1910</v>
      </c>
      <c r="C8" s="177">
        <v>261.94</v>
      </c>
      <c r="D8" s="178">
        <v>559.32</v>
      </c>
      <c r="E8" s="179">
        <f>SUM(C8:D8)</f>
        <v>821.26</v>
      </c>
    </row>
    <row r="9" spans="1:5" ht="12.75">
      <c r="A9" s="12" t="s">
        <v>13</v>
      </c>
      <c r="B9" s="180">
        <v>1119</v>
      </c>
      <c r="C9" s="181">
        <v>388.06</v>
      </c>
      <c r="D9" s="182">
        <v>1565.43</v>
      </c>
      <c r="E9" s="181">
        <f>SUM(C9:D9)</f>
        <v>1953.49</v>
      </c>
    </row>
    <row r="10" spans="1:5" ht="12.75">
      <c r="A10" s="12" t="s">
        <v>14</v>
      </c>
      <c r="B10" s="180">
        <v>3153</v>
      </c>
      <c r="C10" s="181">
        <v>1313.67</v>
      </c>
      <c r="D10" s="182">
        <v>4772.04</v>
      </c>
      <c r="E10" s="181">
        <f>SUM(C10:D10)</f>
        <v>6085.71</v>
      </c>
    </row>
    <row r="11" spans="1:5" ht="12.75">
      <c r="A11" s="12" t="s">
        <v>15</v>
      </c>
      <c r="B11" s="180">
        <v>2411</v>
      </c>
      <c r="C11" s="181">
        <v>497.74</v>
      </c>
      <c r="D11" s="182">
        <v>1156.55</v>
      </c>
      <c r="E11" s="181">
        <f>SUM(C11:D11)</f>
        <v>1654.29</v>
      </c>
    </row>
    <row r="12" spans="1:5" ht="12.75">
      <c r="A12" s="14" t="s">
        <v>16</v>
      </c>
      <c r="B12" s="183">
        <f>SUM(B8:B11)</f>
        <v>8593</v>
      </c>
      <c r="C12" s="184">
        <f>SUM(C8:C11)</f>
        <v>2461.41</v>
      </c>
      <c r="D12" s="184">
        <f>SUM(D8:D11)</f>
        <v>8053.34</v>
      </c>
      <c r="E12" s="184">
        <f>SUM(C12:D12)</f>
        <v>10514.75</v>
      </c>
    </row>
    <row r="13" spans="1:5" ht="12.75">
      <c r="A13" s="12"/>
      <c r="B13" s="180"/>
      <c r="C13" s="181"/>
      <c r="D13" s="182"/>
      <c r="E13" s="185"/>
    </row>
    <row r="14" spans="1:5" ht="12.75">
      <c r="A14" s="14" t="s">
        <v>17</v>
      </c>
      <c r="B14" s="183">
        <v>1512</v>
      </c>
      <c r="C14" s="184">
        <v>2954.57</v>
      </c>
      <c r="D14" s="186">
        <v>8725.38</v>
      </c>
      <c r="E14" s="184">
        <f>SUM(C14:D14)</f>
        <v>11679.949999999999</v>
      </c>
    </row>
    <row r="15" spans="1:5" ht="12.75">
      <c r="A15" s="12"/>
      <c r="B15" s="180"/>
      <c r="C15" s="181"/>
      <c r="D15" s="182"/>
      <c r="E15" s="185"/>
    </row>
    <row r="16" spans="1:5" ht="12.75">
      <c r="A16" s="14" t="s">
        <v>18</v>
      </c>
      <c r="B16" s="183">
        <v>381</v>
      </c>
      <c r="C16" s="184">
        <v>621.2</v>
      </c>
      <c r="D16" s="186">
        <v>3340.48</v>
      </c>
      <c r="E16" s="184">
        <f>SUM(C16:D16)</f>
        <v>3961.6800000000003</v>
      </c>
    </row>
    <row r="17" spans="1:5" ht="12.75">
      <c r="A17" s="12"/>
      <c r="B17" s="180"/>
      <c r="C17" s="181"/>
      <c r="D17" s="182"/>
      <c r="E17" s="185"/>
    </row>
    <row r="18" spans="1:5" ht="12.75">
      <c r="A18" s="12" t="s">
        <v>19</v>
      </c>
      <c r="B18" s="180">
        <v>55</v>
      </c>
      <c r="C18" s="181">
        <v>16.75</v>
      </c>
      <c r="D18" s="182">
        <v>68.31</v>
      </c>
      <c r="E18" s="181">
        <f>SUM(C18:D18)</f>
        <v>85.06</v>
      </c>
    </row>
    <row r="19" spans="1:5" ht="12.75">
      <c r="A19" s="12" t="s">
        <v>21</v>
      </c>
      <c r="B19" s="180">
        <v>63</v>
      </c>
      <c r="C19" s="181">
        <v>40.75</v>
      </c>
      <c r="D19" s="182">
        <v>71.9</v>
      </c>
      <c r="E19" s="181">
        <f>SUM(C19:D19)</f>
        <v>112.65</v>
      </c>
    </row>
    <row r="20" spans="1:5" ht="12.75">
      <c r="A20" s="12" t="s">
        <v>22</v>
      </c>
      <c r="B20" s="180">
        <v>81</v>
      </c>
      <c r="C20" s="181">
        <v>70.02</v>
      </c>
      <c r="D20" s="182">
        <v>91.63</v>
      </c>
      <c r="E20" s="181">
        <f>SUM(C20:D20)</f>
        <v>161.64999999999998</v>
      </c>
    </row>
    <row r="21" spans="1:5" ht="12.75">
      <c r="A21" s="14" t="s">
        <v>23</v>
      </c>
      <c r="B21" s="183">
        <f>SUM(B18:B20)</f>
        <v>199</v>
      </c>
      <c r="C21" s="184">
        <f>SUM(C18:C20)</f>
        <v>127.52</v>
      </c>
      <c r="D21" s="184">
        <f>SUM(D18:D20)</f>
        <v>231.84</v>
      </c>
      <c r="E21" s="184">
        <f>SUM(C21:D21)</f>
        <v>359.36</v>
      </c>
    </row>
    <row r="22" spans="1:5" ht="12.75">
      <c r="A22" s="12"/>
      <c r="B22" s="180"/>
      <c r="C22" s="181"/>
      <c r="D22" s="182"/>
      <c r="E22" s="185"/>
    </row>
    <row r="23" spans="1:5" ht="12.75">
      <c r="A23" s="14" t="s">
        <v>24</v>
      </c>
      <c r="B23" s="187">
        <v>294</v>
      </c>
      <c r="C23" s="188">
        <v>100.1</v>
      </c>
      <c r="D23" s="188">
        <v>436.6</v>
      </c>
      <c r="E23" s="184">
        <f aca="true" t="shared" si="0" ref="E23:E30">SUM(C23:D23)</f>
        <v>536.7</v>
      </c>
    </row>
    <row r="24" spans="1:5" ht="12.75">
      <c r="A24" s="12"/>
      <c r="B24" s="180"/>
      <c r="C24" s="181"/>
      <c r="D24" s="182"/>
      <c r="E24" s="185"/>
    </row>
    <row r="25" spans="1:5" ht="12.75">
      <c r="A25" s="14" t="s">
        <v>25</v>
      </c>
      <c r="B25" s="183">
        <v>102</v>
      </c>
      <c r="C25" s="184">
        <v>6.98</v>
      </c>
      <c r="D25" s="186">
        <v>165.3</v>
      </c>
      <c r="E25" s="184">
        <f t="shared" si="0"/>
        <v>172.28</v>
      </c>
    </row>
    <row r="26" spans="1:5" ht="12.75">
      <c r="A26" s="12"/>
      <c r="B26" s="180"/>
      <c r="C26" s="181"/>
      <c r="D26" s="182"/>
      <c r="E26" s="185"/>
    </row>
    <row r="27" spans="1:5" ht="12.75">
      <c r="A27" s="12" t="s">
        <v>26</v>
      </c>
      <c r="B27" s="180">
        <v>124</v>
      </c>
      <c r="C27" s="181">
        <v>93.02</v>
      </c>
      <c r="D27" s="182">
        <v>217.89</v>
      </c>
      <c r="E27" s="181">
        <f t="shared" si="0"/>
        <v>310.90999999999997</v>
      </c>
    </row>
    <row r="28" spans="1:5" ht="12.75">
      <c r="A28" s="12" t="s">
        <v>27</v>
      </c>
      <c r="B28" s="180">
        <v>105</v>
      </c>
      <c r="C28" s="181">
        <v>100.16</v>
      </c>
      <c r="D28" s="182">
        <v>72.58</v>
      </c>
      <c r="E28" s="181">
        <f t="shared" si="0"/>
        <v>172.74</v>
      </c>
    </row>
    <row r="29" spans="1:5" ht="12.75">
      <c r="A29" s="12" t="s">
        <v>28</v>
      </c>
      <c r="B29" s="180">
        <v>137</v>
      </c>
      <c r="C29" s="181">
        <v>38.72</v>
      </c>
      <c r="D29" s="182">
        <v>73.1</v>
      </c>
      <c r="E29" s="181">
        <f t="shared" si="0"/>
        <v>111.82</v>
      </c>
    </row>
    <row r="30" spans="1:5" ht="12.75">
      <c r="A30" s="14" t="s">
        <v>29</v>
      </c>
      <c r="B30" s="183">
        <f>SUM(B27:B29)</f>
        <v>366</v>
      </c>
      <c r="C30" s="184">
        <f>SUM(C27:C29)</f>
        <v>231.9</v>
      </c>
      <c r="D30" s="184">
        <f>SUM(D27:D29)</f>
        <v>363.56999999999994</v>
      </c>
      <c r="E30" s="184">
        <f t="shared" si="0"/>
        <v>595.4699999999999</v>
      </c>
    </row>
    <row r="31" spans="1:5" ht="12.75">
      <c r="A31" s="12"/>
      <c r="B31" s="180"/>
      <c r="C31" s="181"/>
      <c r="D31" s="182"/>
      <c r="E31" s="185"/>
    </row>
    <row r="32" spans="1:5" ht="12.75">
      <c r="A32" s="12" t="s">
        <v>30</v>
      </c>
      <c r="B32" s="180">
        <v>376</v>
      </c>
      <c r="C32" s="181">
        <v>135.58</v>
      </c>
      <c r="D32" s="182">
        <v>84.05</v>
      </c>
      <c r="E32" s="181">
        <f>SUM(C32:D32)</f>
        <v>219.63</v>
      </c>
    </row>
    <row r="33" spans="1:5" ht="12.75">
      <c r="A33" s="12" t="s">
        <v>31</v>
      </c>
      <c r="B33" s="180">
        <v>198</v>
      </c>
      <c r="C33" s="181">
        <v>61.84</v>
      </c>
      <c r="D33" s="182">
        <v>198.38</v>
      </c>
      <c r="E33" s="181">
        <f>SUM(C33:D33)</f>
        <v>260.22</v>
      </c>
    </row>
    <row r="34" spans="1:5" ht="12.75">
      <c r="A34" s="12" t="s">
        <v>32</v>
      </c>
      <c r="B34" s="180">
        <v>130</v>
      </c>
      <c r="C34" s="181">
        <v>52.39</v>
      </c>
      <c r="D34" s="182">
        <v>173.32</v>
      </c>
      <c r="E34" s="181">
        <f>SUM(C34:D34)</f>
        <v>225.70999999999998</v>
      </c>
    </row>
    <row r="35" spans="1:5" ht="12.75">
      <c r="A35" s="12" t="s">
        <v>33</v>
      </c>
      <c r="B35" s="180">
        <v>139</v>
      </c>
      <c r="C35" s="181">
        <v>236.63</v>
      </c>
      <c r="D35" s="182">
        <v>308.97</v>
      </c>
      <c r="E35" s="181">
        <f>SUM(C35:D35)</f>
        <v>545.6</v>
      </c>
    </row>
    <row r="36" spans="1:5" ht="12.75">
      <c r="A36" s="14" t="s">
        <v>34</v>
      </c>
      <c r="B36" s="183">
        <f>SUM(B32:B35)</f>
        <v>843</v>
      </c>
      <c r="C36" s="184">
        <f>SUM(C32:C35)</f>
        <v>486.44</v>
      </c>
      <c r="D36" s="184">
        <f>SUM(D32:D35)</f>
        <v>764.72</v>
      </c>
      <c r="E36" s="184">
        <f>SUM(C36:D36)</f>
        <v>1251.16</v>
      </c>
    </row>
    <row r="37" spans="1:5" ht="12.75">
      <c r="A37" s="12"/>
      <c r="B37" s="180"/>
      <c r="C37" s="181"/>
      <c r="D37" s="182"/>
      <c r="E37" s="185"/>
    </row>
    <row r="38" spans="1:5" ht="12.75">
      <c r="A38" s="14" t="s">
        <v>35</v>
      </c>
      <c r="B38" s="183">
        <v>152</v>
      </c>
      <c r="C38" s="184">
        <v>350.9</v>
      </c>
      <c r="D38" s="186">
        <v>1237.01</v>
      </c>
      <c r="E38" s="184">
        <f>SUM(C38:D38)</f>
        <v>1587.9099999999999</v>
      </c>
    </row>
    <row r="39" spans="1:5" ht="12.75">
      <c r="A39" s="12"/>
      <c r="B39" s="180"/>
      <c r="C39" s="181"/>
      <c r="D39" s="182"/>
      <c r="E39" s="185"/>
    </row>
    <row r="40" spans="1:5" ht="12.75">
      <c r="A40" s="12" t="s">
        <v>36</v>
      </c>
      <c r="B40" s="180">
        <v>228</v>
      </c>
      <c r="C40" s="181">
        <v>562.72</v>
      </c>
      <c r="D40" s="182">
        <v>1311.95</v>
      </c>
      <c r="E40" s="181">
        <f aca="true" t="shared" si="1" ref="E40:E49">SUM(C40:D40)</f>
        <v>1874.67</v>
      </c>
    </row>
    <row r="41" spans="1:5" ht="12.75">
      <c r="A41" s="12" t="s">
        <v>37</v>
      </c>
      <c r="B41" s="180">
        <v>215</v>
      </c>
      <c r="C41" s="181">
        <v>823.74</v>
      </c>
      <c r="D41" s="182">
        <v>655.17</v>
      </c>
      <c r="E41" s="181">
        <f t="shared" si="1"/>
        <v>1478.9099999999999</v>
      </c>
    </row>
    <row r="42" spans="1:5" ht="12.75">
      <c r="A42" s="12" t="s">
        <v>38</v>
      </c>
      <c r="B42" s="180">
        <v>757</v>
      </c>
      <c r="C42" s="181">
        <v>2569.42</v>
      </c>
      <c r="D42" s="182">
        <v>11313.39</v>
      </c>
      <c r="E42" s="181">
        <f t="shared" si="1"/>
        <v>13882.81</v>
      </c>
    </row>
    <row r="43" spans="1:5" ht="12.75">
      <c r="A43" s="12" t="s">
        <v>39</v>
      </c>
      <c r="B43" s="180">
        <v>78</v>
      </c>
      <c r="C43" s="181">
        <v>144.08</v>
      </c>
      <c r="D43" s="182">
        <v>260.05</v>
      </c>
      <c r="E43" s="181">
        <f t="shared" si="1"/>
        <v>404.13</v>
      </c>
    </row>
    <row r="44" spans="1:5" ht="12.75">
      <c r="A44" s="12" t="s">
        <v>40</v>
      </c>
      <c r="B44" s="180">
        <v>181</v>
      </c>
      <c r="C44" s="181">
        <v>908.24</v>
      </c>
      <c r="D44" s="182">
        <v>2687.08</v>
      </c>
      <c r="E44" s="181">
        <f t="shared" si="1"/>
        <v>3595.3199999999997</v>
      </c>
    </row>
    <row r="45" spans="1:5" ht="12.75">
      <c r="A45" s="12" t="s">
        <v>41</v>
      </c>
      <c r="B45" s="180">
        <v>70</v>
      </c>
      <c r="C45" s="181">
        <v>189.84</v>
      </c>
      <c r="D45" s="182">
        <v>179.23</v>
      </c>
      <c r="E45" s="181">
        <f t="shared" si="1"/>
        <v>369.07</v>
      </c>
    </row>
    <row r="46" spans="1:5" ht="12.75">
      <c r="A46" s="12" t="s">
        <v>42</v>
      </c>
      <c r="B46" s="180">
        <v>103</v>
      </c>
      <c r="C46" s="181">
        <v>48.1</v>
      </c>
      <c r="D46" s="182">
        <v>107.71</v>
      </c>
      <c r="E46" s="181">
        <f t="shared" si="1"/>
        <v>155.81</v>
      </c>
    </row>
    <row r="47" spans="1:5" ht="12.75">
      <c r="A47" s="12" t="s">
        <v>43</v>
      </c>
      <c r="B47" s="180">
        <v>87</v>
      </c>
      <c r="C47" s="181">
        <v>86.36</v>
      </c>
      <c r="D47" s="182">
        <v>20.01</v>
      </c>
      <c r="E47" s="181">
        <f t="shared" si="1"/>
        <v>106.37</v>
      </c>
    </row>
    <row r="48" spans="1:5" ht="12.75">
      <c r="A48" s="12" t="s">
        <v>44</v>
      </c>
      <c r="B48" s="180">
        <v>540</v>
      </c>
      <c r="C48" s="181">
        <v>1263.69</v>
      </c>
      <c r="D48" s="182">
        <v>7524.14</v>
      </c>
      <c r="E48" s="181">
        <f t="shared" si="1"/>
        <v>8787.83</v>
      </c>
    </row>
    <row r="49" spans="1:5" ht="12.75">
      <c r="A49" s="14" t="s">
        <v>45</v>
      </c>
      <c r="B49" s="183">
        <f>SUM(B40:B48)</f>
        <v>2259</v>
      </c>
      <c r="C49" s="184">
        <f>SUM(C40:C48)</f>
        <v>6596.1900000000005</v>
      </c>
      <c r="D49" s="184">
        <f>SUM(D40:D48)</f>
        <v>24058.729999999996</v>
      </c>
      <c r="E49" s="184">
        <f t="shared" si="1"/>
        <v>30654.92</v>
      </c>
    </row>
    <row r="50" spans="1:5" ht="12.75">
      <c r="A50" s="12"/>
      <c r="B50" s="180"/>
      <c r="C50" s="181"/>
      <c r="D50" s="182"/>
      <c r="E50" s="185"/>
    </row>
    <row r="51" spans="1:5" ht="12.75">
      <c r="A51" s="14" t="s">
        <v>46</v>
      </c>
      <c r="B51" s="183">
        <v>263</v>
      </c>
      <c r="C51" s="184">
        <v>441.56</v>
      </c>
      <c r="D51" s="186">
        <v>660.49</v>
      </c>
      <c r="E51" s="184">
        <f>SUM(C51:D51)</f>
        <v>1102.05</v>
      </c>
    </row>
    <row r="52" spans="1:5" ht="12.75">
      <c r="A52" s="12"/>
      <c r="B52" s="180"/>
      <c r="C52" s="181"/>
      <c r="D52" s="182"/>
      <c r="E52" s="185"/>
    </row>
    <row r="53" spans="1:5" ht="12.75">
      <c r="A53" s="12" t="s">
        <v>47</v>
      </c>
      <c r="B53" s="180">
        <v>82</v>
      </c>
      <c r="C53" s="181">
        <v>101.15</v>
      </c>
      <c r="D53" s="182">
        <v>21.95</v>
      </c>
      <c r="E53" s="181">
        <f aca="true" t="shared" si="2" ref="E53:E58">SUM(C53:D53)</f>
        <v>123.10000000000001</v>
      </c>
    </row>
    <row r="54" spans="1:5" ht="12.75">
      <c r="A54" s="12" t="s">
        <v>48</v>
      </c>
      <c r="B54" s="180">
        <v>56</v>
      </c>
      <c r="C54" s="181">
        <v>624.05</v>
      </c>
      <c r="D54" s="182">
        <v>382.96</v>
      </c>
      <c r="E54" s="181">
        <f t="shared" si="2"/>
        <v>1007.01</v>
      </c>
    </row>
    <row r="55" spans="1:5" ht="12.75">
      <c r="A55" s="12" t="s">
        <v>49</v>
      </c>
      <c r="B55" s="180">
        <v>190</v>
      </c>
      <c r="C55" s="181">
        <v>333.43</v>
      </c>
      <c r="D55" s="182">
        <v>133.71</v>
      </c>
      <c r="E55" s="181">
        <f t="shared" si="2"/>
        <v>467.14</v>
      </c>
    </row>
    <row r="56" spans="1:5" ht="12.75">
      <c r="A56" s="12" t="s">
        <v>50</v>
      </c>
      <c r="B56" s="180">
        <v>144</v>
      </c>
      <c r="C56" s="181">
        <v>238.12</v>
      </c>
      <c r="D56" s="182">
        <v>314.93</v>
      </c>
      <c r="E56" s="181">
        <f t="shared" si="2"/>
        <v>553.05</v>
      </c>
    </row>
    <row r="57" spans="1:5" ht="12.75">
      <c r="A57" s="12" t="s">
        <v>51</v>
      </c>
      <c r="B57" s="180">
        <v>152</v>
      </c>
      <c r="C57" s="181">
        <v>212.37</v>
      </c>
      <c r="D57" s="182">
        <v>593.01</v>
      </c>
      <c r="E57" s="181">
        <f t="shared" si="2"/>
        <v>805.38</v>
      </c>
    </row>
    <row r="58" spans="1:5" ht="12.75">
      <c r="A58" s="14" t="s">
        <v>52</v>
      </c>
      <c r="B58" s="183">
        <f>SUM(B53:B57)</f>
        <v>624</v>
      </c>
      <c r="C58" s="184">
        <f>SUM(C53:C57)</f>
        <v>1509.12</v>
      </c>
      <c r="D58" s="184">
        <f>SUM(D53:D57)</f>
        <v>1446.56</v>
      </c>
      <c r="E58" s="184">
        <f t="shared" si="2"/>
        <v>2955.68</v>
      </c>
    </row>
    <row r="59" spans="1:5" ht="12.75">
      <c r="A59" s="12"/>
      <c r="B59" s="180"/>
      <c r="C59" s="181"/>
      <c r="D59" s="182"/>
      <c r="E59" s="185"/>
    </row>
    <row r="60" spans="1:5" ht="12.75">
      <c r="A60" s="12" t="s">
        <v>53</v>
      </c>
      <c r="B60" s="180">
        <v>183</v>
      </c>
      <c r="C60" s="181">
        <v>651.58</v>
      </c>
      <c r="D60" s="182">
        <v>690.2</v>
      </c>
      <c r="E60" s="181">
        <f>SUM(C60:D60)</f>
        <v>1341.7800000000002</v>
      </c>
    </row>
    <row r="61" spans="1:5" ht="12.75">
      <c r="A61" s="12" t="s">
        <v>54</v>
      </c>
      <c r="B61" s="180">
        <v>164</v>
      </c>
      <c r="C61" s="181">
        <v>255.84</v>
      </c>
      <c r="D61" s="182">
        <v>613.69</v>
      </c>
      <c r="E61" s="181">
        <f>SUM(C61:D61)</f>
        <v>869.5300000000001</v>
      </c>
    </row>
    <row r="62" spans="1:5" ht="12.75">
      <c r="A62" s="12" t="s">
        <v>55</v>
      </c>
      <c r="B62" s="180">
        <v>232</v>
      </c>
      <c r="C62" s="181">
        <v>3491.72</v>
      </c>
      <c r="D62" s="182">
        <v>653.47</v>
      </c>
      <c r="E62" s="181">
        <f>SUM(C62:D62)</f>
        <v>4145.19</v>
      </c>
    </row>
    <row r="63" spans="1:5" ht="12.75">
      <c r="A63" s="14" t="s">
        <v>56</v>
      </c>
      <c r="B63" s="183">
        <f>SUM(B60:B62)</f>
        <v>579</v>
      </c>
      <c r="C63" s="184">
        <f>SUM(C60:C62)</f>
        <v>4399.139999999999</v>
      </c>
      <c r="D63" s="184">
        <f>SUM(D60:D62)</f>
        <v>1957.3600000000001</v>
      </c>
      <c r="E63" s="184">
        <f>SUM(C63:D63)</f>
        <v>6356.5</v>
      </c>
    </row>
    <row r="64" spans="1:5" ht="12.75">
      <c r="A64" s="12"/>
      <c r="B64" s="180"/>
      <c r="C64" s="181"/>
      <c r="D64" s="182"/>
      <c r="E64" s="185"/>
    </row>
    <row r="65" spans="1:5" ht="12.75">
      <c r="A65" s="14" t="s">
        <v>57</v>
      </c>
      <c r="B65" s="183">
        <v>164</v>
      </c>
      <c r="C65" s="184">
        <v>15.32</v>
      </c>
      <c r="D65" s="186">
        <v>82.53</v>
      </c>
      <c r="E65" s="184">
        <f>SUM(C65:D65)</f>
        <v>97.85</v>
      </c>
    </row>
    <row r="66" spans="1:5" ht="12.75">
      <c r="A66" s="12"/>
      <c r="B66" s="180"/>
      <c r="C66" s="181"/>
      <c r="D66" s="182"/>
      <c r="E66" s="185"/>
    </row>
    <row r="67" spans="1:5" ht="12.75">
      <c r="A67" s="12" t="s">
        <v>58</v>
      </c>
      <c r="B67" s="180">
        <v>135</v>
      </c>
      <c r="C67" s="181">
        <v>67.12</v>
      </c>
      <c r="D67" s="182">
        <v>302</v>
      </c>
      <c r="E67" s="181">
        <f>SUM(C67:D67)</f>
        <v>369.12</v>
      </c>
    </row>
    <row r="68" spans="1:5" ht="12.75">
      <c r="A68" s="12" t="s">
        <v>59</v>
      </c>
      <c r="B68" s="180">
        <v>818</v>
      </c>
      <c r="C68" s="181">
        <v>1314.23</v>
      </c>
      <c r="D68" s="182">
        <v>1931.25</v>
      </c>
      <c r="E68" s="181">
        <f>SUM(C68:D68)</f>
        <v>3245.48</v>
      </c>
    </row>
    <row r="69" spans="1:5" ht="12.75">
      <c r="A69" s="14" t="s">
        <v>60</v>
      </c>
      <c r="B69" s="183">
        <f>SUM(B67:B68)</f>
        <v>953</v>
      </c>
      <c r="C69" s="184">
        <f>SUM(C67:C68)</f>
        <v>1381.35</v>
      </c>
      <c r="D69" s="184">
        <f>SUM(D67:D68)</f>
        <v>2233.25</v>
      </c>
      <c r="E69" s="184">
        <f>SUM(C69:D69)</f>
        <v>3614.6</v>
      </c>
    </row>
    <row r="70" spans="1:5" ht="12.75">
      <c r="A70" s="12"/>
      <c r="B70" s="180"/>
      <c r="C70" s="181"/>
      <c r="D70" s="182"/>
      <c r="E70" s="185"/>
    </row>
    <row r="71" spans="1:5" ht="12.75">
      <c r="A71" s="12" t="s">
        <v>61</v>
      </c>
      <c r="B71" s="180">
        <v>83</v>
      </c>
      <c r="C71" s="181">
        <v>9.57</v>
      </c>
      <c r="D71" s="182">
        <v>1305.88</v>
      </c>
      <c r="E71" s="181">
        <f aca="true" t="shared" si="3" ref="E71:E79">SUM(C71:D71)</f>
        <v>1315.45</v>
      </c>
    </row>
    <row r="72" spans="1:5" ht="12.75">
      <c r="A72" s="12" t="s">
        <v>62</v>
      </c>
      <c r="B72" s="180">
        <v>99</v>
      </c>
      <c r="C72" s="181">
        <v>50.87</v>
      </c>
      <c r="D72" s="182">
        <v>397.34</v>
      </c>
      <c r="E72" s="181">
        <f t="shared" si="3"/>
        <v>448.21</v>
      </c>
    </row>
    <row r="73" spans="1:5" ht="12.75">
      <c r="A73" s="12" t="s">
        <v>63</v>
      </c>
      <c r="B73" s="156">
        <v>91</v>
      </c>
      <c r="C73" s="189">
        <v>94.64</v>
      </c>
      <c r="D73" s="182">
        <v>109.91</v>
      </c>
      <c r="E73" s="181">
        <f t="shared" si="3"/>
        <v>204.55</v>
      </c>
    </row>
    <row r="74" spans="1:5" ht="12.75">
      <c r="A74" s="12" t="s">
        <v>64</v>
      </c>
      <c r="B74" s="180">
        <v>134</v>
      </c>
      <c r="C74" s="181">
        <v>1214.77</v>
      </c>
      <c r="D74" s="182">
        <v>1629.53</v>
      </c>
      <c r="E74" s="181">
        <f t="shared" si="3"/>
        <v>2844.3</v>
      </c>
    </row>
    <row r="75" spans="1:5" ht="12.75">
      <c r="A75" s="12" t="s">
        <v>65</v>
      </c>
      <c r="B75" s="180">
        <v>174</v>
      </c>
      <c r="C75" s="181">
        <v>471.86</v>
      </c>
      <c r="D75" s="182">
        <v>135.19</v>
      </c>
      <c r="E75" s="181">
        <f t="shared" si="3"/>
        <v>607.05</v>
      </c>
    </row>
    <row r="76" spans="1:5" ht="12.75">
      <c r="A76" s="12" t="s">
        <v>66</v>
      </c>
      <c r="B76" s="180">
        <v>144</v>
      </c>
      <c r="C76" s="181">
        <v>37.86</v>
      </c>
      <c r="D76" s="182">
        <v>158.74</v>
      </c>
      <c r="E76" s="181">
        <f t="shared" si="3"/>
        <v>196.60000000000002</v>
      </c>
    </row>
    <row r="77" spans="1:5" ht="12.75">
      <c r="A77" s="12" t="s">
        <v>67</v>
      </c>
      <c r="B77" s="180">
        <v>73</v>
      </c>
      <c r="C77" s="181">
        <v>342.17</v>
      </c>
      <c r="D77" s="182">
        <v>526.71</v>
      </c>
      <c r="E77" s="181">
        <f t="shared" si="3"/>
        <v>868.8800000000001</v>
      </c>
    </row>
    <row r="78" spans="1:5" ht="12.75">
      <c r="A78" s="12" t="s">
        <v>68</v>
      </c>
      <c r="B78" s="180">
        <v>94</v>
      </c>
      <c r="C78" s="181">
        <v>48.4</v>
      </c>
      <c r="D78" s="182">
        <v>93.77</v>
      </c>
      <c r="E78" s="181">
        <f t="shared" si="3"/>
        <v>142.17</v>
      </c>
    </row>
    <row r="79" spans="1:5" ht="12.75">
      <c r="A79" s="14" t="s">
        <v>69</v>
      </c>
      <c r="B79" s="183">
        <f>SUM(B71:B78)</f>
        <v>892</v>
      </c>
      <c r="C79" s="184">
        <f>SUM(C71:C78)</f>
        <v>2270.14</v>
      </c>
      <c r="D79" s="184">
        <f>SUM(D71:D78)</f>
        <v>4357.070000000001</v>
      </c>
      <c r="E79" s="184">
        <f t="shared" si="3"/>
        <v>6627.210000000001</v>
      </c>
    </row>
    <row r="80" spans="1:5" ht="12.75">
      <c r="A80" s="12"/>
      <c r="B80" s="180"/>
      <c r="C80" s="181"/>
      <c r="D80" s="182"/>
      <c r="E80" s="185"/>
    </row>
    <row r="81" spans="1:5" ht="12.75">
      <c r="A81" s="12" t="s">
        <v>70</v>
      </c>
      <c r="B81" s="180">
        <v>25</v>
      </c>
      <c r="C81" s="181">
        <v>8.08</v>
      </c>
      <c r="D81" s="182">
        <v>14.65</v>
      </c>
      <c r="E81" s="181">
        <f>SUM(C81:D81)</f>
        <v>22.73</v>
      </c>
    </row>
    <row r="82" spans="1:5" ht="12.75">
      <c r="A82" s="12" t="s">
        <v>71</v>
      </c>
      <c r="B82" s="180">
        <v>36</v>
      </c>
      <c r="C82" s="181">
        <v>72.27</v>
      </c>
      <c r="D82" s="182">
        <v>54.23</v>
      </c>
      <c r="E82" s="181">
        <f>SUM(C82:D82)</f>
        <v>126.5</v>
      </c>
    </row>
    <row r="83" spans="1:5" ht="12.75">
      <c r="A83" s="14" t="s">
        <v>72</v>
      </c>
      <c r="B83" s="183">
        <f>SUM(B81:B82)</f>
        <v>61</v>
      </c>
      <c r="C83" s="184">
        <f>SUM(C81:C82)</f>
        <v>80.35</v>
      </c>
      <c r="D83" s="184">
        <f>SUM(D81:D82)</f>
        <v>68.88</v>
      </c>
      <c r="E83" s="184">
        <f>SUM(C83:D83)</f>
        <v>149.23</v>
      </c>
    </row>
    <row r="84" spans="1:5" ht="12.75">
      <c r="A84" s="12"/>
      <c r="B84" s="156"/>
      <c r="C84" s="185"/>
      <c r="D84" s="185"/>
      <c r="E84" s="185"/>
    </row>
    <row r="85" spans="1:5" ht="13.5" thickBot="1">
      <c r="A85" s="18" t="s">
        <v>73</v>
      </c>
      <c r="B85" s="190">
        <f>SUM(B12,B14,B16,B21,B23,B25,B30,B36,B38,B49,B51,B58,B63,B65,B69,B79,B83)</f>
        <v>18237</v>
      </c>
      <c r="C85" s="191">
        <f>SUM(C12,C14,C16,C21,C23,C25,C30,C36,C38,C49,C51,C58,C63,C65,C69,C79,C83)</f>
        <v>24034.189999999995</v>
      </c>
      <c r="D85" s="191">
        <f>SUM(D12,D14,D16,D21,D23,D25,D30,D36,D38,D49,D51,D58,D63,D65,D69,D79,D83)</f>
        <v>58183.109999999986</v>
      </c>
      <c r="E85" s="191">
        <f>SUM(C85:D85)</f>
        <v>82217.29999999999</v>
      </c>
    </row>
    <row r="86" spans="1:5" ht="12.75">
      <c r="A86" s="84" t="s">
        <v>375</v>
      </c>
      <c r="B86" s="12"/>
      <c r="C86" s="12"/>
      <c r="D86" s="12"/>
      <c r="E86" s="12"/>
    </row>
  </sheetData>
  <mergeCells count="2">
    <mergeCell ref="A1:E1"/>
    <mergeCell ref="A3:E3"/>
  </mergeCells>
  <printOptions/>
  <pageMargins left="0.75" right="0.75" top="1" bottom="1" header="0" footer="0"/>
  <pageSetup fitToHeight="1" fitToWidth="1" horizontalDpi="600" verticalDpi="600" orientation="portrait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22" customWidth="1"/>
    <col min="2" max="16384" width="11.421875" style="22" customWidth="1"/>
  </cols>
  <sheetData>
    <row r="1" spans="1:9" s="21" customFormat="1" ht="18">
      <c r="A1" s="215" t="s">
        <v>0</v>
      </c>
      <c r="B1" s="215"/>
      <c r="C1" s="215"/>
      <c r="D1" s="215"/>
      <c r="E1" s="215"/>
      <c r="F1" s="215"/>
      <c r="G1" s="215"/>
      <c r="H1" s="215"/>
      <c r="I1" s="215"/>
    </row>
    <row r="3" spans="1:9" ht="15">
      <c r="A3" s="232" t="s">
        <v>430</v>
      </c>
      <c r="B3" s="216"/>
      <c r="C3" s="216"/>
      <c r="D3" s="216"/>
      <c r="E3" s="216"/>
      <c r="F3" s="216"/>
      <c r="G3" s="220"/>
      <c r="H3" s="220"/>
      <c r="I3" s="220"/>
    </row>
    <row r="4" spans="1:9" ht="15">
      <c r="A4" s="216" t="s">
        <v>376</v>
      </c>
      <c r="B4" s="216"/>
      <c r="C4" s="216"/>
      <c r="D4" s="216"/>
      <c r="E4" s="216"/>
      <c r="F4" s="216"/>
      <c r="G4" s="216"/>
      <c r="H4" s="216"/>
      <c r="I4" s="216"/>
    </row>
    <row r="5" spans="1:9" ht="12.75">
      <c r="A5" s="39"/>
      <c r="B5" s="39"/>
      <c r="C5" s="39"/>
      <c r="D5" s="39"/>
      <c r="E5" s="39"/>
      <c r="F5" s="39"/>
      <c r="G5" s="39"/>
      <c r="H5" s="39"/>
      <c r="I5" s="39"/>
    </row>
    <row r="6" spans="1:9" ht="12.75">
      <c r="A6" s="33" t="s">
        <v>377</v>
      </c>
      <c r="B6" s="221" t="s">
        <v>322</v>
      </c>
      <c r="C6" s="227"/>
      <c r="D6" s="221" t="s">
        <v>323</v>
      </c>
      <c r="E6" s="227"/>
      <c r="F6" s="221" t="s">
        <v>378</v>
      </c>
      <c r="G6" s="227"/>
      <c r="H6" s="221" t="s">
        <v>325</v>
      </c>
      <c r="I6" s="222"/>
    </row>
    <row r="7" spans="1:9" ht="13.5" thickBot="1">
      <c r="A7" s="33" t="s">
        <v>104</v>
      </c>
      <c r="B7" s="6" t="s">
        <v>330</v>
      </c>
      <c r="C7" s="3" t="s">
        <v>331</v>
      </c>
      <c r="D7" s="6" t="s">
        <v>262</v>
      </c>
      <c r="E7" s="3" t="s">
        <v>331</v>
      </c>
      <c r="F7" s="6" t="s">
        <v>262</v>
      </c>
      <c r="G7" s="3" t="s">
        <v>331</v>
      </c>
      <c r="H7" s="6" t="s">
        <v>262</v>
      </c>
      <c r="I7" s="3" t="s">
        <v>331</v>
      </c>
    </row>
    <row r="8" spans="1:9" ht="12.75">
      <c r="A8" s="192" t="s">
        <v>379</v>
      </c>
      <c r="B8" s="35">
        <v>15628</v>
      </c>
      <c r="C8" s="193">
        <v>87.11</v>
      </c>
      <c r="D8" s="35">
        <v>6835.84</v>
      </c>
      <c r="E8" s="193">
        <v>28.56</v>
      </c>
      <c r="F8" s="35">
        <v>39972.78</v>
      </c>
      <c r="G8" s="193">
        <v>69.22</v>
      </c>
      <c r="H8" s="35">
        <v>46808.62</v>
      </c>
      <c r="I8" s="193">
        <v>57.31</v>
      </c>
    </row>
    <row r="9" spans="1:9" ht="12.75">
      <c r="A9" s="194" t="s">
        <v>380</v>
      </c>
      <c r="B9" s="36">
        <v>1845</v>
      </c>
      <c r="C9" s="195">
        <v>10.28</v>
      </c>
      <c r="D9" s="36">
        <v>10001.81</v>
      </c>
      <c r="E9" s="195">
        <v>41.79</v>
      </c>
      <c r="F9" s="36">
        <v>15392.43</v>
      </c>
      <c r="G9" s="195">
        <v>26.66</v>
      </c>
      <c r="H9" s="36">
        <v>25394.24</v>
      </c>
      <c r="I9" s="195">
        <v>31.09</v>
      </c>
    </row>
    <row r="10" spans="1:9" ht="12.75">
      <c r="A10" s="12" t="s">
        <v>381</v>
      </c>
      <c r="B10" s="36">
        <v>468</v>
      </c>
      <c r="C10" s="195">
        <v>2.61</v>
      </c>
      <c r="D10" s="36">
        <v>7095.5</v>
      </c>
      <c r="E10" s="195">
        <v>29.65</v>
      </c>
      <c r="F10" s="36">
        <v>2381.29</v>
      </c>
      <c r="G10" s="195">
        <v>4.12</v>
      </c>
      <c r="H10" s="36">
        <v>9476.79</v>
      </c>
      <c r="I10" s="195">
        <v>11.6</v>
      </c>
    </row>
    <row r="11" spans="1:9" ht="12.75">
      <c r="A11" s="12"/>
      <c r="B11" s="36"/>
      <c r="C11" s="195"/>
      <c r="D11" s="36"/>
      <c r="E11" s="195"/>
      <c r="F11" s="36"/>
      <c r="G11" s="195"/>
      <c r="H11" s="36"/>
      <c r="I11" s="195"/>
    </row>
    <row r="12" spans="1:9" ht="13.5" thickBot="1">
      <c r="A12" s="18" t="s">
        <v>79</v>
      </c>
      <c r="B12" s="37">
        <f>SUM(B8:B10)</f>
        <v>17941</v>
      </c>
      <c r="C12" s="175">
        <f aca="true" t="shared" si="0" ref="C12:I12">SUM(C8:C10)</f>
        <v>100</v>
      </c>
      <c r="D12" s="37">
        <f t="shared" si="0"/>
        <v>23933.15</v>
      </c>
      <c r="E12" s="175">
        <f t="shared" si="0"/>
        <v>100</v>
      </c>
      <c r="F12" s="37">
        <f t="shared" si="0"/>
        <v>57746.5</v>
      </c>
      <c r="G12" s="175">
        <f t="shared" si="0"/>
        <v>100</v>
      </c>
      <c r="H12" s="37">
        <f t="shared" si="0"/>
        <v>81679.65</v>
      </c>
      <c r="I12" s="175">
        <f t="shared" si="0"/>
        <v>100</v>
      </c>
    </row>
    <row r="13" spans="1:9" ht="12.75">
      <c r="A13" s="12" t="s">
        <v>436</v>
      </c>
      <c r="B13" s="213"/>
      <c r="C13" s="199"/>
      <c r="D13" s="213"/>
      <c r="E13" s="199"/>
      <c r="F13" s="213"/>
      <c r="G13" s="199"/>
      <c r="H13" s="213"/>
      <c r="I13" s="199"/>
    </row>
    <row r="14" spans="1:9" ht="12.75">
      <c r="A14" s="84" t="s">
        <v>382</v>
      </c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/>
  <pageMargins left="0.75" right="0.75" top="1" bottom="1" header="0" footer="0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6.7109375" style="22" customWidth="1"/>
    <col min="2" max="7" width="14.7109375" style="22" customWidth="1"/>
    <col min="8" max="16384" width="11.421875" style="22" customWidth="1"/>
  </cols>
  <sheetData>
    <row r="1" spans="1:7" s="21" customFormat="1" ht="18">
      <c r="A1" s="215" t="s">
        <v>0</v>
      </c>
      <c r="B1" s="215"/>
      <c r="C1" s="215"/>
      <c r="D1" s="215"/>
      <c r="E1" s="215"/>
      <c r="F1" s="215"/>
      <c r="G1" s="215"/>
    </row>
    <row r="3" spans="1:7" ht="15">
      <c r="A3" s="216" t="s">
        <v>81</v>
      </c>
      <c r="B3" s="216"/>
      <c r="C3" s="216"/>
      <c r="D3" s="216"/>
      <c r="E3" s="216"/>
      <c r="F3" s="216"/>
      <c r="G3" s="220"/>
    </row>
    <row r="4" spans="1:7" ht="15">
      <c r="A4" s="1"/>
      <c r="B4" s="1"/>
      <c r="C4" s="1"/>
      <c r="D4" s="1"/>
      <c r="E4" s="1"/>
      <c r="F4" s="1"/>
      <c r="G4" s="29"/>
    </row>
    <row r="5" spans="1:7" ht="15">
      <c r="A5" s="216" t="s">
        <v>404</v>
      </c>
      <c r="B5" s="216"/>
      <c r="C5" s="216"/>
      <c r="D5" s="216"/>
      <c r="E5" s="216"/>
      <c r="F5" s="216"/>
      <c r="G5" s="216"/>
    </row>
    <row r="6" spans="1:7" ht="12.75">
      <c r="A6" s="30"/>
      <c r="B6" s="30"/>
      <c r="C6" s="30"/>
      <c r="D6" s="30"/>
      <c r="E6" s="30"/>
      <c r="F6" s="30"/>
      <c r="G6" s="30"/>
    </row>
    <row r="7" spans="1:7" ht="12.75">
      <c r="A7" s="12"/>
      <c r="B7" s="221" t="s">
        <v>82</v>
      </c>
      <c r="C7" s="222"/>
      <c r="D7" s="222"/>
      <c r="E7" s="222"/>
      <c r="F7" s="222"/>
      <c r="G7" s="222"/>
    </row>
    <row r="8" spans="1:7" ht="12.75">
      <c r="A8" s="33" t="s">
        <v>83</v>
      </c>
      <c r="B8" s="217" t="s">
        <v>84</v>
      </c>
      <c r="C8" s="218"/>
      <c r="D8" s="218"/>
      <c r="E8" s="219"/>
      <c r="F8" s="3" t="s">
        <v>85</v>
      </c>
      <c r="G8" s="3" t="s">
        <v>82</v>
      </c>
    </row>
    <row r="9" spans="1:7" ht="13.5" thickBot="1">
      <c r="A9" s="12"/>
      <c r="B9" s="6" t="s">
        <v>86</v>
      </c>
      <c r="C9" s="3" t="s">
        <v>87</v>
      </c>
      <c r="D9" s="3" t="s">
        <v>88</v>
      </c>
      <c r="E9" s="3" t="s">
        <v>89</v>
      </c>
      <c r="F9" s="6" t="s">
        <v>90</v>
      </c>
      <c r="G9" s="6" t="s">
        <v>91</v>
      </c>
    </row>
    <row r="10" spans="1:7" ht="12.75">
      <c r="A10" s="10" t="s">
        <v>92</v>
      </c>
      <c r="B10" s="35">
        <v>679214</v>
      </c>
      <c r="C10" s="35">
        <v>4446</v>
      </c>
      <c r="D10" s="35">
        <v>37821</v>
      </c>
      <c r="E10" s="35">
        <v>721481</v>
      </c>
      <c r="F10" s="35">
        <v>139124</v>
      </c>
      <c r="G10" s="35">
        <v>860605</v>
      </c>
    </row>
    <row r="11" spans="1:7" ht="12.75">
      <c r="A11" s="12" t="s">
        <v>93</v>
      </c>
      <c r="B11" s="36">
        <v>2720326</v>
      </c>
      <c r="C11" s="36">
        <v>133193</v>
      </c>
      <c r="D11" s="36">
        <v>508620</v>
      </c>
      <c r="E11" s="36">
        <v>3362139</v>
      </c>
      <c r="F11" s="36">
        <v>683402</v>
      </c>
      <c r="G11" s="36">
        <v>4045541</v>
      </c>
    </row>
    <row r="12" spans="1:7" ht="12.75">
      <c r="A12" s="12" t="s">
        <v>94</v>
      </c>
      <c r="B12" s="36">
        <v>2424900</v>
      </c>
      <c r="C12" s="36">
        <v>115528</v>
      </c>
      <c r="D12" s="36">
        <v>397786</v>
      </c>
      <c r="E12" s="36">
        <v>2938214</v>
      </c>
      <c r="F12" s="36">
        <v>581556</v>
      </c>
      <c r="G12" s="36">
        <v>3519770</v>
      </c>
    </row>
    <row r="13" spans="1:7" ht="12.75">
      <c r="A13" s="12" t="s">
        <v>95</v>
      </c>
      <c r="B13" s="36">
        <v>295426</v>
      </c>
      <c r="C13" s="36">
        <v>17665</v>
      </c>
      <c r="D13" s="36">
        <v>110834</v>
      </c>
      <c r="E13" s="36">
        <v>423925</v>
      </c>
      <c r="F13" s="36">
        <v>101846</v>
      </c>
      <c r="G13" s="36">
        <v>525771</v>
      </c>
    </row>
    <row r="14" spans="1:7" ht="12.75">
      <c r="A14" s="12" t="s">
        <v>96</v>
      </c>
      <c r="B14" s="36">
        <v>4053058</v>
      </c>
      <c r="C14" s="36">
        <v>94254</v>
      </c>
      <c r="D14" s="36">
        <v>599016</v>
      </c>
      <c r="E14" s="36">
        <v>4746328</v>
      </c>
      <c r="F14" s="36">
        <v>976350</v>
      </c>
      <c r="G14" s="36">
        <v>5722678</v>
      </c>
    </row>
    <row r="15" spans="1:7" ht="12.75">
      <c r="A15" s="12"/>
      <c r="B15" s="36"/>
      <c r="C15" s="36"/>
      <c r="D15" s="36"/>
      <c r="E15" s="36"/>
      <c r="F15" s="36"/>
      <c r="G15" s="36"/>
    </row>
    <row r="16" spans="1:7" ht="13.5" thickBot="1">
      <c r="A16" s="18" t="s">
        <v>79</v>
      </c>
      <c r="B16" s="37">
        <v>7452598</v>
      </c>
      <c r="C16" s="37">
        <v>231893</v>
      </c>
      <c r="D16" s="37">
        <v>1145457</v>
      </c>
      <c r="E16" s="37">
        <v>8829948</v>
      </c>
      <c r="F16" s="37">
        <v>1798876</v>
      </c>
      <c r="G16" s="37">
        <v>10628824</v>
      </c>
    </row>
    <row r="17" spans="1:7" ht="12.75">
      <c r="A17" s="14"/>
      <c r="B17" s="38"/>
      <c r="C17" s="38"/>
      <c r="D17" s="38"/>
      <c r="E17" s="38"/>
      <c r="F17" s="38"/>
      <c r="G17" s="38"/>
    </row>
    <row r="18" spans="1:7" ht="12.75">
      <c r="A18" s="14"/>
      <c r="B18" s="38"/>
      <c r="C18" s="38"/>
      <c r="D18" s="38"/>
      <c r="E18" s="38"/>
      <c r="F18" s="38"/>
      <c r="G18" s="38"/>
    </row>
    <row r="19" spans="1:7" ht="12.75">
      <c r="A19" s="14"/>
      <c r="B19" s="38"/>
      <c r="C19" s="38"/>
      <c r="D19" s="38"/>
      <c r="E19" s="38"/>
      <c r="F19" s="38"/>
      <c r="G19" s="38"/>
    </row>
    <row r="20" spans="1:7" ht="12.75">
      <c r="A20" s="14"/>
      <c r="B20" s="38"/>
      <c r="C20" s="38"/>
      <c r="D20" s="38"/>
      <c r="E20" s="38"/>
      <c r="F20" s="38"/>
      <c r="G20" s="38"/>
    </row>
    <row r="21" spans="1:7" ht="12.75">
      <c r="A21" s="39"/>
      <c r="B21" s="39"/>
      <c r="C21" s="39"/>
      <c r="D21" s="39"/>
      <c r="E21" s="39"/>
      <c r="F21" s="39"/>
      <c r="G21" s="39"/>
    </row>
    <row r="22" spans="1:7" ht="12.75">
      <c r="A22" s="12"/>
      <c r="B22" s="3" t="s">
        <v>97</v>
      </c>
      <c r="C22" s="3" t="s">
        <v>97</v>
      </c>
      <c r="D22" s="3" t="s">
        <v>98</v>
      </c>
      <c r="E22" s="3" t="s">
        <v>99</v>
      </c>
      <c r="F22" s="3" t="s">
        <v>79</v>
      </c>
      <c r="G22" s="3" t="s">
        <v>97</v>
      </c>
    </row>
    <row r="23" spans="1:7" ht="12.75">
      <c r="A23" s="33" t="s">
        <v>83</v>
      </c>
      <c r="B23" s="6" t="s">
        <v>100</v>
      </c>
      <c r="C23" s="6" t="s">
        <v>101</v>
      </c>
      <c r="D23" s="6" t="s">
        <v>102</v>
      </c>
      <c r="E23" s="6" t="s">
        <v>103</v>
      </c>
      <c r="F23" s="6" t="s">
        <v>104</v>
      </c>
      <c r="G23" s="6" t="s">
        <v>105</v>
      </c>
    </row>
    <row r="24" spans="1:7" ht="13.5" thickBot="1">
      <c r="A24" s="12"/>
      <c r="B24" s="6" t="s">
        <v>106</v>
      </c>
      <c r="C24" s="6" t="s">
        <v>91</v>
      </c>
      <c r="D24" s="6" t="s">
        <v>107</v>
      </c>
      <c r="E24" s="6" t="s">
        <v>108</v>
      </c>
      <c r="F24" s="6" t="s">
        <v>109</v>
      </c>
      <c r="G24" s="7" t="s">
        <v>11</v>
      </c>
    </row>
    <row r="25" spans="1:7" ht="12.75">
      <c r="A25" s="10" t="s">
        <v>92</v>
      </c>
      <c r="B25" s="35">
        <v>68571</v>
      </c>
      <c r="C25" s="35">
        <v>929176</v>
      </c>
      <c r="D25" s="35">
        <v>26120</v>
      </c>
      <c r="E25" s="35">
        <v>264080</v>
      </c>
      <c r="F25" s="35">
        <v>1219376</v>
      </c>
      <c r="G25" s="35">
        <v>4933</v>
      </c>
    </row>
    <row r="26" spans="1:7" ht="12.75">
      <c r="A26" s="12" t="s">
        <v>93</v>
      </c>
      <c r="B26" s="36">
        <v>203665</v>
      </c>
      <c r="C26" s="36">
        <v>4249206</v>
      </c>
      <c r="D26" s="36">
        <v>130262</v>
      </c>
      <c r="E26" s="36">
        <v>2111959</v>
      </c>
      <c r="F26" s="36">
        <v>6491427</v>
      </c>
      <c r="G26" s="36">
        <v>5765</v>
      </c>
    </row>
    <row r="27" spans="1:7" ht="12.75">
      <c r="A27" s="12" t="s">
        <v>94</v>
      </c>
      <c r="B27" s="36">
        <v>175308</v>
      </c>
      <c r="C27" s="36">
        <v>3695078</v>
      </c>
      <c r="D27" s="36">
        <v>120957</v>
      </c>
      <c r="E27" s="36">
        <v>1790005</v>
      </c>
      <c r="F27" s="36">
        <v>5606040</v>
      </c>
      <c r="G27" s="36">
        <v>2679</v>
      </c>
    </row>
    <row r="28" spans="1:7" ht="12.75">
      <c r="A28" s="12" t="s">
        <v>95</v>
      </c>
      <c r="B28" s="36">
        <v>28357</v>
      </c>
      <c r="C28" s="36">
        <v>554128</v>
      </c>
      <c r="D28" s="36">
        <v>9305</v>
      </c>
      <c r="E28" s="36">
        <v>321954</v>
      </c>
      <c r="F28" s="36">
        <v>885387</v>
      </c>
      <c r="G28" s="36">
        <v>3086</v>
      </c>
    </row>
    <row r="29" spans="1:7" ht="12.75">
      <c r="A29" s="12" t="s">
        <v>96</v>
      </c>
      <c r="B29" s="36">
        <v>303541</v>
      </c>
      <c r="C29" s="36">
        <v>6026219</v>
      </c>
      <c r="D29" s="36">
        <v>2389333</v>
      </c>
      <c r="E29" s="36">
        <v>6628712</v>
      </c>
      <c r="F29" s="36">
        <v>15044264</v>
      </c>
      <c r="G29" s="36">
        <v>67005</v>
      </c>
    </row>
    <row r="30" spans="1:7" ht="12.75">
      <c r="A30" s="12"/>
      <c r="B30" s="36"/>
      <c r="C30" s="36"/>
      <c r="D30" s="36"/>
      <c r="E30" s="36"/>
      <c r="F30" s="36"/>
      <c r="G30" s="36"/>
    </row>
    <row r="31" spans="1:7" ht="13.5" thickBot="1">
      <c r="A31" s="18" t="s">
        <v>79</v>
      </c>
      <c r="B31" s="37">
        <v>575777</v>
      </c>
      <c r="C31" s="37">
        <v>11204601</v>
      </c>
      <c r="D31" s="37">
        <v>2545715</v>
      </c>
      <c r="E31" s="37">
        <v>9004751</v>
      </c>
      <c r="F31" s="40">
        <v>22755067</v>
      </c>
      <c r="G31" s="37">
        <v>77703</v>
      </c>
    </row>
    <row r="32" spans="1:7" ht="12.75">
      <c r="A32" s="12" t="s">
        <v>110</v>
      </c>
      <c r="B32" s="12"/>
      <c r="C32" s="12"/>
      <c r="D32" s="12"/>
      <c r="E32" s="12"/>
      <c r="F32" s="12"/>
      <c r="G32" s="12"/>
    </row>
    <row r="33" spans="1:7" ht="12.75">
      <c r="A33" s="12" t="s">
        <v>111</v>
      </c>
      <c r="B33" s="12"/>
      <c r="C33" s="12"/>
      <c r="D33" s="12"/>
      <c r="E33" s="12"/>
      <c r="F33" s="12"/>
      <c r="G33" s="12"/>
    </row>
    <row r="34" spans="1:7" ht="12.75">
      <c r="A34" s="12" t="s">
        <v>112</v>
      </c>
      <c r="B34" s="12"/>
      <c r="C34" s="12"/>
      <c r="D34" s="12"/>
      <c r="E34" s="12"/>
      <c r="F34" s="12"/>
      <c r="G34" s="12"/>
    </row>
  </sheetData>
  <mergeCells count="5">
    <mergeCell ref="B8:E8"/>
    <mergeCell ref="A1:G1"/>
    <mergeCell ref="A3:G3"/>
    <mergeCell ref="A5:G5"/>
    <mergeCell ref="B7:G7"/>
  </mergeCells>
  <printOptions/>
  <pageMargins left="0.75" right="0.75" top="1" bottom="1" header="0" footer="0"/>
  <pageSetup fitToHeight="1" fitToWidth="1" horizontalDpi="600" verticalDpi="600" orientation="portrait" paperSize="9" scale="8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="75" zoomScaleNormal="75" workbookViewId="0" topLeftCell="A1">
      <selection activeCell="A14" sqref="A14"/>
    </sheetView>
  </sheetViews>
  <sheetFormatPr defaultColWidth="11.421875" defaultRowHeight="12.75"/>
  <cols>
    <col min="1" max="1" width="14.00390625" style="22" customWidth="1"/>
    <col min="2" max="16384" width="11.421875" style="22" customWidth="1"/>
  </cols>
  <sheetData>
    <row r="1" spans="1:9" s="21" customFormat="1" ht="18">
      <c r="A1" s="215" t="s">
        <v>0</v>
      </c>
      <c r="B1" s="215"/>
      <c r="C1" s="215"/>
      <c r="D1" s="215"/>
      <c r="E1" s="215"/>
      <c r="F1" s="215"/>
      <c r="G1" s="215"/>
      <c r="H1" s="215"/>
      <c r="I1" s="215"/>
    </row>
    <row r="3" spans="1:9" ht="15">
      <c r="A3" s="232" t="s">
        <v>431</v>
      </c>
      <c r="B3" s="216"/>
      <c r="C3" s="216"/>
      <c r="D3" s="216"/>
      <c r="E3" s="216"/>
      <c r="F3" s="216"/>
      <c r="G3" s="220"/>
      <c r="H3" s="220"/>
      <c r="I3" s="220"/>
    </row>
    <row r="4" spans="1:9" ht="15">
      <c r="A4" s="216" t="s">
        <v>383</v>
      </c>
      <c r="B4" s="216"/>
      <c r="C4" s="216"/>
      <c r="D4" s="216"/>
      <c r="E4" s="216"/>
      <c r="F4" s="216"/>
      <c r="G4" s="216"/>
      <c r="H4" s="216"/>
      <c r="I4" s="216"/>
    </row>
    <row r="5" spans="1:9" ht="12.75">
      <c r="A5" s="39"/>
      <c r="B5" s="39"/>
      <c r="C5" s="39"/>
      <c r="D5" s="39"/>
      <c r="E5" s="39"/>
      <c r="F5" s="39"/>
      <c r="G5" s="39"/>
      <c r="H5" s="39"/>
      <c r="I5" s="39"/>
    </row>
    <row r="6" spans="1:9" ht="12.75">
      <c r="A6" s="33"/>
      <c r="B6" s="221" t="s">
        <v>322</v>
      </c>
      <c r="C6" s="227"/>
      <c r="D6" s="221" t="s">
        <v>323</v>
      </c>
      <c r="E6" s="227"/>
      <c r="F6" s="221" t="s">
        <v>378</v>
      </c>
      <c r="G6" s="227"/>
      <c r="H6" s="221" t="s">
        <v>325</v>
      </c>
      <c r="I6" s="222"/>
    </row>
    <row r="7" spans="1:9" ht="13.5" thickBot="1">
      <c r="A7" s="33" t="s">
        <v>384</v>
      </c>
      <c r="B7" s="6" t="s">
        <v>330</v>
      </c>
      <c r="C7" s="3" t="s">
        <v>331</v>
      </c>
      <c r="D7" s="6" t="s">
        <v>262</v>
      </c>
      <c r="E7" s="3" t="s">
        <v>331</v>
      </c>
      <c r="F7" s="6" t="s">
        <v>262</v>
      </c>
      <c r="G7" s="3" t="s">
        <v>331</v>
      </c>
      <c r="H7" s="6" t="s">
        <v>262</v>
      </c>
      <c r="I7" s="3" t="s">
        <v>331</v>
      </c>
    </row>
    <row r="8" spans="1:9" ht="12.75">
      <c r="A8" s="10" t="s">
        <v>385</v>
      </c>
      <c r="B8" s="35">
        <v>12279</v>
      </c>
      <c r="C8" s="193">
        <v>68.44</v>
      </c>
      <c r="D8" s="35">
        <v>1690.3</v>
      </c>
      <c r="E8" s="193">
        <v>7.06</v>
      </c>
      <c r="F8" s="35">
        <v>9532.75</v>
      </c>
      <c r="G8" s="193">
        <v>16.51</v>
      </c>
      <c r="H8" s="35">
        <v>11223.05</v>
      </c>
      <c r="I8" s="193">
        <v>13.74</v>
      </c>
    </row>
    <row r="9" spans="1:9" ht="12.75">
      <c r="A9" s="12" t="s">
        <v>386</v>
      </c>
      <c r="B9" s="36">
        <v>5461</v>
      </c>
      <c r="C9" s="195">
        <v>30.44</v>
      </c>
      <c r="D9" s="36">
        <v>15603.64</v>
      </c>
      <c r="E9" s="195">
        <v>65.2</v>
      </c>
      <c r="F9" s="36">
        <v>39220.9</v>
      </c>
      <c r="G9" s="195">
        <v>67.92</v>
      </c>
      <c r="H9" s="36">
        <v>54824.54</v>
      </c>
      <c r="I9" s="195">
        <v>67.12</v>
      </c>
    </row>
    <row r="10" spans="1:9" ht="12.75">
      <c r="A10" s="12" t="s">
        <v>387</v>
      </c>
      <c r="B10" s="36">
        <v>201</v>
      </c>
      <c r="C10" s="195">
        <v>1.12</v>
      </c>
      <c r="D10" s="36">
        <v>6639.21</v>
      </c>
      <c r="E10" s="195">
        <v>27.24</v>
      </c>
      <c r="F10" s="36">
        <v>8992.85</v>
      </c>
      <c r="G10" s="195">
        <v>15.57</v>
      </c>
      <c r="H10" s="36">
        <v>15632.06</v>
      </c>
      <c r="I10" s="195">
        <v>19.14</v>
      </c>
    </row>
    <row r="11" spans="1:9" ht="12.75">
      <c r="A11" s="12"/>
      <c r="B11" s="36"/>
      <c r="C11" s="195"/>
      <c r="D11" s="36"/>
      <c r="E11" s="195"/>
      <c r="F11" s="36"/>
      <c r="G11" s="195"/>
      <c r="H11" s="36"/>
      <c r="I11" s="195"/>
    </row>
    <row r="12" spans="1:9" ht="13.5" thickBot="1">
      <c r="A12" s="18" t="s">
        <v>79</v>
      </c>
      <c r="B12" s="37">
        <f>SUM(B8:B10)</f>
        <v>17941</v>
      </c>
      <c r="C12" s="175">
        <f aca="true" t="shared" si="0" ref="C12:I12">SUM(C8:C10)</f>
        <v>100</v>
      </c>
      <c r="D12" s="37">
        <f t="shared" si="0"/>
        <v>23933.149999999998</v>
      </c>
      <c r="E12" s="175">
        <f t="shared" si="0"/>
        <v>99.5</v>
      </c>
      <c r="F12" s="37">
        <f t="shared" si="0"/>
        <v>57746.5</v>
      </c>
      <c r="G12" s="175">
        <f t="shared" si="0"/>
        <v>100</v>
      </c>
      <c r="H12" s="37">
        <f t="shared" si="0"/>
        <v>81679.65</v>
      </c>
      <c r="I12" s="175">
        <f t="shared" si="0"/>
        <v>100</v>
      </c>
    </row>
    <row r="13" spans="1:9" ht="12.75">
      <c r="A13" s="12" t="s">
        <v>436</v>
      </c>
      <c r="B13" s="213"/>
      <c r="C13" s="199"/>
      <c r="D13" s="213"/>
      <c r="E13" s="199"/>
      <c r="F13" s="213"/>
      <c r="G13" s="199"/>
      <c r="H13" s="213"/>
      <c r="I13" s="199"/>
    </row>
    <row r="14" spans="1:9" ht="12.75">
      <c r="A14" s="84" t="s">
        <v>382</v>
      </c>
      <c r="B14" s="12"/>
      <c r="C14" s="12"/>
      <c r="D14" s="12"/>
      <c r="E14" s="12"/>
      <c r="F14" s="12"/>
      <c r="G14" s="12"/>
      <c r="H14" s="12"/>
      <c r="I14" s="12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/>
  <pageMargins left="0.75" right="0.75" top="1" bottom="1" header="0" footer="0"/>
  <pageSetup fitToHeight="1" fitToWidth="1" horizontalDpi="600" verticalDpi="600" orientation="portrait" paperSize="9" scale="9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="75" zoomScaleNormal="75" workbookViewId="0" topLeftCell="A1">
      <selection activeCell="A14" sqref="A14"/>
    </sheetView>
  </sheetViews>
  <sheetFormatPr defaultColWidth="11.421875" defaultRowHeight="12.75"/>
  <cols>
    <col min="1" max="1" width="14.00390625" style="22" customWidth="1"/>
    <col min="2" max="16384" width="11.421875" style="22" customWidth="1"/>
  </cols>
  <sheetData>
    <row r="1" spans="1:9" s="21" customFormat="1" ht="18">
      <c r="A1" s="215" t="s">
        <v>0</v>
      </c>
      <c r="B1" s="215"/>
      <c r="C1" s="215"/>
      <c r="D1" s="215"/>
      <c r="E1" s="215"/>
      <c r="F1" s="215"/>
      <c r="G1" s="215"/>
      <c r="H1" s="215"/>
      <c r="I1" s="215"/>
    </row>
    <row r="3" spans="1:9" ht="15">
      <c r="A3" s="232" t="s">
        <v>432</v>
      </c>
      <c r="B3" s="216"/>
      <c r="C3" s="216"/>
      <c r="D3" s="216"/>
      <c r="E3" s="216"/>
      <c r="F3" s="216"/>
      <c r="G3" s="220"/>
      <c r="H3" s="220"/>
      <c r="I3" s="220"/>
    </row>
    <row r="4" spans="1:9" ht="15">
      <c r="A4" s="216" t="s">
        <v>388</v>
      </c>
      <c r="B4" s="216"/>
      <c r="C4" s="216"/>
      <c r="D4" s="216"/>
      <c r="E4" s="216"/>
      <c r="F4" s="216"/>
      <c r="G4" s="216"/>
      <c r="H4" s="216"/>
      <c r="I4" s="216"/>
    </row>
    <row r="5" spans="1:9" ht="12.75">
      <c r="A5" s="39"/>
      <c r="B5" s="39"/>
      <c r="C5" s="39"/>
      <c r="D5" s="39"/>
      <c r="E5" s="39"/>
      <c r="F5" s="39"/>
      <c r="G5" s="39"/>
      <c r="H5" s="39"/>
      <c r="I5" s="39"/>
    </row>
    <row r="6" spans="1:9" ht="12.75">
      <c r="A6" s="33"/>
      <c r="B6" s="221" t="s">
        <v>322</v>
      </c>
      <c r="C6" s="227"/>
      <c r="D6" s="221" t="s">
        <v>323</v>
      </c>
      <c r="E6" s="227"/>
      <c r="F6" s="221" t="s">
        <v>378</v>
      </c>
      <c r="G6" s="227"/>
      <c r="H6" s="221" t="s">
        <v>325</v>
      </c>
      <c r="I6" s="222"/>
    </row>
    <row r="7" spans="1:9" ht="13.5" thickBot="1">
      <c r="A7" s="33" t="s">
        <v>389</v>
      </c>
      <c r="B7" s="6" t="s">
        <v>330</v>
      </c>
      <c r="C7" s="3" t="s">
        <v>331</v>
      </c>
      <c r="D7" s="6" t="s">
        <v>262</v>
      </c>
      <c r="E7" s="3" t="s">
        <v>331</v>
      </c>
      <c r="F7" s="6" t="s">
        <v>262</v>
      </c>
      <c r="G7" s="3" t="s">
        <v>331</v>
      </c>
      <c r="H7" s="6" t="s">
        <v>262</v>
      </c>
      <c r="I7" s="3" t="s">
        <v>331</v>
      </c>
    </row>
    <row r="8" spans="1:9" ht="12.75">
      <c r="A8" s="10" t="s">
        <v>390</v>
      </c>
      <c r="B8" s="35">
        <v>11921</v>
      </c>
      <c r="C8" s="193">
        <v>66.45</v>
      </c>
      <c r="D8" s="35">
        <v>2377.53</v>
      </c>
      <c r="E8" s="193">
        <v>9.93</v>
      </c>
      <c r="F8" s="35">
        <v>7910.04</v>
      </c>
      <c r="G8" s="193">
        <v>13.7</v>
      </c>
      <c r="H8" s="35">
        <v>10287.57</v>
      </c>
      <c r="I8" s="193">
        <v>12.6</v>
      </c>
    </row>
    <row r="9" spans="1:9" ht="12.75">
      <c r="A9" s="12" t="s">
        <v>391</v>
      </c>
      <c r="B9" s="36">
        <v>5219</v>
      </c>
      <c r="C9" s="195">
        <v>29.09</v>
      </c>
      <c r="D9" s="36">
        <v>10112.75</v>
      </c>
      <c r="E9" s="195">
        <v>42.26</v>
      </c>
      <c r="F9" s="36">
        <v>27040.07</v>
      </c>
      <c r="G9" s="195">
        <v>46.82</v>
      </c>
      <c r="H9" s="36">
        <v>37152.82</v>
      </c>
      <c r="I9" s="195">
        <v>45.48</v>
      </c>
    </row>
    <row r="10" spans="1:9" ht="12.75">
      <c r="A10" s="12" t="s">
        <v>392</v>
      </c>
      <c r="B10" s="36">
        <v>801</v>
      </c>
      <c r="C10" s="195">
        <v>4.46</v>
      </c>
      <c r="D10" s="36">
        <v>11442.87</v>
      </c>
      <c r="E10" s="195">
        <v>47.81</v>
      </c>
      <c r="F10" s="36">
        <v>22796.39</v>
      </c>
      <c r="G10" s="195">
        <v>39.48</v>
      </c>
      <c r="H10" s="36">
        <v>34239.26</v>
      </c>
      <c r="I10" s="195">
        <v>41.92</v>
      </c>
    </row>
    <row r="11" spans="1:9" ht="12.75">
      <c r="A11" s="12"/>
      <c r="B11" s="36"/>
      <c r="C11" s="195"/>
      <c r="D11" s="36"/>
      <c r="E11" s="195"/>
      <c r="F11" s="36"/>
      <c r="G11" s="195"/>
      <c r="H11" s="36"/>
      <c r="I11" s="195"/>
    </row>
    <row r="12" spans="1:9" ht="13.5" thickBot="1">
      <c r="A12" s="18" t="s">
        <v>79</v>
      </c>
      <c r="B12" s="37">
        <f>SUM(B8:B10)</f>
        <v>17941</v>
      </c>
      <c r="C12" s="196">
        <f aca="true" t="shared" si="0" ref="C12:I12">SUM(C8:C10)</f>
        <v>100</v>
      </c>
      <c r="D12" s="37">
        <f t="shared" si="0"/>
        <v>23933.15</v>
      </c>
      <c r="E12" s="196">
        <f>SUM(E8:E10)</f>
        <v>100</v>
      </c>
      <c r="F12" s="37">
        <f t="shared" si="0"/>
        <v>57746.5</v>
      </c>
      <c r="G12" s="196">
        <f t="shared" si="0"/>
        <v>100</v>
      </c>
      <c r="H12" s="37">
        <f t="shared" si="0"/>
        <v>81679.65</v>
      </c>
      <c r="I12" s="196">
        <f t="shared" si="0"/>
        <v>100</v>
      </c>
    </row>
    <row r="13" spans="1:9" ht="12.75">
      <c r="A13" s="12" t="s">
        <v>436</v>
      </c>
      <c r="B13" s="213"/>
      <c r="C13" s="214"/>
      <c r="D13" s="213"/>
      <c r="E13" s="214"/>
      <c r="F13" s="213"/>
      <c r="G13" s="214"/>
      <c r="H13" s="213"/>
      <c r="I13" s="214"/>
    </row>
    <row r="14" spans="1:9" ht="12.75">
      <c r="A14" s="84" t="s">
        <v>382</v>
      </c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/>
  <pageMargins left="0.75" right="0.75" top="1" bottom="1" header="0" footer="0"/>
  <pageSetup fitToHeight="1" fitToWidth="1"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22" customWidth="1"/>
    <col min="2" max="16384" width="11.421875" style="22" customWidth="1"/>
  </cols>
  <sheetData>
    <row r="1" spans="1:9" s="21" customFormat="1" ht="18">
      <c r="A1" s="215" t="s">
        <v>0</v>
      </c>
      <c r="B1" s="215"/>
      <c r="C1" s="215"/>
      <c r="D1" s="215"/>
      <c r="E1" s="215"/>
      <c r="F1" s="215"/>
      <c r="G1" s="215"/>
      <c r="H1" s="215"/>
      <c r="I1" s="215"/>
    </row>
    <row r="3" spans="1:9" ht="15">
      <c r="A3" s="232" t="s">
        <v>433</v>
      </c>
      <c r="B3" s="216"/>
      <c r="C3" s="216"/>
      <c r="D3" s="216"/>
      <c r="E3" s="216"/>
      <c r="F3" s="216"/>
      <c r="G3" s="220"/>
      <c r="H3" s="220"/>
      <c r="I3" s="220"/>
    </row>
    <row r="4" spans="1:9" ht="15">
      <c r="A4" s="216" t="s">
        <v>393</v>
      </c>
      <c r="B4" s="216"/>
      <c r="C4" s="216"/>
      <c r="D4" s="216"/>
      <c r="E4" s="216"/>
      <c r="F4" s="216"/>
      <c r="G4" s="216"/>
      <c r="H4" s="216"/>
      <c r="I4" s="216"/>
    </row>
    <row r="5" spans="1:9" ht="12.75">
      <c r="A5" s="39"/>
      <c r="B5" s="39"/>
      <c r="C5" s="39"/>
      <c r="D5" s="39"/>
      <c r="E5" s="39"/>
      <c r="F5" s="39"/>
      <c r="G5" s="39"/>
      <c r="H5" s="39"/>
      <c r="I5" s="39"/>
    </row>
    <row r="6" spans="1:9" ht="12.75">
      <c r="A6" s="33"/>
      <c r="B6" s="221" t="s">
        <v>322</v>
      </c>
      <c r="C6" s="227"/>
      <c r="D6" s="221" t="s">
        <v>323</v>
      </c>
      <c r="E6" s="227"/>
      <c r="F6" s="221" t="s">
        <v>378</v>
      </c>
      <c r="G6" s="227"/>
      <c r="H6" s="221" t="s">
        <v>325</v>
      </c>
      <c r="I6" s="222"/>
    </row>
    <row r="7" spans="1:9" ht="13.5" thickBot="1">
      <c r="A7" s="33" t="s">
        <v>394</v>
      </c>
      <c r="B7" s="6" t="s">
        <v>330</v>
      </c>
      <c r="C7" s="3" t="s">
        <v>331</v>
      </c>
      <c r="D7" s="6" t="s">
        <v>262</v>
      </c>
      <c r="E7" s="3" t="s">
        <v>331</v>
      </c>
      <c r="F7" s="6" t="s">
        <v>262</v>
      </c>
      <c r="G7" s="3" t="s">
        <v>331</v>
      </c>
      <c r="H7" s="6" t="s">
        <v>262</v>
      </c>
      <c r="I7" s="3" t="s">
        <v>331</v>
      </c>
    </row>
    <row r="8" spans="1:9" ht="12.75">
      <c r="A8" s="10" t="s">
        <v>385</v>
      </c>
      <c r="B8" s="35">
        <v>11707</v>
      </c>
      <c r="C8" s="193">
        <v>65.25</v>
      </c>
      <c r="D8" s="35">
        <v>1822.53</v>
      </c>
      <c r="E8" s="193">
        <v>7.62</v>
      </c>
      <c r="F8" s="35">
        <v>8572.03</v>
      </c>
      <c r="G8" s="193">
        <v>14.84</v>
      </c>
      <c r="H8" s="35">
        <v>10394.56</v>
      </c>
      <c r="I8" s="193">
        <v>12.73</v>
      </c>
    </row>
    <row r="9" spans="1:9" ht="12.75">
      <c r="A9" s="12" t="s">
        <v>395</v>
      </c>
      <c r="B9" s="36">
        <v>6085</v>
      </c>
      <c r="C9" s="195">
        <v>33.92</v>
      </c>
      <c r="D9" s="36">
        <v>16074.39</v>
      </c>
      <c r="E9" s="195">
        <v>67.16</v>
      </c>
      <c r="F9" s="36">
        <v>42690.11</v>
      </c>
      <c r="G9" s="195">
        <v>73.93</v>
      </c>
      <c r="H9" s="36">
        <v>58764.5</v>
      </c>
      <c r="I9" s="195">
        <v>71.94</v>
      </c>
    </row>
    <row r="10" spans="1:9" ht="12.75">
      <c r="A10" s="12" t="s">
        <v>387</v>
      </c>
      <c r="B10" s="36">
        <v>149</v>
      </c>
      <c r="C10" s="195">
        <v>0.83</v>
      </c>
      <c r="D10" s="36">
        <v>6036.23</v>
      </c>
      <c r="E10" s="195">
        <v>25.22</v>
      </c>
      <c r="F10" s="36">
        <v>6484.36</v>
      </c>
      <c r="G10" s="195">
        <v>11.23</v>
      </c>
      <c r="H10" s="36">
        <v>12520.59</v>
      </c>
      <c r="I10" s="195">
        <v>15.33</v>
      </c>
    </row>
    <row r="11" spans="1:9" ht="12.75">
      <c r="A11" s="12"/>
      <c r="B11" s="36"/>
      <c r="C11" s="195"/>
      <c r="D11" s="36"/>
      <c r="E11" s="195"/>
      <c r="F11" s="36"/>
      <c r="G11" s="195"/>
      <c r="H11" s="36"/>
      <c r="I11" s="195"/>
    </row>
    <row r="12" spans="1:9" ht="13.5" thickBot="1">
      <c r="A12" s="18" t="s">
        <v>79</v>
      </c>
      <c r="B12" s="37">
        <f>SUM(B8:B10)</f>
        <v>17941</v>
      </c>
      <c r="C12" s="196">
        <f aca="true" t="shared" si="0" ref="C12:I12">SUM(C8:C10)</f>
        <v>100</v>
      </c>
      <c r="D12" s="37">
        <f t="shared" si="0"/>
        <v>23933.149999999998</v>
      </c>
      <c r="E12" s="196">
        <f t="shared" si="0"/>
        <v>100</v>
      </c>
      <c r="F12" s="37">
        <f t="shared" si="0"/>
        <v>57746.5</v>
      </c>
      <c r="G12" s="196">
        <f t="shared" si="0"/>
        <v>100.00000000000001</v>
      </c>
      <c r="H12" s="37">
        <f t="shared" si="0"/>
        <v>81679.65</v>
      </c>
      <c r="I12" s="196">
        <f t="shared" si="0"/>
        <v>100</v>
      </c>
    </row>
    <row r="13" spans="1:9" ht="12.75">
      <c r="A13" s="12" t="s">
        <v>436</v>
      </c>
      <c r="B13" s="213"/>
      <c r="C13" s="214"/>
      <c r="D13" s="213"/>
      <c r="E13" s="214"/>
      <c r="F13" s="213"/>
      <c r="G13" s="214"/>
      <c r="H13" s="213"/>
      <c r="I13" s="214"/>
    </row>
    <row r="14" spans="1:9" ht="12.75">
      <c r="A14" s="84" t="s">
        <v>382</v>
      </c>
      <c r="B14" s="12"/>
      <c r="C14" s="12"/>
      <c r="D14" s="12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/>
  <pageMargins left="0.75" right="0.75" top="1" bottom="1" header="0" footer="0"/>
  <pageSetup fitToHeight="1" fitToWidth="1" horizontalDpi="600" verticalDpi="600" orientation="portrait" paperSize="9" scale="9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75" zoomScaleNormal="75" workbookViewId="0" topLeftCell="A1">
      <selection activeCell="A14" sqref="A14"/>
    </sheetView>
  </sheetViews>
  <sheetFormatPr defaultColWidth="11.421875" defaultRowHeight="12.75"/>
  <cols>
    <col min="1" max="1" width="14.00390625" style="22" customWidth="1"/>
    <col min="2" max="16384" width="11.421875" style="22" customWidth="1"/>
  </cols>
  <sheetData>
    <row r="1" spans="1:9" s="21" customFormat="1" ht="18">
      <c r="A1" s="215" t="s">
        <v>0</v>
      </c>
      <c r="B1" s="215"/>
      <c r="C1" s="215"/>
      <c r="D1" s="215"/>
      <c r="E1" s="215"/>
      <c r="F1" s="215"/>
      <c r="G1" s="215"/>
      <c r="H1" s="215"/>
      <c r="I1" s="215"/>
    </row>
    <row r="3" spans="1:9" ht="15">
      <c r="A3" s="232" t="s">
        <v>434</v>
      </c>
      <c r="B3" s="216"/>
      <c r="C3" s="216"/>
      <c r="D3" s="216"/>
      <c r="E3" s="216"/>
      <c r="F3" s="216"/>
      <c r="G3" s="220"/>
      <c r="H3" s="220"/>
      <c r="I3" s="220"/>
    </row>
    <row r="4" spans="1:9" ht="15">
      <c r="A4" s="216" t="s">
        <v>396</v>
      </c>
      <c r="B4" s="216"/>
      <c r="C4" s="216"/>
      <c r="D4" s="216"/>
      <c r="E4" s="216"/>
      <c r="F4" s="216"/>
      <c r="G4" s="216"/>
      <c r="H4" s="216"/>
      <c r="I4" s="216"/>
    </row>
    <row r="5" spans="1:9" ht="12.75">
      <c r="A5" s="39"/>
      <c r="B5" s="39"/>
      <c r="C5" s="39"/>
      <c r="D5" s="39"/>
      <c r="E5" s="39"/>
      <c r="F5" s="39"/>
      <c r="G5" s="39"/>
      <c r="H5" s="39"/>
      <c r="I5" s="39"/>
    </row>
    <row r="6" spans="1:9" ht="12.75">
      <c r="A6" s="33"/>
      <c r="B6" s="221" t="s">
        <v>322</v>
      </c>
      <c r="C6" s="227"/>
      <c r="D6" s="221" t="s">
        <v>323</v>
      </c>
      <c r="E6" s="227"/>
      <c r="F6" s="221" t="s">
        <v>378</v>
      </c>
      <c r="G6" s="227"/>
      <c r="H6" s="221" t="s">
        <v>325</v>
      </c>
      <c r="I6" s="222"/>
    </row>
    <row r="7" spans="1:9" ht="13.5" thickBot="1">
      <c r="A7" s="33" t="s">
        <v>397</v>
      </c>
      <c r="B7" s="6" t="s">
        <v>330</v>
      </c>
      <c r="C7" s="3" t="s">
        <v>331</v>
      </c>
      <c r="D7" s="6" t="s">
        <v>262</v>
      </c>
      <c r="E7" s="3" t="s">
        <v>331</v>
      </c>
      <c r="F7" s="6" t="s">
        <v>262</v>
      </c>
      <c r="G7" s="3" t="s">
        <v>331</v>
      </c>
      <c r="H7" s="6" t="s">
        <v>262</v>
      </c>
      <c r="I7" s="3" t="s">
        <v>331</v>
      </c>
    </row>
    <row r="8" spans="1:9" ht="12.75">
      <c r="A8" s="10" t="s">
        <v>398</v>
      </c>
      <c r="B8" s="35">
        <v>16346</v>
      </c>
      <c r="C8" s="193">
        <v>91.11</v>
      </c>
      <c r="D8" s="35">
        <v>8126.77</v>
      </c>
      <c r="E8" s="193">
        <v>33.96</v>
      </c>
      <c r="F8" s="35">
        <v>40351.22</v>
      </c>
      <c r="G8" s="193">
        <v>69.87</v>
      </c>
      <c r="H8" s="35">
        <v>48477.99</v>
      </c>
      <c r="I8" s="193">
        <v>59.35</v>
      </c>
    </row>
    <row r="9" spans="1:9" ht="12.75">
      <c r="A9" s="12" t="s">
        <v>399</v>
      </c>
      <c r="B9" s="36">
        <v>1548</v>
      </c>
      <c r="C9" s="195">
        <v>8.63</v>
      </c>
      <c r="D9" s="36">
        <v>13449</v>
      </c>
      <c r="E9" s="195">
        <v>56.19</v>
      </c>
      <c r="F9" s="36">
        <v>14838.43</v>
      </c>
      <c r="G9" s="195">
        <v>25.7</v>
      </c>
      <c r="H9" s="36">
        <v>28287.43</v>
      </c>
      <c r="I9" s="195">
        <v>34.63</v>
      </c>
    </row>
    <row r="10" spans="1:9" ht="12.75">
      <c r="A10" s="12" t="s">
        <v>400</v>
      </c>
      <c r="B10" s="36">
        <v>47</v>
      </c>
      <c r="C10" s="195">
        <v>0.26</v>
      </c>
      <c r="D10" s="36">
        <v>2357.38</v>
      </c>
      <c r="E10" s="195">
        <v>9.85</v>
      </c>
      <c r="F10" s="36">
        <v>2556.85</v>
      </c>
      <c r="G10" s="195">
        <v>4.43</v>
      </c>
      <c r="H10" s="36">
        <v>4914.23</v>
      </c>
      <c r="I10" s="195">
        <v>6.02</v>
      </c>
    </row>
    <row r="11" spans="1:9" ht="12.75">
      <c r="A11" s="12"/>
      <c r="B11" s="36"/>
      <c r="C11" s="195"/>
      <c r="D11" s="36"/>
      <c r="E11" s="195"/>
      <c r="F11" s="36"/>
      <c r="G11" s="195"/>
      <c r="H11" s="36"/>
      <c r="I11" s="195"/>
    </row>
    <row r="12" spans="1:9" ht="13.5" thickBot="1">
      <c r="A12" s="18" t="s">
        <v>79</v>
      </c>
      <c r="B12" s="37">
        <f>SUM(B8:B10)</f>
        <v>17941</v>
      </c>
      <c r="C12" s="196">
        <f aca="true" t="shared" si="0" ref="C12:I12">SUM(C8:C10)</f>
        <v>100</v>
      </c>
      <c r="D12" s="37">
        <f t="shared" si="0"/>
        <v>23933.15</v>
      </c>
      <c r="E12" s="196">
        <f t="shared" si="0"/>
        <v>100</v>
      </c>
      <c r="F12" s="37">
        <f t="shared" si="0"/>
        <v>57746.5</v>
      </c>
      <c r="G12" s="196">
        <f t="shared" si="0"/>
        <v>100</v>
      </c>
      <c r="H12" s="37">
        <f t="shared" si="0"/>
        <v>81679.65</v>
      </c>
      <c r="I12" s="196">
        <f t="shared" si="0"/>
        <v>100</v>
      </c>
    </row>
    <row r="13" spans="1:9" ht="12.75">
      <c r="A13" s="12" t="s">
        <v>436</v>
      </c>
      <c r="B13" s="213"/>
      <c r="C13" s="214"/>
      <c r="D13" s="213"/>
      <c r="E13" s="214"/>
      <c r="F13" s="213"/>
      <c r="G13" s="214"/>
      <c r="H13" s="213"/>
      <c r="I13" s="214"/>
    </row>
    <row r="14" spans="1:9" ht="12.75">
      <c r="A14" s="84" t="s">
        <v>382</v>
      </c>
      <c r="B14" s="12"/>
      <c r="C14" s="12"/>
      <c r="D14" s="12"/>
      <c r="E14" s="12"/>
      <c r="F14" s="12"/>
      <c r="G14" s="12"/>
      <c r="H14" s="12"/>
      <c r="I14" s="12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/>
  <pageMargins left="0.75" right="0.75" top="1" bottom="1" header="0" footer="0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0.7109375" style="49" customWidth="1"/>
    <col min="2" max="10" width="11.7109375" style="49" customWidth="1"/>
    <col min="11" max="16384" width="11.421875" style="49" customWidth="1"/>
  </cols>
  <sheetData>
    <row r="1" spans="1:10" s="21" customFormat="1" ht="18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2.7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5">
      <c r="A3" s="223" t="s">
        <v>405</v>
      </c>
      <c r="B3" s="224"/>
      <c r="C3" s="224"/>
      <c r="D3" s="224"/>
      <c r="E3" s="224"/>
      <c r="F3" s="224"/>
      <c r="G3" s="225"/>
      <c r="H3" s="225"/>
      <c r="I3" s="225"/>
      <c r="J3" s="226"/>
    </row>
    <row r="4" spans="1:6" ht="14.25">
      <c r="A4" s="23"/>
      <c r="B4" s="23"/>
      <c r="C4" s="23"/>
      <c r="D4" s="23"/>
      <c r="E4" s="23"/>
      <c r="F4" s="23"/>
    </row>
    <row r="5" spans="1:10" ht="12.75">
      <c r="A5" s="2"/>
      <c r="B5" s="41" t="s">
        <v>113</v>
      </c>
      <c r="C5" s="41" t="s">
        <v>113</v>
      </c>
      <c r="D5" s="41" t="s">
        <v>113</v>
      </c>
      <c r="E5" s="41" t="s">
        <v>113</v>
      </c>
      <c r="F5" s="41" t="s">
        <v>113</v>
      </c>
      <c r="G5" s="41" t="s">
        <v>113</v>
      </c>
      <c r="H5" s="41" t="s">
        <v>114</v>
      </c>
      <c r="I5" s="41" t="s">
        <v>98</v>
      </c>
      <c r="J5" s="3" t="s">
        <v>79</v>
      </c>
    </row>
    <row r="6" spans="1:10" ht="13.5" thickBot="1">
      <c r="A6" s="5" t="s">
        <v>115</v>
      </c>
      <c r="B6" s="42" t="s">
        <v>116</v>
      </c>
      <c r="C6" s="42" t="s">
        <v>117</v>
      </c>
      <c r="D6" s="42" t="s">
        <v>118</v>
      </c>
      <c r="E6" s="42" t="s">
        <v>119</v>
      </c>
      <c r="F6" s="42" t="s">
        <v>120</v>
      </c>
      <c r="G6" s="42" t="s">
        <v>121</v>
      </c>
      <c r="H6" s="42" t="s">
        <v>122</v>
      </c>
      <c r="I6" s="42" t="s">
        <v>123</v>
      </c>
      <c r="J6" s="6" t="s">
        <v>123</v>
      </c>
    </row>
    <row r="7" spans="1:10" ht="12.75">
      <c r="A7" s="43" t="s">
        <v>124</v>
      </c>
      <c r="B7" s="44"/>
      <c r="C7" s="44"/>
      <c r="D7" s="44"/>
      <c r="E7" s="44"/>
      <c r="F7" s="44"/>
      <c r="G7" s="44"/>
      <c r="H7" s="44"/>
      <c r="I7" s="44"/>
      <c r="J7" s="35"/>
    </row>
    <row r="8" spans="1:10" ht="12.75">
      <c r="A8" s="45" t="s">
        <v>125</v>
      </c>
      <c r="B8" s="46">
        <v>6967</v>
      </c>
      <c r="C8" s="46">
        <v>5259</v>
      </c>
      <c r="D8" s="46">
        <v>104950</v>
      </c>
      <c r="E8" s="46">
        <v>416</v>
      </c>
      <c r="F8" s="46">
        <v>41314</v>
      </c>
      <c r="G8" s="46">
        <v>23173</v>
      </c>
      <c r="H8" s="46">
        <v>15</v>
      </c>
      <c r="I8" s="46">
        <v>1129</v>
      </c>
      <c r="J8" s="36">
        <v>183223</v>
      </c>
    </row>
    <row r="9" spans="1:10" ht="12.75">
      <c r="A9" s="45" t="s">
        <v>126</v>
      </c>
      <c r="B9" s="46">
        <v>915528</v>
      </c>
      <c r="C9" s="46">
        <v>687669</v>
      </c>
      <c r="D9" s="46">
        <v>1400021</v>
      </c>
      <c r="E9" s="46">
        <v>456232</v>
      </c>
      <c r="F9" s="46">
        <v>1140669</v>
      </c>
      <c r="G9" s="46">
        <v>264498</v>
      </c>
      <c r="H9" s="46">
        <v>78855</v>
      </c>
      <c r="I9" s="46">
        <v>301772</v>
      </c>
      <c r="J9" s="36">
        <v>5245244</v>
      </c>
    </row>
    <row r="10" spans="1:10" ht="12.75">
      <c r="A10" s="45"/>
      <c r="B10" s="46"/>
      <c r="C10" s="46"/>
      <c r="D10" s="46"/>
      <c r="E10" s="46"/>
      <c r="F10" s="46"/>
      <c r="G10" s="46"/>
      <c r="H10" s="46"/>
      <c r="I10" s="46"/>
      <c r="J10" s="36"/>
    </row>
    <row r="11" spans="1:10" ht="13.5" thickBot="1">
      <c r="A11" s="47" t="s">
        <v>79</v>
      </c>
      <c r="B11" s="40">
        <v>922495</v>
      </c>
      <c r="C11" s="40">
        <v>692928</v>
      </c>
      <c r="D11" s="40">
        <v>1504971</v>
      </c>
      <c r="E11" s="40">
        <v>456648</v>
      </c>
      <c r="F11" s="40">
        <v>1181983</v>
      </c>
      <c r="G11" s="40">
        <v>287671</v>
      </c>
      <c r="H11" s="40">
        <v>78870</v>
      </c>
      <c r="I11" s="40">
        <v>302901</v>
      </c>
      <c r="J11" s="37">
        <v>5428467</v>
      </c>
    </row>
    <row r="12" spans="1:10" ht="12.7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12"/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2">
    <mergeCell ref="A1:J1"/>
    <mergeCell ref="A3:J3"/>
  </mergeCells>
  <printOptions/>
  <pageMargins left="0.75" right="0.75" top="1" bottom="1" header="0" footer="0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0.7109375" style="49" customWidth="1"/>
    <col min="2" max="10" width="11.7109375" style="49" customWidth="1"/>
    <col min="11" max="16384" width="11.421875" style="49" customWidth="1"/>
  </cols>
  <sheetData>
    <row r="1" spans="1:10" s="21" customFormat="1" ht="18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2.7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5">
      <c r="A3" s="216" t="s">
        <v>406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ht="12.75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ht="12.75">
      <c r="A5" s="33"/>
      <c r="B5" s="221" t="s">
        <v>77</v>
      </c>
      <c r="C5" s="222"/>
      <c r="D5" s="222"/>
      <c r="E5" s="222"/>
      <c r="F5" s="222"/>
      <c r="G5" s="222"/>
      <c r="H5" s="222"/>
      <c r="I5" s="227"/>
      <c r="J5" s="6" t="s">
        <v>79</v>
      </c>
    </row>
    <row r="6" spans="1:10" ht="12.75">
      <c r="A6" s="12"/>
      <c r="B6" s="6"/>
      <c r="C6" s="3" t="s">
        <v>114</v>
      </c>
      <c r="D6" s="3"/>
      <c r="E6" s="3"/>
      <c r="F6" s="3"/>
      <c r="G6" s="3"/>
      <c r="H6" s="3" t="s">
        <v>98</v>
      </c>
      <c r="I6" s="3" t="s">
        <v>79</v>
      </c>
      <c r="J6" s="6" t="s">
        <v>127</v>
      </c>
    </row>
    <row r="7" spans="1:10" ht="13.5" thickBot="1">
      <c r="A7" s="33" t="s">
        <v>115</v>
      </c>
      <c r="B7" s="6" t="s">
        <v>128</v>
      </c>
      <c r="C7" s="6" t="s">
        <v>129</v>
      </c>
      <c r="D7" s="6" t="s">
        <v>130</v>
      </c>
      <c r="E7" s="6" t="s">
        <v>131</v>
      </c>
      <c r="F7" s="6" t="s">
        <v>132</v>
      </c>
      <c r="G7" s="6" t="s">
        <v>133</v>
      </c>
      <c r="H7" s="6" t="s">
        <v>134</v>
      </c>
      <c r="I7" s="6" t="s">
        <v>134</v>
      </c>
      <c r="J7" s="6" t="s">
        <v>134</v>
      </c>
    </row>
    <row r="8" spans="1:10" ht="12.75">
      <c r="A8" s="10" t="s">
        <v>124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2.75">
      <c r="A9" s="12" t="s">
        <v>125</v>
      </c>
      <c r="B9" s="36">
        <v>7</v>
      </c>
      <c r="C9" s="36">
        <v>1725</v>
      </c>
      <c r="D9" s="36">
        <v>45</v>
      </c>
      <c r="E9" s="36">
        <v>434</v>
      </c>
      <c r="F9" s="36">
        <v>2237</v>
      </c>
      <c r="G9" s="36">
        <v>117342</v>
      </c>
      <c r="H9" s="36">
        <v>741</v>
      </c>
      <c r="I9" s="36">
        <v>122531</v>
      </c>
      <c r="J9" s="36">
        <v>305754</v>
      </c>
    </row>
    <row r="10" spans="1:10" ht="12.75">
      <c r="A10" s="12" t="s">
        <v>126</v>
      </c>
      <c r="B10" s="36">
        <v>99627</v>
      </c>
      <c r="C10" s="36">
        <v>757943</v>
      </c>
      <c r="D10" s="36">
        <v>288310</v>
      </c>
      <c r="E10" s="36">
        <v>83846</v>
      </c>
      <c r="F10" s="36">
        <v>95743</v>
      </c>
      <c r="G10" s="36">
        <v>342859</v>
      </c>
      <c r="H10" s="36">
        <v>233271</v>
      </c>
      <c r="I10" s="36">
        <v>1901599</v>
      </c>
      <c r="J10" s="36">
        <v>7146843</v>
      </c>
    </row>
    <row r="11" spans="1:10" ht="12.75">
      <c r="A11" s="12"/>
      <c r="B11" s="36"/>
      <c r="C11" s="36"/>
      <c r="D11" s="36"/>
      <c r="E11" s="36"/>
      <c r="F11" s="36"/>
      <c r="G11" s="36"/>
      <c r="H11" s="36"/>
      <c r="I11" s="36"/>
      <c r="J11" s="36"/>
    </row>
    <row r="12" spans="1:10" ht="13.5" thickBot="1">
      <c r="A12" s="18" t="s">
        <v>79</v>
      </c>
      <c r="B12" s="37">
        <v>99634</v>
      </c>
      <c r="C12" s="37">
        <v>759668</v>
      </c>
      <c r="D12" s="37">
        <v>288355</v>
      </c>
      <c r="E12" s="37">
        <v>84280</v>
      </c>
      <c r="F12" s="37">
        <v>97980</v>
      </c>
      <c r="G12" s="37">
        <v>460201</v>
      </c>
      <c r="H12" s="37">
        <v>234012</v>
      </c>
      <c r="I12" s="40">
        <v>2024130</v>
      </c>
      <c r="J12" s="37">
        <v>7452597</v>
      </c>
    </row>
  </sheetData>
  <mergeCells count="3">
    <mergeCell ref="A1:J1"/>
    <mergeCell ref="A3:J3"/>
    <mergeCell ref="B5:I5"/>
  </mergeCells>
  <printOptions/>
  <pageMargins left="0.75" right="0.75" top="1" bottom="1" header="0" footer="0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="75" zoomScaleNormal="75" workbookViewId="0" topLeftCell="A1">
      <selection activeCell="A1" sqref="A1:K1"/>
    </sheetView>
  </sheetViews>
  <sheetFormatPr defaultColWidth="11.421875" defaultRowHeight="12.75"/>
  <cols>
    <col min="1" max="1" width="28.7109375" style="22" customWidth="1"/>
    <col min="2" max="2" width="11.7109375" style="22" customWidth="1"/>
    <col min="3" max="3" width="10.7109375" style="22" customWidth="1"/>
    <col min="4" max="6" width="11.7109375" style="22" customWidth="1"/>
    <col min="7" max="7" width="12.28125" style="22" customWidth="1"/>
    <col min="8" max="9" width="11.7109375" style="22" customWidth="1"/>
    <col min="10" max="10" width="12.28125" style="22" customWidth="1"/>
    <col min="11" max="11" width="10.7109375" style="22" customWidth="1"/>
    <col min="12" max="16384" width="11.421875" style="22" customWidth="1"/>
  </cols>
  <sheetData>
    <row r="1" spans="1:11" s="21" customFormat="1" ht="18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3" spans="1:11" ht="15">
      <c r="A3" s="216" t="s">
        <v>407</v>
      </c>
      <c r="B3" s="216"/>
      <c r="C3" s="216"/>
      <c r="D3" s="216"/>
      <c r="E3" s="216"/>
      <c r="F3" s="216"/>
      <c r="G3" s="220"/>
      <c r="H3" s="220"/>
      <c r="I3" s="220"/>
      <c r="J3" s="220"/>
      <c r="K3" s="220"/>
    </row>
    <row r="4" spans="1:11" ht="15">
      <c r="A4" s="216" t="s">
        <v>135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</row>
    <row r="5" spans="1:11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2.75">
      <c r="A6" s="2" t="s">
        <v>1</v>
      </c>
      <c r="B6" s="221" t="s">
        <v>82</v>
      </c>
      <c r="C6" s="222"/>
      <c r="D6" s="222"/>
      <c r="E6" s="222"/>
      <c r="F6" s="222"/>
      <c r="G6" s="227"/>
      <c r="H6" s="42" t="s">
        <v>98</v>
      </c>
      <c r="I6" s="42" t="s">
        <v>99</v>
      </c>
      <c r="J6" s="6" t="s">
        <v>79</v>
      </c>
      <c r="K6" s="6"/>
    </row>
    <row r="7" spans="1:11" ht="12.75">
      <c r="A7" s="5" t="s">
        <v>5</v>
      </c>
      <c r="B7" s="217" t="s">
        <v>136</v>
      </c>
      <c r="C7" s="218"/>
      <c r="D7" s="218"/>
      <c r="E7" s="219"/>
      <c r="F7" s="3" t="s">
        <v>85</v>
      </c>
      <c r="G7" s="6" t="s">
        <v>82</v>
      </c>
      <c r="H7" s="42" t="s">
        <v>102</v>
      </c>
      <c r="I7" s="6" t="s">
        <v>103</v>
      </c>
      <c r="J7" s="6" t="s">
        <v>104</v>
      </c>
      <c r="K7" s="6" t="s">
        <v>97</v>
      </c>
    </row>
    <row r="8" spans="1:11" ht="13.5" thickBot="1">
      <c r="A8" s="5"/>
      <c r="B8" s="6" t="s">
        <v>86</v>
      </c>
      <c r="C8" s="3" t="s">
        <v>87</v>
      </c>
      <c r="D8" s="3" t="s">
        <v>88</v>
      </c>
      <c r="E8" s="3" t="s">
        <v>89</v>
      </c>
      <c r="F8" s="6" t="s">
        <v>90</v>
      </c>
      <c r="G8" s="6" t="s">
        <v>91</v>
      </c>
      <c r="H8" s="42" t="s">
        <v>107</v>
      </c>
      <c r="I8" s="6" t="s">
        <v>108</v>
      </c>
      <c r="J8" s="6" t="s">
        <v>109</v>
      </c>
      <c r="K8" s="6" t="s">
        <v>105</v>
      </c>
    </row>
    <row r="9" spans="1:11" ht="12.75">
      <c r="A9" s="10" t="s">
        <v>12</v>
      </c>
      <c r="B9" s="11">
        <v>340639</v>
      </c>
      <c r="C9" s="11">
        <v>7181</v>
      </c>
      <c r="D9" s="11">
        <v>4575</v>
      </c>
      <c r="E9" s="11">
        <v>352395</v>
      </c>
      <c r="F9" s="51">
        <v>3379</v>
      </c>
      <c r="G9" s="11">
        <v>355774</v>
      </c>
      <c r="H9" s="51">
        <v>19182</v>
      </c>
      <c r="I9" s="51">
        <v>141736</v>
      </c>
      <c r="J9" s="11">
        <v>516692</v>
      </c>
      <c r="K9" s="11">
        <v>3379</v>
      </c>
    </row>
    <row r="10" spans="1:11" ht="12.75">
      <c r="A10" s="12" t="s">
        <v>13</v>
      </c>
      <c r="B10" s="13">
        <v>296896</v>
      </c>
      <c r="C10" s="13">
        <v>13124</v>
      </c>
      <c r="D10" s="13">
        <v>13374</v>
      </c>
      <c r="E10" s="13">
        <v>323394</v>
      </c>
      <c r="F10" s="52">
        <v>3859</v>
      </c>
      <c r="G10" s="13">
        <v>327253</v>
      </c>
      <c r="H10" s="52">
        <v>911</v>
      </c>
      <c r="I10" s="52">
        <v>315917</v>
      </c>
      <c r="J10" s="13">
        <v>644081</v>
      </c>
      <c r="K10" s="13">
        <v>4688</v>
      </c>
    </row>
    <row r="11" spans="1:11" ht="12.75">
      <c r="A11" s="12" t="s">
        <v>14</v>
      </c>
      <c r="B11" s="13">
        <v>171700</v>
      </c>
      <c r="C11" s="13" t="s">
        <v>137</v>
      </c>
      <c r="D11" s="13" t="s">
        <v>137</v>
      </c>
      <c r="E11" s="13">
        <v>171700</v>
      </c>
      <c r="F11" s="52">
        <v>17100</v>
      </c>
      <c r="G11" s="13">
        <v>188800</v>
      </c>
      <c r="H11" s="52">
        <v>22550</v>
      </c>
      <c r="I11" s="52">
        <v>319675</v>
      </c>
      <c r="J11" s="13">
        <v>531025</v>
      </c>
      <c r="K11" s="13" t="s">
        <v>137</v>
      </c>
    </row>
    <row r="12" spans="1:11" ht="12.75">
      <c r="A12" s="12" t="s">
        <v>15</v>
      </c>
      <c r="B12" s="13">
        <v>182284</v>
      </c>
      <c r="C12" s="13" t="s">
        <v>137</v>
      </c>
      <c r="D12" s="13" t="s">
        <v>137</v>
      </c>
      <c r="E12" s="13">
        <v>182284</v>
      </c>
      <c r="F12" s="52" t="s">
        <v>137</v>
      </c>
      <c r="G12" s="13">
        <v>182284</v>
      </c>
      <c r="H12" s="52">
        <v>33202</v>
      </c>
      <c r="I12" s="52">
        <v>116200</v>
      </c>
      <c r="J12" s="13">
        <v>331686</v>
      </c>
      <c r="K12" s="13">
        <v>12055</v>
      </c>
    </row>
    <row r="13" spans="1:11" ht="12.75">
      <c r="A13" s="14" t="s">
        <v>16</v>
      </c>
      <c r="B13" s="15">
        <v>991519</v>
      </c>
      <c r="C13" s="15">
        <v>20305</v>
      </c>
      <c r="D13" s="15">
        <v>17949</v>
      </c>
      <c r="E13" s="15">
        <v>1029773</v>
      </c>
      <c r="F13" s="53">
        <v>24338</v>
      </c>
      <c r="G13" s="15">
        <v>1054111</v>
      </c>
      <c r="H13" s="53">
        <v>75845</v>
      </c>
      <c r="I13" s="53">
        <v>893528</v>
      </c>
      <c r="J13" s="15">
        <v>2023484</v>
      </c>
      <c r="K13" s="15">
        <v>20122</v>
      </c>
    </row>
    <row r="14" spans="1:11" ht="12.75">
      <c r="A14" s="12"/>
      <c r="B14" s="13"/>
      <c r="C14" s="13"/>
      <c r="D14" s="13"/>
      <c r="E14" s="13"/>
      <c r="F14" s="52"/>
      <c r="G14" s="13"/>
      <c r="H14" s="52"/>
      <c r="I14" s="52"/>
      <c r="J14" s="13"/>
      <c r="K14" s="13"/>
    </row>
    <row r="15" spans="1:11" ht="12.75">
      <c r="A15" s="14" t="s">
        <v>17</v>
      </c>
      <c r="B15" s="15">
        <v>159030</v>
      </c>
      <c r="C15" s="15">
        <v>404</v>
      </c>
      <c r="D15" s="15">
        <v>59472</v>
      </c>
      <c r="E15" s="15">
        <v>218906</v>
      </c>
      <c r="F15" s="53">
        <v>106293</v>
      </c>
      <c r="G15" s="15">
        <v>325199</v>
      </c>
      <c r="H15" s="53">
        <v>9612</v>
      </c>
      <c r="I15" s="53">
        <v>119202</v>
      </c>
      <c r="J15" s="15">
        <v>454013</v>
      </c>
      <c r="K15" s="15">
        <v>237</v>
      </c>
    </row>
    <row r="16" spans="1:11" ht="12.75">
      <c r="A16" s="12"/>
      <c r="B16" s="13"/>
      <c r="C16" s="13"/>
      <c r="D16" s="13"/>
      <c r="E16" s="13"/>
      <c r="F16" s="52"/>
      <c r="G16" s="13"/>
      <c r="H16" s="52"/>
      <c r="I16" s="52"/>
      <c r="J16" s="13"/>
      <c r="K16" s="13"/>
    </row>
    <row r="17" spans="1:11" ht="12.75">
      <c r="A17" s="14" t="s">
        <v>18</v>
      </c>
      <c r="B17" s="15">
        <v>138147</v>
      </c>
      <c r="C17" s="15" t="s">
        <v>137</v>
      </c>
      <c r="D17" s="15">
        <v>16446</v>
      </c>
      <c r="E17" s="15">
        <v>154593</v>
      </c>
      <c r="F17" s="53">
        <v>22293</v>
      </c>
      <c r="G17" s="15">
        <v>176886</v>
      </c>
      <c r="H17" s="53">
        <v>11172</v>
      </c>
      <c r="I17" s="53">
        <v>171203</v>
      </c>
      <c r="J17" s="15">
        <v>359261</v>
      </c>
      <c r="K17" s="15">
        <v>373</v>
      </c>
    </row>
    <row r="18" spans="1:11" ht="12.75">
      <c r="A18" s="12"/>
      <c r="B18" s="13"/>
      <c r="C18" s="13"/>
      <c r="D18" s="13"/>
      <c r="E18" s="13"/>
      <c r="F18" s="52"/>
      <c r="G18" s="13"/>
      <c r="H18" s="52"/>
      <c r="I18" s="52"/>
      <c r="J18" s="13"/>
      <c r="K18" s="13"/>
    </row>
    <row r="19" spans="1:11" ht="12.75">
      <c r="A19" s="12" t="s">
        <v>19</v>
      </c>
      <c r="B19" s="13">
        <v>109403</v>
      </c>
      <c r="C19" s="13">
        <v>5400</v>
      </c>
      <c r="D19" s="13">
        <v>21632</v>
      </c>
      <c r="E19" s="13">
        <v>136435</v>
      </c>
      <c r="F19" s="52">
        <v>3890</v>
      </c>
      <c r="G19" s="13">
        <v>140325</v>
      </c>
      <c r="H19" s="52">
        <v>3522</v>
      </c>
      <c r="I19" s="52">
        <v>27172</v>
      </c>
      <c r="J19" s="13">
        <v>171019</v>
      </c>
      <c r="K19" s="13" t="s">
        <v>137</v>
      </c>
    </row>
    <row r="20" spans="1:11" ht="12.75">
      <c r="A20" s="12" t="s">
        <v>21</v>
      </c>
      <c r="B20" s="13">
        <v>117477</v>
      </c>
      <c r="C20" s="13" t="s">
        <v>137</v>
      </c>
      <c r="D20" s="13" t="s">
        <v>137</v>
      </c>
      <c r="E20" s="13">
        <v>117477</v>
      </c>
      <c r="F20" s="52">
        <v>627</v>
      </c>
      <c r="G20" s="13">
        <v>118104</v>
      </c>
      <c r="H20" s="52">
        <v>732</v>
      </c>
      <c r="I20" s="52">
        <v>17672</v>
      </c>
      <c r="J20" s="13">
        <v>136508</v>
      </c>
      <c r="K20" s="13" t="s">
        <v>137</v>
      </c>
    </row>
    <row r="21" spans="1:11" ht="12.75">
      <c r="A21" s="12" t="s">
        <v>22</v>
      </c>
      <c r="B21" s="13">
        <v>115767</v>
      </c>
      <c r="C21" s="13" t="s">
        <v>137</v>
      </c>
      <c r="D21" s="13" t="s">
        <v>137</v>
      </c>
      <c r="E21" s="13">
        <v>115767</v>
      </c>
      <c r="F21" s="52">
        <v>1378</v>
      </c>
      <c r="G21" s="13">
        <v>117145</v>
      </c>
      <c r="H21" s="52">
        <v>5004</v>
      </c>
      <c r="I21" s="52">
        <v>11347</v>
      </c>
      <c r="J21" s="13">
        <v>133496</v>
      </c>
      <c r="K21" s="13" t="s">
        <v>137</v>
      </c>
    </row>
    <row r="22" spans="1:11" ht="12.75">
      <c r="A22" s="14" t="s">
        <v>23</v>
      </c>
      <c r="B22" s="15">
        <v>342647</v>
      </c>
      <c r="C22" s="15">
        <v>5400</v>
      </c>
      <c r="D22" s="15">
        <v>21632</v>
      </c>
      <c r="E22" s="15">
        <v>369679</v>
      </c>
      <c r="F22" s="53">
        <v>5895</v>
      </c>
      <c r="G22" s="15">
        <v>375574</v>
      </c>
      <c r="H22" s="53">
        <v>9258</v>
      </c>
      <c r="I22" s="53">
        <v>56191</v>
      </c>
      <c r="J22" s="15">
        <v>441023</v>
      </c>
      <c r="K22" s="15" t="s">
        <v>137</v>
      </c>
    </row>
    <row r="23" spans="1:11" ht="12.75">
      <c r="A23" s="12"/>
      <c r="B23" s="13"/>
      <c r="C23" s="13"/>
      <c r="D23" s="13"/>
      <c r="E23" s="13"/>
      <c r="F23" s="52"/>
      <c r="G23" s="13"/>
      <c r="H23" s="52"/>
      <c r="I23" s="52"/>
      <c r="J23" s="13"/>
      <c r="K23" s="13"/>
    </row>
    <row r="24" spans="1:11" ht="12.75">
      <c r="A24" s="14" t="s">
        <v>24</v>
      </c>
      <c r="B24" s="15">
        <v>280870</v>
      </c>
      <c r="C24" s="15">
        <v>15000</v>
      </c>
      <c r="D24" s="15">
        <v>43000</v>
      </c>
      <c r="E24" s="15">
        <v>338870</v>
      </c>
      <c r="F24" s="53">
        <v>5710</v>
      </c>
      <c r="G24" s="15">
        <v>344580</v>
      </c>
      <c r="H24" s="53">
        <v>1950</v>
      </c>
      <c r="I24" s="53">
        <v>225060</v>
      </c>
      <c r="J24" s="15">
        <v>571590</v>
      </c>
      <c r="K24" s="15" t="s">
        <v>137</v>
      </c>
    </row>
    <row r="25" spans="1:11" ht="12.75">
      <c r="A25" s="12"/>
      <c r="B25" s="13"/>
      <c r="C25" s="13"/>
      <c r="D25" s="13"/>
      <c r="E25" s="13"/>
      <c r="F25" s="52"/>
      <c r="G25" s="13"/>
      <c r="H25" s="52"/>
      <c r="I25" s="52"/>
      <c r="J25" s="13"/>
      <c r="K25" s="13"/>
    </row>
    <row r="26" spans="1:11" ht="12.75">
      <c r="A26" s="14" t="s">
        <v>25</v>
      </c>
      <c r="B26" s="15">
        <v>102802</v>
      </c>
      <c r="C26" s="15" t="s">
        <v>137</v>
      </c>
      <c r="D26" s="15">
        <v>3880</v>
      </c>
      <c r="E26" s="15">
        <v>106682</v>
      </c>
      <c r="F26" s="53" t="s">
        <v>137</v>
      </c>
      <c r="G26" s="15">
        <v>106682</v>
      </c>
      <c r="H26" s="53">
        <v>1067</v>
      </c>
      <c r="I26" s="53">
        <v>56017</v>
      </c>
      <c r="J26" s="15">
        <v>163766</v>
      </c>
      <c r="K26" s="15" t="s">
        <v>137</v>
      </c>
    </row>
    <row r="27" spans="1:11" ht="12.75">
      <c r="A27" s="12"/>
      <c r="B27" s="13"/>
      <c r="C27" s="13"/>
      <c r="D27" s="13"/>
      <c r="E27" s="13"/>
      <c r="F27" s="52"/>
      <c r="G27" s="13"/>
      <c r="H27" s="52"/>
      <c r="I27" s="52"/>
      <c r="J27" s="13"/>
      <c r="K27" s="13"/>
    </row>
    <row r="28" spans="1:11" ht="12.75">
      <c r="A28" s="12" t="s">
        <v>26</v>
      </c>
      <c r="B28" s="13">
        <v>129292</v>
      </c>
      <c r="C28" s="13">
        <v>1100</v>
      </c>
      <c r="D28" s="13" t="s">
        <v>137</v>
      </c>
      <c r="E28" s="13">
        <v>130392</v>
      </c>
      <c r="F28" s="52">
        <v>257408</v>
      </c>
      <c r="G28" s="13">
        <v>387800</v>
      </c>
      <c r="H28" s="52">
        <v>94575</v>
      </c>
      <c r="I28" s="52">
        <v>305503</v>
      </c>
      <c r="J28" s="13">
        <v>787878</v>
      </c>
      <c r="K28" s="13">
        <v>200</v>
      </c>
    </row>
    <row r="29" spans="1:11" ht="12.75">
      <c r="A29" s="12" t="s">
        <v>27</v>
      </c>
      <c r="B29" s="13">
        <v>269000</v>
      </c>
      <c r="C29" s="13">
        <v>2354</v>
      </c>
      <c r="D29" s="13">
        <v>50580</v>
      </c>
      <c r="E29" s="13">
        <v>321934</v>
      </c>
      <c r="F29" s="52">
        <v>1588</v>
      </c>
      <c r="G29" s="13">
        <v>323522</v>
      </c>
      <c r="H29" s="52">
        <v>3929</v>
      </c>
      <c r="I29" s="52">
        <v>476344</v>
      </c>
      <c r="J29" s="13">
        <v>803795</v>
      </c>
      <c r="K29" s="13">
        <v>2565</v>
      </c>
    </row>
    <row r="30" spans="1:11" ht="12.75">
      <c r="A30" s="12" t="s">
        <v>28</v>
      </c>
      <c r="B30" s="13">
        <v>140697</v>
      </c>
      <c r="C30" s="13" t="s">
        <v>137</v>
      </c>
      <c r="D30" s="13">
        <v>77403</v>
      </c>
      <c r="E30" s="13">
        <v>218100</v>
      </c>
      <c r="F30" s="52">
        <v>3622</v>
      </c>
      <c r="G30" s="13">
        <v>221722</v>
      </c>
      <c r="H30" s="52">
        <v>41356</v>
      </c>
      <c r="I30" s="52">
        <v>189736</v>
      </c>
      <c r="J30" s="13">
        <v>452814</v>
      </c>
      <c r="K30" s="13">
        <v>4817</v>
      </c>
    </row>
    <row r="31" spans="1:11" ht="12.75">
      <c r="A31" s="14" t="s">
        <v>29</v>
      </c>
      <c r="B31" s="15">
        <v>538989</v>
      </c>
      <c r="C31" s="15">
        <v>3454</v>
      </c>
      <c r="D31" s="15">
        <v>127983</v>
      </c>
      <c r="E31" s="15">
        <v>670426</v>
      </c>
      <c r="F31" s="53">
        <v>262618</v>
      </c>
      <c r="G31" s="15">
        <v>933044</v>
      </c>
      <c r="H31" s="53">
        <v>139860</v>
      </c>
      <c r="I31" s="53">
        <v>971583</v>
      </c>
      <c r="J31" s="15">
        <v>2044487</v>
      </c>
      <c r="K31" s="15">
        <v>7582</v>
      </c>
    </row>
    <row r="32" spans="1:11" ht="12.75">
      <c r="A32" s="12"/>
      <c r="B32" s="13"/>
      <c r="C32" s="13"/>
      <c r="D32" s="13"/>
      <c r="E32" s="13"/>
      <c r="F32" s="52"/>
      <c r="G32" s="13"/>
      <c r="H32" s="52"/>
      <c r="I32" s="52"/>
      <c r="J32" s="13"/>
      <c r="K32" s="13"/>
    </row>
    <row r="33" spans="1:11" ht="12.75">
      <c r="A33" s="12" t="s">
        <v>30</v>
      </c>
      <c r="B33" s="13">
        <v>355612</v>
      </c>
      <c r="C33" s="13" t="s">
        <v>137</v>
      </c>
      <c r="D33" s="13">
        <v>18245</v>
      </c>
      <c r="E33" s="13">
        <v>373857</v>
      </c>
      <c r="F33" s="52">
        <v>5920</v>
      </c>
      <c r="G33" s="13">
        <v>379777</v>
      </c>
      <c r="H33" s="54" t="s">
        <v>20</v>
      </c>
      <c r="I33" s="52">
        <v>80893</v>
      </c>
      <c r="J33" s="13">
        <v>460670</v>
      </c>
      <c r="K33" s="13" t="s">
        <v>137</v>
      </c>
    </row>
    <row r="34" spans="1:11" ht="12.75">
      <c r="A34" s="12" t="s">
        <v>31</v>
      </c>
      <c r="B34" s="13">
        <v>241805</v>
      </c>
      <c r="C34" s="13" t="s">
        <v>137</v>
      </c>
      <c r="D34" s="13">
        <v>50054</v>
      </c>
      <c r="E34" s="13">
        <v>291859</v>
      </c>
      <c r="F34" s="52">
        <v>9075</v>
      </c>
      <c r="G34" s="13">
        <v>300934</v>
      </c>
      <c r="H34" s="54" t="s">
        <v>20</v>
      </c>
      <c r="I34" s="52">
        <v>95450</v>
      </c>
      <c r="J34" s="13">
        <v>396384</v>
      </c>
      <c r="K34" s="13" t="s">
        <v>137</v>
      </c>
    </row>
    <row r="35" spans="1:11" ht="12.75">
      <c r="A35" s="12" t="s">
        <v>32</v>
      </c>
      <c r="B35" s="13">
        <v>216774</v>
      </c>
      <c r="C35" s="13" t="s">
        <v>137</v>
      </c>
      <c r="D35" s="13">
        <v>47746</v>
      </c>
      <c r="E35" s="13">
        <v>264520</v>
      </c>
      <c r="F35" s="52">
        <v>74559</v>
      </c>
      <c r="G35" s="13">
        <v>339079</v>
      </c>
      <c r="H35" s="54" t="s">
        <v>20</v>
      </c>
      <c r="I35" s="52">
        <v>329700</v>
      </c>
      <c r="J35" s="13">
        <v>668779</v>
      </c>
      <c r="K35" s="13" t="s">
        <v>137</v>
      </c>
    </row>
    <row r="36" spans="1:11" ht="12.75">
      <c r="A36" s="12" t="s">
        <v>33</v>
      </c>
      <c r="B36" s="13">
        <v>106311</v>
      </c>
      <c r="C36" s="13" t="s">
        <v>137</v>
      </c>
      <c r="D36" s="13">
        <v>1772</v>
      </c>
      <c r="E36" s="13">
        <v>108083</v>
      </c>
      <c r="F36" s="52">
        <v>21918</v>
      </c>
      <c r="G36" s="13">
        <v>130001</v>
      </c>
      <c r="H36" s="54" t="s">
        <v>20</v>
      </c>
      <c r="I36" s="52">
        <v>131809</v>
      </c>
      <c r="J36" s="13">
        <v>261810</v>
      </c>
      <c r="K36" s="13" t="s">
        <v>137</v>
      </c>
    </row>
    <row r="37" spans="1:11" ht="12.75">
      <c r="A37" s="14" t="s">
        <v>34</v>
      </c>
      <c r="B37" s="15">
        <v>920502</v>
      </c>
      <c r="C37" s="15" t="s">
        <v>137</v>
      </c>
      <c r="D37" s="15">
        <v>117817</v>
      </c>
      <c r="E37" s="15">
        <v>1038319</v>
      </c>
      <c r="F37" s="53">
        <v>111472</v>
      </c>
      <c r="G37" s="15">
        <v>1149791</v>
      </c>
      <c r="H37" s="55" t="s">
        <v>20</v>
      </c>
      <c r="I37" s="53">
        <v>637852</v>
      </c>
      <c r="J37" s="15">
        <v>1787643</v>
      </c>
      <c r="K37" s="15" t="s">
        <v>137</v>
      </c>
    </row>
    <row r="38" spans="1:11" ht="12.75">
      <c r="A38" s="12"/>
      <c r="B38" s="13"/>
      <c r="C38" s="13"/>
      <c r="D38" s="13"/>
      <c r="E38" s="13"/>
      <c r="F38" s="52"/>
      <c r="G38" s="13"/>
      <c r="H38" s="52"/>
      <c r="I38" s="52"/>
      <c r="J38" s="13"/>
      <c r="K38" s="13"/>
    </row>
    <row r="39" spans="1:11" ht="12.75">
      <c r="A39" s="14" t="s">
        <v>35</v>
      </c>
      <c r="B39" s="15">
        <v>1656</v>
      </c>
      <c r="C39" s="15" t="s">
        <v>137</v>
      </c>
      <c r="D39" s="15" t="s">
        <v>137</v>
      </c>
      <c r="E39" s="15">
        <v>1656</v>
      </c>
      <c r="F39" s="53">
        <v>113470</v>
      </c>
      <c r="G39" s="15">
        <v>115126</v>
      </c>
      <c r="H39" s="53">
        <v>1535</v>
      </c>
      <c r="I39" s="53">
        <v>51895</v>
      </c>
      <c r="J39" s="15">
        <v>168556</v>
      </c>
      <c r="K39" s="15">
        <v>90</v>
      </c>
    </row>
    <row r="40" spans="1:11" ht="12.75">
      <c r="A40" s="12"/>
      <c r="B40" s="13"/>
      <c r="C40" s="13"/>
      <c r="D40" s="13"/>
      <c r="E40" s="13"/>
      <c r="F40" s="52"/>
      <c r="G40" s="13"/>
      <c r="H40" s="52"/>
      <c r="I40" s="52"/>
      <c r="J40" s="13"/>
      <c r="K40" s="13"/>
    </row>
    <row r="41" spans="1:11" ht="12.75">
      <c r="A41" s="12" t="s">
        <v>36</v>
      </c>
      <c r="B41" s="13">
        <v>77963</v>
      </c>
      <c r="C41" s="13">
        <v>4522</v>
      </c>
      <c r="D41" s="13">
        <v>19227</v>
      </c>
      <c r="E41" s="13">
        <v>101712</v>
      </c>
      <c r="F41" s="52">
        <v>7685</v>
      </c>
      <c r="G41" s="13">
        <v>109397</v>
      </c>
      <c r="H41" s="52">
        <v>32091</v>
      </c>
      <c r="I41" s="52">
        <v>202236</v>
      </c>
      <c r="J41" s="13">
        <v>343724</v>
      </c>
      <c r="K41" s="13">
        <v>6064</v>
      </c>
    </row>
    <row r="42" spans="1:11" ht="12.75">
      <c r="A42" s="12" t="s">
        <v>37</v>
      </c>
      <c r="B42" s="13">
        <v>191661</v>
      </c>
      <c r="C42" s="13">
        <v>5433</v>
      </c>
      <c r="D42" s="13">
        <v>122522</v>
      </c>
      <c r="E42" s="13">
        <v>319616</v>
      </c>
      <c r="F42" s="52">
        <v>27787</v>
      </c>
      <c r="G42" s="13">
        <v>347403</v>
      </c>
      <c r="H42" s="52">
        <v>38418</v>
      </c>
      <c r="I42" s="52">
        <v>161185</v>
      </c>
      <c r="J42" s="13">
        <v>547006</v>
      </c>
      <c r="K42" s="13">
        <v>16079</v>
      </c>
    </row>
    <row r="43" spans="1:11" ht="12.75">
      <c r="A43" s="12" t="s">
        <v>38</v>
      </c>
      <c r="B43" s="13">
        <v>164000</v>
      </c>
      <c r="C43" s="13">
        <v>33250</v>
      </c>
      <c r="D43" s="13">
        <v>24145</v>
      </c>
      <c r="E43" s="13">
        <v>221395</v>
      </c>
      <c r="F43" s="52">
        <v>228500</v>
      </c>
      <c r="G43" s="13">
        <v>449895</v>
      </c>
      <c r="H43" s="52">
        <v>19802</v>
      </c>
      <c r="I43" s="52">
        <v>503114</v>
      </c>
      <c r="J43" s="13">
        <v>972811</v>
      </c>
      <c r="K43" s="13">
        <v>500</v>
      </c>
    </row>
    <row r="44" spans="1:11" ht="12.75">
      <c r="A44" s="12" t="s">
        <v>39</v>
      </c>
      <c r="B44" s="13">
        <v>58791</v>
      </c>
      <c r="C44" s="13">
        <v>14251</v>
      </c>
      <c r="D44" s="13">
        <v>55288</v>
      </c>
      <c r="E44" s="13">
        <v>128330</v>
      </c>
      <c r="F44" s="52">
        <v>37923</v>
      </c>
      <c r="G44" s="13">
        <v>166253</v>
      </c>
      <c r="H44" s="52">
        <v>13865</v>
      </c>
      <c r="I44" s="52">
        <v>43564</v>
      </c>
      <c r="J44" s="13">
        <v>223682</v>
      </c>
      <c r="K44" s="13">
        <v>50</v>
      </c>
    </row>
    <row r="45" spans="1:11" ht="12.75">
      <c r="A45" s="12" t="s">
        <v>40</v>
      </c>
      <c r="B45" s="13">
        <v>68883</v>
      </c>
      <c r="C45" s="13">
        <v>3529</v>
      </c>
      <c r="D45" s="13">
        <v>38177</v>
      </c>
      <c r="E45" s="13">
        <v>110589</v>
      </c>
      <c r="F45" s="52">
        <v>6952</v>
      </c>
      <c r="G45" s="13">
        <v>117541</v>
      </c>
      <c r="H45" s="52">
        <v>299507</v>
      </c>
      <c r="I45" s="52">
        <v>125744</v>
      </c>
      <c r="J45" s="13">
        <v>542792</v>
      </c>
      <c r="K45" s="13">
        <v>277</v>
      </c>
    </row>
    <row r="46" spans="1:11" ht="12.75">
      <c r="A46" s="12" t="s">
        <v>41</v>
      </c>
      <c r="B46" s="13">
        <v>146607</v>
      </c>
      <c r="C46" s="13">
        <v>15543</v>
      </c>
      <c r="D46" s="13">
        <v>35250</v>
      </c>
      <c r="E46" s="13">
        <v>197400</v>
      </c>
      <c r="F46" s="52" t="s">
        <v>137</v>
      </c>
      <c r="G46" s="13">
        <v>197400</v>
      </c>
      <c r="H46" s="52">
        <v>9740</v>
      </c>
      <c r="I46" s="52">
        <v>79943</v>
      </c>
      <c r="J46" s="13">
        <v>287083</v>
      </c>
      <c r="K46" s="13">
        <v>250</v>
      </c>
    </row>
    <row r="47" spans="1:11" ht="12.75">
      <c r="A47" s="12" t="s">
        <v>42</v>
      </c>
      <c r="B47" s="13">
        <v>187897</v>
      </c>
      <c r="C47" s="13">
        <v>30498</v>
      </c>
      <c r="D47" s="13">
        <v>17595</v>
      </c>
      <c r="E47" s="13">
        <v>235990</v>
      </c>
      <c r="F47" s="52">
        <v>76789</v>
      </c>
      <c r="G47" s="13">
        <v>312779</v>
      </c>
      <c r="H47" s="52">
        <v>14979</v>
      </c>
      <c r="I47" s="52">
        <v>156999</v>
      </c>
      <c r="J47" s="13">
        <v>484757</v>
      </c>
      <c r="K47" s="13">
        <v>7800</v>
      </c>
    </row>
    <row r="48" spans="1:11" ht="12.75">
      <c r="A48" s="12" t="s">
        <v>43</v>
      </c>
      <c r="B48" s="13">
        <v>75525</v>
      </c>
      <c r="C48" s="13">
        <v>87</v>
      </c>
      <c r="D48" s="13">
        <v>21326</v>
      </c>
      <c r="E48" s="13">
        <v>96938</v>
      </c>
      <c r="F48" s="52">
        <v>12846</v>
      </c>
      <c r="G48" s="13">
        <v>109784</v>
      </c>
      <c r="H48" s="52">
        <v>4019</v>
      </c>
      <c r="I48" s="52">
        <v>14359</v>
      </c>
      <c r="J48" s="13">
        <v>128162</v>
      </c>
      <c r="K48" s="13">
        <v>96</v>
      </c>
    </row>
    <row r="49" spans="1:11" ht="12.75">
      <c r="A49" s="12" t="s">
        <v>44</v>
      </c>
      <c r="B49" s="13">
        <v>68330</v>
      </c>
      <c r="C49" s="13" t="s">
        <v>137</v>
      </c>
      <c r="D49" s="13">
        <v>11695</v>
      </c>
      <c r="E49" s="13">
        <v>80025</v>
      </c>
      <c r="F49" s="52" t="s">
        <v>137</v>
      </c>
      <c r="G49" s="13">
        <v>80025</v>
      </c>
      <c r="H49" s="52" t="s">
        <v>137</v>
      </c>
      <c r="I49" s="52">
        <v>25923</v>
      </c>
      <c r="J49" s="13">
        <v>105948</v>
      </c>
      <c r="K49" s="13">
        <v>44</v>
      </c>
    </row>
    <row r="50" spans="1:11" ht="12.75">
      <c r="A50" s="14" t="s">
        <v>45</v>
      </c>
      <c r="B50" s="15">
        <v>1039657</v>
      </c>
      <c r="C50" s="15">
        <v>107113</v>
      </c>
      <c r="D50" s="15">
        <v>345225</v>
      </c>
      <c r="E50" s="15">
        <v>1491995</v>
      </c>
      <c r="F50" s="53">
        <v>398482</v>
      </c>
      <c r="G50" s="15">
        <v>1890477</v>
      </c>
      <c r="H50" s="53">
        <v>432421</v>
      </c>
      <c r="I50" s="53">
        <v>1313067</v>
      </c>
      <c r="J50" s="15">
        <v>3635965</v>
      </c>
      <c r="K50" s="15">
        <v>31160</v>
      </c>
    </row>
    <row r="51" spans="1:11" ht="12.75">
      <c r="A51" s="12"/>
      <c r="B51" s="13"/>
      <c r="C51" s="13"/>
      <c r="D51" s="13"/>
      <c r="E51" s="13"/>
      <c r="F51" s="52"/>
      <c r="G51" s="13"/>
      <c r="H51" s="52"/>
      <c r="I51" s="52"/>
      <c r="J51" s="13"/>
      <c r="K51" s="13"/>
    </row>
    <row r="52" spans="1:11" ht="12.75">
      <c r="A52" s="14" t="s">
        <v>46</v>
      </c>
      <c r="B52" s="15">
        <v>60104</v>
      </c>
      <c r="C52" s="15">
        <v>14110</v>
      </c>
      <c r="D52" s="15">
        <v>55827</v>
      </c>
      <c r="E52" s="15">
        <v>130041</v>
      </c>
      <c r="F52" s="53">
        <v>24248</v>
      </c>
      <c r="G52" s="15">
        <v>154289</v>
      </c>
      <c r="H52" s="53">
        <v>24275</v>
      </c>
      <c r="I52" s="53">
        <v>100235</v>
      </c>
      <c r="J52" s="15">
        <v>278799</v>
      </c>
      <c r="K52" s="15">
        <v>5183</v>
      </c>
    </row>
    <row r="53" spans="1:11" ht="12.75">
      <c r="A53" s="12"/>
      <c r="B53" s="13"/>
      <c r="C53" s="13"/>
      <c r="D53" s="13"/>
      <c r="E53" s="13"/>
      <c r="F53" s="52"/>
      <c r="G53" s="13"/>
      <c r="H53" s="52"/>
      <c r="I53" s="52"/>
      <c r="J53" s="13"/>
      <c r="K53" s="13"/>
    </row>
    <row r="54" spans="1:11" ht="12.75">
      <c r="A54" s="12" t="s">
        <v>47</v>
      </c>
      <c r="B54" s="13">
        <v>214613</v>
      </c>
      <c r="C54" s="13" t="s">
        <v>137</v>
      </c>
      <c r="D54" s="13">
        <v>13000</v>
      </c>
      <c r="E54" s="13">
        <v>227613</v>
      </c>
      <c r="F54" s="52" t="s">
        <v>137</v>
      </c>
      <c r="G54" s="13">
        <v>227613</v>
      </c>
      <c r="H54" s="52">
        <v>64803</v>
      </c>
      <c r="I54" s="52">
        <v>266484</v>
      </c>
      <c r="J54" s="13">
        <v>558900</v>
      </c>
      <c r="K54" s="13" t="s">
        <v>137</v>
      </c>
    </row>
    <row r="55" spans="1:11" ht="12.75">
      <c r="A55" s="12" t="s">
        <v>48</v>
      </c>
      <c r="B55" s="13">
        <v>179203</v>
      </c>
      <c r="C55" s="13" t="s">
        <v>137</v>
      </c>
      <c r="D55" s="13">
        <v>13803</v>
      </c>
      <c r="E55" s="13">
        <v>193006</v>
      </c>
      <c r="F55" s="52">
        <v>1040</v>
      </c>
      <c r="G55" s="13">
        <v>194046</v>
      </c>
      <c r="H55" s="52">
        <v>1387</v>
      </c>
      <c r="I55" s="52">
        <v>509875</v>
      </c>
      <c r="J55" s="13">
        <v>705308</v>
      </c>
      <c r="K55" s="13">
        <v>262</v>
      </c>
    </row>
    <row r="56" spans="1:11" ht="12.75">
      <c r="A56" s="12" t="s">
        <v>49</v>
      </c>
      <c r="B56" s="13">
        <v>376703</v>
      </c>
      <c r="C56" s="13">
        <v>11073</v>
      </c>
      <c r="D56" s="13">
        <v>76420</v>
      </c>
      <c r="E56" s="13">
        <v>464196</v>
      </c>
      <c r="F56" s="52">
        <v>12482</v>
      </c>
      <c r="G56" s="13">
        <v>476678</v>
      </c>
      <c r="H56" s="52">
        <v>12844</v>
      </c>
      <c r="I56" s="52">
        <v>264590</v>
      </c>
      <c r="J56" s="13">
        <v>754112</v>
      </c>
      <c r="K56" s="13">
        <v>747</v>
      </c>
    </row>
    <row r="57" spans="1:11" ht="12.75">
      <c r="A57" s="12" t="s">
        <v>50</v>
      </c>
      <c r="B57" s="13">
        <v>157060</v>
      </c>
      <c r="C57" s="13">
        <v>460</v>
      </c>
      <c r="D57" s="13">
        <v>115210</v>
      </c>
      <c r="E57" s="13">
        <v>272730</v>
      </c>
      <c r="F57" s="52">
        <v>29570</v>
      </c>
      <c r="G57" s="13">
        <v>302300</v>
      </c>
      <c r="H57" s="52">
        <v>9000</v>
      </c>
      <c r="I57" s="52">
        <v>399000</v>
      </c>
      <c r="J57" s="13">
        <v>710300</v>
      </c>
      <c r="K57" s="13">
        <v>2000</v>
      </c>
    </row>
    <row r="58" spans="1:11" ht="12.75">
      <c r="A58" s="12" t="s">
        <v>51</v>
      </c>
      <c r="B58" s="13">
        <v>107000</v>
      </c>
      <c r="C58" s="13">
        <v>9500</v>
      </c>
      <c r="D58" s="13">
        <v>67000</v>
      </c>
      <c r="E58" s="13">
        <v>183500</v>
      </c>
      <c r="F58" s="52">
        <v>8300</v>
      </c>
      <c r="G58" s="13">
        <v>191800</v>
      </c>
      <c r="H58" s="52">
        <v>55300</v>
      </c>
      <c r="I58" s="52">
        <v>270550</v>
      </c>
      <c r="J58" s="13">
        <v>517650</v>
      </c>
      <c r="K58" s="13">
        <v>1000</v>
      </c>
    </row>
    <row r="59" spans="1:11" ht="12.75">
      <c r="A59" s="14" t="s">
        <v>52</v>
      </c>
      <c r="B59" s="15">
        <v>1034579</v>
      </c>
      <c r="C59" s="15">
        <v>21033</v>
      </c>
      <c r="D59" s="15">
        <v>285433</v>
      </c>
      <c r="E59" s="15">
        <v>1341045</v>
      </c>
      <c r="F59" s="53">
        <v>51392</v>
      </c>
      <c r="G59" s="15">
        <v>1392437</v>
      </c>
      <c r="H59" s="53">
        <v>143334</v>
      </c>
      <c r="I59" s="53">
        <v>1710499</v>
      </c>
      <c r="J59" s="15">
        <v>3246270</v>
      </c>
      <c r="K59" s="15">
        <v>4009</v>
      </c>
    </row>
    <row r="60" spans="1:11" ht="12.75">
      <c r="A60" s="12"/>
      <c r="B60" s="13"/>
      <c r="C60" s="13"/>
      <c r="D60" s="13"/>
      <c r="E60" s="13"/>
      <c r="F60" s="52"/>
      <c r="G60" s="13"/>
      <c r="H60" s="52"/>
      <c r="I60" s="52"/>
      <c r="J60" s="13"/>
      <c r="K60" s="13"/>
    </row>
    <row r="61" spans="1:11" ht="12.75">
      <c r="A61" s="12" t="s">
        <v>53</v>
      </c>
      <c r="B61" s="13">
        <v>58617</v>
      </c>
      <c r="C61" s="13" t="s">
        <v>137</v>
      </c>
      <c r="D61" s="13" t="s">
        <v>137</v>
      </c>
      <c r="E61" s="13">
        <v>58617</v>
      </c>
      <c r="F61" s="52" t="s">
        <v>137</v>
      </c>
      <c r="G61" s="13">
        <v>58617</v>
      </c>
      <c r="H61" s="52">
        <v>824</v>
      </c>
      <c r="I61" s="52">
        <v>192093</v>
      </c>
      <c r="J61" s="13">
        <v>251534</v>
      </c>
      <c r="K61" s="13" t="s">
        <v>137</v>
      </c>
    </row>
    <row r="62" spans="1:11" ht="12.75">
      <c r="A62" s="12" t="s">
        <v>54</v>
      </c>
      <c r="B62" s="13">
        <v>62874</v>
      </c>
      <c r="C62" s="13" t="s">
        <v>137</v>
      </c>
      <c r="D62" s="13" t="s">
        <v>137</v>
      </c>
      <c r="E62" s="13">
        <v>62874</v>
      </c>
      <c r="F62" s="52">
        <v>240387</v>
      </c>
      <c r="G62" s="13">
        <v>303261</v>
      </c>
      <c r="H62" s="52">
        <v>17804</v>
      </c>
      <c r="I62" s="52">
        <v>102483</v>
      </c>
      <c r="J62" s="13">
        <v>423548</v>
      </c>
      <c r="K62" s="13" t="s">
        <v>137</v>
      </c>
    </row>
    <row r="63" spans="1:11" ht="12.75">
      <c r="A63" s="12" t="s">
        <v>55</v>
      </c>
      <c r="B63" s="13">
        <v>242391</v>
      </c>
      <c r="C63" s="13" t="s">
        <v>137</v>
      </c>
      <c r="D63" s="13" t="s">
        <v>137</v>
      </c>
      <c r="E63" s="13">
        <v>242391</v>
      </c>
      <c r="F63" s="52" t="s">
        <v>137</v>
      </c>
      <c r="G63" s="13">
        <v>242391</v>
      </c>
      <c r="H63" s="52">
        <v>60689</v>
      </c>
      <c r="I63" s="52">
        <v>225620</v>
      </c>
      <c r="J63" s="13">
        <v>528700</v>
      </c>
      <c r="K63" s="13">
        <v>300</v>
      </c>
    </row>
    <row r="64" spans="1:11" ht="12.75">
      <c r="A64" s="14" t="s">
        <v>56</v>
      </c>
      <c r="B64" s="15">
        <v>363882</v>
      </c>
      <c r="C64" s="15" t="s">
        <v>137</v>
      </c>
      <c r="D64" s="15" t="s">
        <v>137</v>
      </c>
      <c r="E64" s="15">
        <v>363882</v>
      </c>
      <c r="F64" s="53">
        <v>240387</v>
      </c>
      <c r="G64" s="15">
        <v>604269</v>
      </c>
      <c r="H64" s="53">
        <v>79317</v>
      </c>
      <c r="I64" s="53">
        <v>520196</v>
      </c>
      <c r="J64" s="15">
        <v>1203782</v>
      </c>
      <c r="K64" s="15">
        <v>300</v>
      </c>
    </row>
    <row r="65" spans="1:11" ht="12.75">
      <c r="A65" s="12"/>
      <c r="B65" s="13"/>
      <c r="C65" s="13"/>
      <c r="D65" s="13"/>
      <c r="E65" s="13"/>
      <c r="F65" s="52"/>
      <c r="G65" s="13"/>
      <c r="H65" s="52"/>
      <c r="I65" s="52"/>
      <c r="J65" s="13"/>
      <c r="K65" s="13"/>
    </row>
    <row r="66" spans="1:11" ht="12.75">
      <c r="A66" s="14" t="s">
        <v>138</v>
      </c>
      <c r="B66" s="15">
        <v>80055</v>
      </c>
      <c r="C66" s="15">
        <v>801</v>
      </c>
      <c r="D66" s="15">
        <v>1182</v>
      </c>
      <c r="E66" s="15">
        <v>82038</v>
      </c>
      <c r="F66" s="53">
        <v>68448</v>
      </c>
      <c r="G66" s="15">
        <v>150486</v>
      </c>
      <c r="H66" s="53">
        <v>164391</v>
      </c>
      <c r="I66" s="53">
        <v>176257</v>
      </c>
      <c r="J66" s="15">
        <v>491134</v>
      </c>
      <c r="K66" s="15">
        <v>11</v>
      </c>
    </row>
    <row r="67" spans="1:11" ht="12.75">
      <c r="A67" s="12"/>
      <c r="B67" s="13"/>
      <c r="C67" s="13"/>
      <c r="D67" s="13"/>
      <c r="E67" s="13"/>
      <c r="F67" s="52"/>
      <c r="G67" s="13"/>
      <c r="H67" s="52"/>
      <c r="I67" s="52"/>
      <c r="J67" s="13"/>
      <c r="K67" s="13"/>
    </row>
    <row r="68" spans="1:11" ht="12.75">
      <c r="A68" s="12" t="s">
        <v>58</v>
      </c>
      <c r="B68" s="13">
        <v>99974</v>
      </c>
      <c r="C68" s="13" t="s">
        <v>137</v>
      </c>
      <c r="D68" s="13">
        <v>920</v>
      </c>
      <c r="E68" s="13">
        <v>100894</v>
      </c>
      <c r="F68" s="52">
        <v>486</v>
      </c>
      <c r="G68" s="13">
        <v>101380</v>
      </c>
      <c r="H68" s="52">
        <v>449643</v>
      </c>
      <c r="I68" s="52">
        <v>114000</v>
      </c>
      <c r="J68" s="13">
        <v>665023</v>
      </c>
      <c r="K68" s="13">
        <v>570</v>
      </c>
    </row>
    <row r="69" spans="1:11" ht="12.75">
      <c r="A69" s="12" t="s">
        <v>59</v>
      </c>
      <c r="B69" s="13">
        <v>132478</v>
      </c>
      <c r="C69" s="13" t="s">
        <v>137</v>
      </c>
      <c r="D69" s="13">
        <v>5051</v>
      </c>
      <c r="E69" s="13">
        <v>137529</v>
      </c>
      <c r="F69" s="52">
        <v>10073</v>
      </c>
      <c r="G69" s="13">
        <v>147602</v>
      </c>
      <c r="H69" s="52">
        <v>507202</v>
      </c>
      <c r="I69" s="52">
        <v>461847</v>
      </c>
      <c r="J69" s="13">
        <v>1116651</v>
      </c>
      <c r="K69" s="13">
        <v>480</v>
      </c>
    </row>
    <row r="70" spans="1:11" ht="12.75">
      <c r="A70" s="14" t="s">
        <v>60</v>
      </c>
      <c r="B70" s="15">
        <v>232452</v>
      </c>
      <c r="C70" s="15" t="s">
        <v>137</v>
      </c>
      <c r="D70" s="15">
        <v>5971</v>
      </c>
      <c r="E70" s="15">
        <v>238423</v>
      </c>
      <c r="F70" s="53">
        <v>10559</v>
      </c>
      <c r="G70" s="15">
        <v>248982</v>
      </c>
      <c r="H70" s="53">
        <v>956845</v>
      </c>
      <c r="I70" s="53">
        <v>575847</v>
      </c>
      <c r="J70" s="15">
        <v>1781674</v>
      </c>
      <c r="K70" s="15">
        <v>1050</v>
      </c>
    </row>
    <row r="71" spans="1:11" ht="12.75">
      <c r="A71" s="12"/>
      <c r="B71" s="13"/>
      <c r="C71" s="13"/>
      <c r="D71" s="13"/>
      <c r="E71" s="13"/>
      <c r="F71" s="52"/>
      <c r="G71" s="13"/>
      <c r="H71" s="52"/>
      <c r="I71" s="52"/>
      <c r="J71" s="13"/>
      <c r="K71" s="13"/>
    </row>
    <row r="72" spans="1:11" ht="12.75">
      <c r="A72" s="12" t="s">
        <v>61</v>
      </c>
      <c r="B72" s="13">
        <v>87176</v>
      </c>
      <c r="C72" s="13" t="s">
        <v>137</v>
      </c>
      <c r="D72" s="13" t="s">
        <v>137</v>
      </c>
      <c r="E72" s="13">
        <v>87176</v>
      </c>
      <c r="F72" s="52">
        <v>58732</v>
      </c>
      <c r="G72" s="13">
        <v>145908</v>
      </c>
      <c r="H72" s="52">
        <v>4130</v>
      </c>
      <c r="I72" s="52">
        <v>262089</v>
      </c>
      <c r="J72" s="13">
        <v>412127</v>
      </c>
      <c r="K72" s="13">
        <v>30</v>
      </c>
    </row>
    <row r="73" spans="1:11" ht="12.75">
      <c r="A73" s="12" t="s">
        <v>62</v>
      </c>
      <c r="B73" s="13">
        <v>21362</v>
      </c>
      <c r="C73" s="13">
        <v>254</v>
      </c>
      <c r="D73" s="13">
        <v>92</v>
      </c>
      <c r="E73" s="13">
        <v>21708</v>
      </c>
      <c r="F73" s="52">
        <v>4061</v>
      </c>
      <c r="G73" s="13">
        <v>25769</v>
      </c>
      <c r="H73" s="52">
        <v>138528</v>
      </c>
      <c r="I73" s="52">
        <v>17512</v>
      </c>
      <c r="J73" s="13">
        <v>181809</v>
      </c>
      <c r="K73" s="13">
        <v>392</v>
      </c>
    </row>
    <row r="74" spans="1:11" ht="12.75">
      <c r="A74" s="12" t="s">
        <v>63</v>
      </c>
      <c r="B74" s="13">
        <v>117646</v>
      </c>
      <c r="C74" s="13" t="s">
        <v>137</v>
      </c>
      <c r="D74" s="13" t="s">
        <v>137</v>
      </c>
      <c r="E74" s="13">
        <v>117646</v>
      </c>
      <c r="F74" s="52">
        <v>200</v>
      </c>
      <c r="G74" s="13">
        <v>117846</v>
      </c>
      <c r="H74" s="52">
        <v>214244</v>
      </c>
      <c r="I74" s="52">
        <v>90421</v>
      </c>
      <c r="J74" s="13">
        <v>422511</v>
      </c>
      <c r="K74" s="13">
        <v>1000</v>
      </c>
    </row>
    <row r="75" spans="1:11" ht="12.75">
      <c r="A75" s="12" t="s">
        <v>64</v>
      </c>
      <c r="B75" s="13">
        <v>24106</v>
      </c>
      <c r="C75" s="13">
        <v>2060</v>
      </c>
      <c r="D75" s="13" t="s">
        <v>137</v>
      </c>
      <c r="E75" s="13">
        <v>26166</v>
      </c>
      <c r="F75" s="52">
        <v>200711</v>
      </c>
      <c r="G75" s="13">
        <v>226877</v>
      </c>
      <c r="H75" s="52">
        <v>15243</v>
      </c>
      <c r="I75" s="52">
        <v>335248</v>
      </c>
      <c r="J75" s="13">
        <v>577368</v>
      </c>
      <c r="K75" s="13">
        <v>260</v>
      </c>
    </row>
    <row r="76" spans="1:11" ht="12.75">
      <c r="A76" s="12" t="s">
        <v>65</v>
      </c>
      <c r="B76" s="13">
        <v>309366</v>
      </c>
      <c r="C76" s="13">
        <v>6882</v>
      </c>
      <c r="D76" s="13" t="s">
        <v>137</v>
      </c>
      <c r="E76" s="13">
        <v>316248</v>
      </c>
      <c r="F76" s="52">
        <v>4083</v>
      </c>
      <c r="G76" s="13">
        <v>320331</v>
      </c>
      <c r="H76" s="52">
        <v>262347</v>
      </c>
      <c r="I76" s="52">
        <v>132389</v>
      </c>
      <c r="J76" s="13">
        <v>715067</v>
      </c>
      <c r="K76" s="13">
        <v>3389</v>
      </c>
    </row>
    <row r="77" spans="1:11" ht="12.75">
      <c r="A77" s="12" t="s">
        <v>66</v>
      </c>
      <c r="B77" s="13">
        <v>396090</v>
      </c>
      <c r="C77" s="13" t="s">
        <v>137</v>
      </c>
      <c r="D77" s="13" t="s">
        <v>137</v>
      </c>
      <c r="E77" s="13">
        <v>396090</v>
      </c>
      <c r="F77" s="52" t="s">
        <v>137</v>
      </c>
      <c r="G77" s="13">
        <v>396090</v>
      </c>
      <c r="H77" s="52">
        <v>102200</v>
      </c>
      <c r="I77" s="52">
        <v>102000</v>
      </c>
      <c r="J77" s="13">
        <v>600290</v>
      </c>
      <c r="K77" s="13" t="s">
        <v>137</v>
      </c>
    </row>
    <row r="78" spans="1:11" ht="12.75">
      <c r="A78" s="12" t="s">
        <v>67</v>
      </c>
      <c r="B78" s="13">
        <v>141544</v>
      </c>
      <c r="C78" s="13" t="s">
        <v>137</v>
      </c>
      <c r="D78" s="13">
        <v>19223</v>
      </c>
      <c r="E78" s="13">
        <v>160767</v>
      </c>
      <c r="F78" s="52">
        <v>10002</v>
      </c>
      <c r="G78" s="13">
        <v>170769</v>
      </c>
      <c r="H78" s="52">
        <v>33978</v>
      </c>
      <c r="I78" s="52">
        <v>111539</v>
      </c>
      <c r="J78" s="13">
        <v>316286</v>
      </c>
      <c r="K78" s="13">
        <v>1870</v>
      </c>
    </row>
    <row r="79" spans="1:11" ht="12.75">
      <c r="A79" s="12" t="s">
        <v>68</v>
      </c>
      <c r="B79" s="13">
        <v>44397</v>
      </c>
      <c r="C79" s="13">
        <v>33500</v>
      </c>
      <c r="D79" s="13">
        <v>18277</v>
      </c>
      <c r="E79" s="13">
        <v>96174</v>
      </c>
      <c r="F79" s="52">
        <v>9200</v>
      </c>
      <c r="G79" s="13">
        <v>105374</v>
      </c>
      <c r="H79" s="52">
        <v>271328</v>
      </c>
      <c r="I79" s="52">
        <v>100911</v>
      </c>
      <c r="J79" s="13">
        <v>477613</v>
      </c>
      <c r="K79" s="13">
        <v>60</v>
      </c>
    </row>
    <row r="80" spans="1:11" ht="12.75">
      <c r="A80" s="14" t="s">
        <v>69</v>
      </c>
      <c r="B80" s="15">
        <v>1141687</v>
      </c>
      <c r="C80" s="15">
        <v>42696</v>
      </c>
      <c r="D80" s="15">
        <v>37592</v>
      </c>
      <c r="E80" s="15">
        <v>1221975</v>
      </c>
      <c r="F80" s="53">
        <v>286989</v>
      </c>
      <c r="G80" s="15">
        <v>1508964</v>
      </c>
      <c r="H80" s="53">
        <v>1041998</v>
      </c>
      <c r="I80" s="53">
        <v>1152109</v>
      </c>
      <c r="J80" s="15">
        <v>3703071</v>
      </c>
      <c r="K80" s="15">
        <v>7001</v>
      </c>
    </row>
    <row r="81" spans="1:11" ht="12.75">
      <c r="A81" s="12"/>
      <c r="B81" s="13"/>
      <c r="C81" s="13"/>
      <c r="D81" s="13"/>
      <c r="E81" s="13"/>
      <c r="F81" s="52"/>
      <c r="G81" s="13"/>
      <c r="H81" s="52"/>
      <c r="I81" s="52"/>
      <c r="J81" s="13"/>
      <c r="K81" s="13"/>
    </row>
    <row r="82" spans="1:11" ht="12.75">
      <c r="A82" s="12" t="s">
        <v>70</v>
      </c>
      <c r="B82" s="13">
        <v>9056</v>
      </c>
      <c r="C82" s="13">
        <v>302</v>
      </c>
      <c r="D82" s="13">
        <v>611</v>
      </c>
      <c r="E82" s="13">
        <v>9969</v>
      </c>
      <c r="F82" s="52">
        <v>3522</v>
      </c>
      <c r="G82" s="13">
        <v>13491</v>
      </c>
      <c r="H82" s="52">
        <v>24169</v>
      </c>
      <c r="I82" s="52">
        <v>127087</v>
      </c>
      <c r="J82" s="13">
        <v>164747</v>
      </c>
      <c r="K82" s="13">
        <v>8</v>
      </c>
    </row>
    <row r="83" spans="1:11" ht="12.75">
      <c r="A83" s="12" t="s">
        <v>71</v>
      </c>
      <c r="B83" s="13">
        <v>14964</v>
      </c>
      <c r="C83" s="13">
        <v>1275</v>
      </c>
      <c r="D83" s="13">
        <v>5437</v>
      </c>
      <c r="E83" s="13">
        <v>21676</v>
      </c>
      <c r="F83" s="52">
        <v>62760</v>
      </c>
      <c r="G83" s="13">
        <v>84436</v>
      </c>
      <c r="H83" s="52">
        <v>4443</v>
      </c>
      <c r="I83" s="52">
        <v>146923</v>
      </c>
      <c r="J83" s="13">
        <v>235802</v>
      </c>
      <c r="K83" s="13">
        <v>577</v>
      </c>
    </row>
    <row r="84" spans="1:11" ht="12.75">
      <c r="A84" s="14" t="s">
        <v>72</v>
      </c>
      <c r="B84" s="15">
        <v>24020</v>
      </c>
      <c r="C84" s="15">
        <v>1577</v>
      </c>
      <c r="D84" s="15">
        <v>6048</v>
      </c>
      <c r="E84" s="15">
        <v>31645</v>
      </c>
      <c r="F84" s="53">
        <v>66282</v>
      </c>
      <c r="G84" s="15">
        <v>97927</v>
      </c>
      <c r="H84" s="53">
        <v>28612</v>
      </c>
      <c r="I84" s="53">
        <v>274010</v>
      </c>
      <c r="J84" s="15">
        <v>400549</v>
      </c>
      <c r="K84" s="15">
        <v>585</v>
      </c>
    </row>
    <row r="85" spans="1:11" ht="12.75">
      <c r="A85" s="12"/>
      <c r="B85" s="13"/>
      <c r="C85" s="13"/>
      <c r="D85" s="13"/>
      <c r="E85" s="13"/>
      <c r="F85" s="52"/>
      <c r="G85" s="13"/>
      <c r="H85" s="52"/>
      <c r="I85" s="52"/>
      <c r="J85" s="13"/>
      <c r="K85" s="13"/>
    </row>
    <row r="86" spans="1:11" ht="13.5" thickBot="1">
      <c r="A86" s="18" t="s">
        <v>73</v>
      </c>
      <c r="B86" s="56">
        <v>7452598</v>
      </c>
      <c r="C86" s="56">
        <v>231893</v>
      </c>
      <c r="D86" s="57">
        <v>1145457</v>
      </c>
      <c r="E86" s="56">
        <v>8829948</v>
      </c>
      <c r="F86" s="57">
        <v>1798876</v>
      </c>
      <c r="G86" s="56">
        <v>10628824</v>
      </c>
      <c r="H86" s="57">
        <v>3121492</v>
      </c>
      <c r="I86" s="57">
        <v>9004751</v>
      </c>
      <c r="J86" s="56">
        <v>22755067</v>
      </c>
      <c r="K86" s="56">
        <v>77703</v>
      </c>
    </row>
  </sheetData>
  <mergeCells count="5">
    <mergeCell ref="B7:E7"/>
    <mergeCell ref="A1:K1"/>
    <mergeCell ref="A3:K3"/>
    <mergeCell ref="A4:K4"/>
    <mergeCell ref="B6:G6"/>
  </mergeCells>
  <printOptions/>
  <pageMargins left="0.75" right="0.75" top="1" bottom="1" header="0" footer="0"/>
  <pageSetup fitToHeight="1" fitToWidth="1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4.7109375" style="22" customWidth="1"/>
    <col min="2" max="9" width="12.28125" style="22" customWidth="1"/>
    <col min="10" max="16384" width="11.421875" style="22" customWidth="1"/>
  </cols>
  <sheetData>
    <row r="1" spans="1:11" s="21" customFormat="1" ht="18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0"/>
      <c r="K1" s="20"/>
    </row>
    <row r="3" spans="1:9" ht="15">
      <c r="A3" s="216" t="s">
        <v>408</v>
      </c>
      <c r="B3" s="216"/>
      <c r="C3" s="216"/>
      <c r="D3" s="216"/>
      <c r="E3" s="216"/>
      <c r="F3" s="216"/>
      <c r="G3" s="220"/>
      <c r="H3" s="220"/>
      <c r="I3" s="220"/>
    </row>
    <row r="4" spans="1:9" ht="15">
      <c r="A4" s="216" t="s">
        <v>139</v>
      </c>
      <c r="B4" s="216"/>
      <c r="C4" s="216"/>
      <c r="D4" s="216"/>
      <c r="E4" s="216"/>
      <c r="F4" s="216"/>
      <c r="G4" s="220"/>
      <c r="H4" s="220"/>
      <c r="I4" s="220"/>
    </row>
    <row r="5" spans="1:9" ht="12.75">
      <c r="A5" s="39"/>
      <c r="B5" s="39"/>
      <c r="C5" s="39"/>
      <c r="D5" s="39"/>
      <c r="E5" s="39"/>
      <c r="F5" s="39"/>
      <c r="G5" s="39"/>
      <c r="H5" s="39"/>
      <c r="I5" s="39"/>
    </row>
    <row r="6" spans="1:9" ht="12.75">
      <c r="A6" s="2" t="s">
        <v>1</v>
      </c>
      <c r="B6" s="6" t="s">
        <v>113</v>
      </c>
      <c r="C6" s="6" t="s">
        <v>113</v>
      </c>
      <c r="D6" s="6" t="s">
        <v>113</v>
      </c>
      <c r="E6" s="6" t="s">
        <v>113</v>
      </c>
      <c r="F6" s="6" t="s">
        <v>113</v>
      </c>
      <c r="G6" s="6" t="s">
        <v>113</v>
      </c>
      <c r="H6" s="6" t="s">
        <v>98</v>
      </c>
      <c r="I6" s="6" t="s">
        <v>79</v>
      </c>
    </row>
    <row r="7" spans="1:9" ht="13.5" thickBot="1">
      <c r="A7" s="5" t="s">
        <v>5</v>
      </c>
      <c r="B7" s="6" t="s">
        <v>116</v>
      </c>
      <c r="C7" s="6" t="s">
        <v>117</v>
      </c>
      <c r="D7" s="6" t="s">
        <v>118</v>
      </c>
      <c r="E7" s="6" t="s">
        <v>119</v>
      </c>
      <c r="F7" s="6" t="s">
        <v>120</v>
      </c>
      <c r="G7" s="6" t="s">
        <v>121</v>
      </c>
      <c r="H7" s="6" t="s">
        <v>123</v>
      </c>
      <c r="I7" s="8"/>
    </row>
    <row r="8" spans="1:9" ht="12.75">
      <c r="A8" s="10" t="s">
        <v>12</v>
      </c>
      <c r="B8" s="11" t="s">
        <v>137</v>
      </c>
      <c r="C8" s="11" t="s">
        <v>137</v>
      </c>
      <c r="D8" s="11">
        <v>226452</v>
      </c>
      <c r="E8" s="11" t="s">
        <v>137</v>
      </c>
      <c r="F8" s="11" t="s">
        <v>137</v>
      </c>
      <c r="G8" s="11">
        <v>26325</v>
      </c>
      <c r="H8" s="11">
        <v>36885</v>
      </c>
      <c r="I8" s="11">
        <v>289662</v>
      </c>
    </row>
    <row r="9" spans="1:9" ht="12.75">
      <c r="A9" s="12" t="s">
        <v>13</v>
      </c>
      <c r="B9" s="13">
        <v>59066</v>
      </c>
      <c r="C9" s="13" t="s">
        <v>137</v>
      </c>
      <c r="D9" s="13">
        <v>102814</v>
      </c>
      <c r="E9" s="13" t="s">
        <v>137</v>
      </c>
      <c r="F9" s="13" t="s">
        <v>137</v>
      </c>
      <c r="G9" s="13">
        <v>35379</v>
      </c>
      <c r="H9" s="13">
        <v>24317</v>
      </c>
      <c r="I9" s="13">
        <v>221576</v>
      </c>
    </row>
    <row r="10" spans="1:9" ht="12.75">
      <c r="A10" s="12" t="s">
        <v>14</v>
      </c>
      <c r="B10" s="13">
        <v>5700</v>
      </c>
      <c r="C10" s="13">
        <v>2000</v>
      </c>
      <c r="D10" s="13">
        <v>88400</v>
      </c>
      <c r="E10" s="13" t="s">
        <v>137</v>
      </c>
      <c r="F10" s="13" t="s">
        <v>137</v>
      </c>
      <c r="G10" s="13">
        <v>2340</v>
      </c>
      <c r="H10" s="13">
        <v>1400</v>
      </c>
      <c r="I10" s="13">
        <v>99840</v>
      </c>
    </row>
    <row r="11" spans="1:9" ht="12.75">
      <c r="A11" s="12" t="s">
        <v>15</v>
      </c>
      <c r="B11" s="13" t="s">
        <v>137</v>
      </c>
      <c r="C11" s="13" t="s">
        <v>137</v>
      </c>
      <c r="D11" s="13">
        <v>148939</v>
      </c>
      <c r="E11" s="13" t="s">
        <v>137</v>
      </c>
      <c r="F11" s="13" t="s">
        <v>137</v>
      </c>
      <c r="G11" s="13">
        <v>7839</v>
      </c>
      <c r="H11" s="13" t="s">
        <v>137</v>
      </c>
      <c r="I11" s="13">
        <v>156778</v>
      </c>
    </row>
    <row r="12" spans="1:9" ht="12.75">
      <c r="A12" s="14" t="s">
        <v>16</v>
      </c>
      <c r="B12" s="15">
        <v>64766</v>
      </c>
      <c r="C12" s="15">
        <v>2000</v>
      </c>
      <c r="D12" s="15">
        <v>566605</v>
      </c>
      <c r="E12" s="15" t="s">
        <v>137</v>
      </c>
      <c r="F12" s="15" t="s">
        <v>137</v>
      </c>
      <c r="G12" s="15">
        <v>71883</v>
      </c>
      <c r="H12" s="15">
        <v>62602</v>
      </c>
      <c r="I12" s="15">
        <v>767856</v>
      </c>
    </row>
    <row r="13" spans="1:9" ht="12.75">
      <c r="A13" s="12"/>
      <c r="B13" s="13"/>
      <c r="C13" s="13"/>
      <c r="D13" s="13"/>
      <c r="E13" s="13"/>
      <c r="F13" s="13"/>
      <c r="G13" s="13"/>
      <c r="H13" s="13"/>
      <c r="I13" s="13"/>
    </row>
    <row r="14" spans="1:9" ht="12.75">
      <c r="A14" s="14" t="s">
        <v>17</v>
      </c>
      <c r="B14" s="15">
        <v>4266</v>
      </c>
      <c r="C14" s="15" t="s">
        <v>137</v>
      </c>
      <c r="D14" s="15">
        <v>18471</v>
      </c>
      <c r="E14" s="15" t="s">
        <v>137</v>
      </c>
      <c r="F14" s="15" t="s">
        <v>137</v>
      </c>
      <c r="G14" s="15">
        <v>16257</v>
      </c>
      <c r="H14" s="15">
        <v>2706</v>
      </c>
      <c r="I14" s="15">
        <v>41700</v>
      </c>
    </row>
    <row r="15" spans="1:9" ht="12.75">
      <c r="A15" s="12"/>
      <c r="B15" s="13"/>
      <c r="C15" s="13"/>
      <c r="D15" s="13"/>
      <c r="E15" s="13"/>
      <c r="F15" s="13"/>
      <c r="G15" s="13"/>
      <c r="H15" s="13"/>
      <c r="I15" s="13"/>
    </row>
    <row r="16" spans="1:9" ht="12.75">
      <c r="A16" s="14" t="s">
        <v>18</v>
      </c>
      <c r="B16" s="15">
        <v>7258</v>
      </c>
      <c r="C16" s="15">
        <v>797</v>
      </c>
      <c r="D16" s="15">
        <v>465</v>
      </c>
      <c r="E16" s="15" t="s">
        <v>137</v>
      </c>
      <c r="F16" s="15" t="s">
        <v>137</v>
      </c>
      <c r="G16" s="15">
        <v>16880</v>
      </c>
      <c r="H16" s="15">
        <v>4708</v>
      </c>
      <c r="I16" s="15">
        <v>30108</v>
      </c>
    </row>
    <row r="17" spans="1:9" ht="12.75">
      <c r="A17" s="12"/>
      <c r="B17" s="13"/>
      <c r="C17" s="13"/>
      <c r="D17" s="13"/>
      <c r="E17" s="13"/>
      <c r="F17" s="13"/>
      <c r="G17" s="13"/>
      <c r="H17" s="13"/>
      <c r="I17" s="13"/>
    </row>
    <row r="18" spans="1:9" ht="12.75">
      <c r="A18" s="12" t="s">
        <v>19</v>
      </c>
      <c r="B18" s="13">
        <v>15486</v>
      </c>
      <c r="C18" s="13">
        <v>1364</v>
      </c>
      <c r="D18" s="13">
        <v>124</v>
      </c>
      <c r="E18" s="13" t="s">
        <v>137</v>
      </c>
      <c r="F18" s="13">
        <v>155</v>
      </c>
      <c r="G18" s="13">
        <v>15587</v>
      </c>
      <c r="H18" s="13">
        <v>2974</v>
      </c>
      <c r="I18" s="13">
        <v>35690</v>
      </c>
    </row>
    <row r="19" spans="1:9" ht="12.75">
      <c r="A19" s="12" t="s">
        <v>21</v>
      </c>
      <c r="B19" s="13">
        <v>247</v>
      </c>
      <c r="C19" s="13">
        <v>4244</v>
      </c>
      <c r="D19" s="13">
        <v>587</v>
      </c>
      <c r="E19" s="13" t="s">
        <v>137</v>
      </c>
      <c r="F19" s="13" t="s">
        <v>137</v>
      </c>
      <c r="G19" s="13">
        <v>67144</v>
      </c>
      <c r="H19" s="13">
        <v>11760</v>
      </c>
      <c r="I19" s="13">
        <v>83982</v>
      </c>
    </row>
    <row r="20" spans="1:9" ht="12.75">
      <c r="A20" s="12" t="s">
        <v>22</v>
      </c>
      <c r="B20" s="13">
        <v>720</v>
      </c>
      <c r="C20" s="13">
        <v>553</v>
      </c>
      <c r="D20" s="13">
        <v>4968</v>
      </c>
      <c r="E20" s="13" t="s">
        <v>137</v>
      </c>
      <c r="F20" s="13" t="s">
        <v>137</v>
      </c>
      <c r="G20" s="13">
        <v>80106</v>
      </c>
      <c r="H20" s="13">
        <v>7520</v>
      </c>
      <c r="I20" s="13">
        <v>93867</v>
      </c>
    </row>
    <row r="21" spans="1:9" ht="12.75">
      <c r="A21" s="14" t="s">
        <v>23</v>
      </c>
      <c r="B21" s="15">
        <v>16453</v>
      </c>
      <c r="C21" s="15">
        <v>6161</v>
      </c>
      <c r="D21" s="15">
        <v>5679</v>
      </c>
      <c r="E21" s="15" t="s">
        <v>137</v>
      </c>
      <c r="F21" s="15">
        <v>155</v>
      </c>
      <c r="G21" s="15">
        <v>162837</v>
      </c>
      <c r="H21" s="15">
        <v>22254</v>
      </c>
      <c r="I21" s="15">
        <v>213539</v>
      </c>
    </row>
    <row r="22" spans="1:9" ht="12.75">
      <c r="A22" s="12"/>
      <c r="B22" s="13"/>
      <c r="C22" s="13"/>
      <c r="D22" s="13"/>
      <c r="E22" s="13"/>
      <c r="F22" s="13"/>
      <c r="G22" s="13"/>
      <c r="H22" s="13"/>
      <c r="I22" s="13"/>
    </row>
    <row r="23" spans="1:9" ht="12.75">
      <c r="A23" s="14" t="s">
        <v>24</v>
      </c>
      <c r="B23" s="15">
        <v>63190</v>
      </c>
      <c r="C23" s="15">
        <v>24283</v>
      </c>
      <c r="D23" s="15" t="s">
        <v>137</v>
      </c>
      <c r="E23" s="15" t="s">
        <v>137</v>
      </c>
      <c r="F23" s="15">
        <v>16108</v>
      </c>
      <c r="G23" s="15">
        <v>8890</v>
      </c>
      <c r="H23" s="15">
        <v>6504</v>
      </c>
      <c r="I23" s="15">
        <v>118975</v>
      </c>
    </row>
    <row r="24" spans="1:9" ht="12.75">
      <c r="A24" s="12"/>
      <c r="B24" s="13"/>
      <c r="C24" s="13"/>
      <c r="D24" s="13"/>
      <c r="E24" s="13"/>
      <c r="F24" s="13"/>
      <c r="G24" s="13"/>
      <c r="H24" s="13"/>
      <c r="I24" s="13"/>
    </row>
    <row r="25" spans="1:9" ht="12.75">
      <c r="A25" s="14" t="s">
        <v>25</v>
      </c>
      <c r="B25" s="15">
        <v>17818</v>
      </c>
      <c r="C25" s="15">
        <v>14175</v>
      </c>
      <c r="D25" s="15">
        <v>55</v>
      </c>
      <c r="E25" s="15" t="s">
        <v>137</v>
      </c>
      <c r="F25" s="15">
        <v>3533</v>
      </c>
      <c r="G25" s="15" t="s">
        <v>137</v>
      </c>
      <c r="H25" s="15">
        <v>1273</v>
      </c>
      <c r="I25" s="15">
        <v>36854</v>
      </c>
    </row>
    <row r="26" spans="1:9" ht="12.75">
      <c r="A26" s="12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12" t="s">
        <v>26</v>
      </c>
      <c r="B27" s="13">
        <v>104784</v>
      </c>
      <c r="C27" s="13">
        <v>5000</v>
      </c>
      <c r="D27" s="13" t="s">
        <v>137</v>
      </c>
      <c r="E27" s="13" t="s">
        <v>137</v>
      </c>
      <c r="F27" s="13">
        <v>3800</v>
      </c>
      <c r="G27" s="13" t="s">
        <v>137</v>
      </c>
      <c r="H27" s="13">
        <v>2812</v>
      </c>
      <c r="I27" s="13">
        <v>116396</v>
      </c>
    </row>
    <row r="28" spans="1:9" ht="12.75">
      <c r="A28" s="12" t="s">
        <v>27</v>
      </c>
      <c r="B28" s="13">
        <v>57472</v>
      </c>
      <c r="C28" s="13">
        <v>54900</v>
      </c>
      <c r="D28" s="13">
        <v>22452</v>
      </c>
      <c r="E28" s="13" t="s">
        <v>137</v>
      </c>
      <c r="F28" s="13">
        <v>53702</v>
      </c>
      <c r="G28" s="13" t="s">
        <v>137</v>
      </c>
      <c r="H28" s="13">
        <v>67125</v>
      </c>
      <c r="I28" s="13">
        <v>255651</v>
      </c>
    </row>
    <row r="29" spans="1:9" ht="12.75">
      <c r="A29" s="12" t="s">
        <v>28</v>
      </c>
      <c r="B29" s="13">
        <v>11189</v>
      </c>
      <c r="C29" s="13">
        <v>14628</v>
      </c>
      <c r="D29" s="13">
        <v>9103</v>
      </c>
      <c r="E29" s="13" t="s">
        <v>137</v>
      </c>
      <c r="F29" s="13">
        <v>82814</v>
      </c>
      <c r="G29" s="13" t="s">
        <v>137</v>
      </c>
      <c r="H29" s="13">
        <v>17266</v>
      </c>
      <c r="I29" s="13">
        <v>135000</v>
      </c>
    </row>
    <row r="30" spans="1:9" ht="12.75">
      <c r="A30" s="14" t="s">
        <v>29</v>
      </c>
      <c r="B30" s="15">
        <v>173445</v>
      </c>
      <c r="C30" s="15">
        <v>74528</v>
      </c>
      <c r="D30" s="15">
        <v>31555</v>
      </c>
      <c r="E30" s="15" t="s">
        <v>137</v>
      </c>
      <c r="F30" s="15">
        <v>140316</v>
      </c>
      <c r="G30" s="15" t="s">
        <v>137</v>
      </c>
      <c r="H30" s="15">
        <v>87203</v>
      </c>
      <c r="I30" s="15">
        <v>507047</v>
      </c>
    </row>
    <row r="31" spans="1:9" ht="12.75">
      <c r="A31" s="12"/>
      <c r="B31" s="13"/>
      <c r="C31" s="13"/>
      <c r="D31" s="13"/>
      <c r="E31" s="13"/>
      <c r="F31" s="13"/>
      <c r="G31" s="13"/>
      <c r="H31" s="13"/>
      <c r="I31" s="13"/>
    </row>
    <row r="32" spans="1:9" ht="12.75">
      <c r="A32" s="12" t="s">
        <v>30</v>
      </c>
      <c r="B32" s="13">
        <v>76869</v>
      </c>
      <c r="C32" s="13">
        <v>29969</v>
      </c>
      <c r="D32" s="13">
        <v>103</v>
      </c>
      <c r="E32" s="13">
        <v>40266</v>
      </c>
      <c r="F32" s="13">
        <v>176469</v>
      </c>
      <c r="G32" s="13">
        <v>227</v>
      </c>
      <c r="H32" s="13">
        <v>4100</v>
      </c>
      <c r="I32" s="13">
        <v>328003</v>
      </c>
    </row>
    <row r="33" spans="1:9" ht="12.75">
      <c r="A33" s="12" t="s">
        <v>31</v>
      </c>
      <c r="B33" s="13">
        <v>37236</v>
      </c>
      <c r="C33" s="13">
        <v>460</v>
      </c>
      <c r="D33" s="13">
        <v>4560</v>
      </c>
      <c r="E33" s="13">
        <v>56330</v>
      </c>
      <c r="F33" s="13">
        <v>41411</v>
      </c>
      <c r="G33" s="13">
        <v>435</v>
      </c>
      <c r="H33" s="13">
        <v>9533</v>
      </c>
      <c r="I33" s="13">
        <v>149965</v>
      </c>
    </row>
    <row r="34" spans="1:9" ht="12.75">
      <c r="A34" s="12" t="s">
        <v>32</v>
      </c>
      <c r="B34" s="13">
        <v>48320</v>
      </c>
      <c r="C34" s="13">
        <v>63956</v>
      </c>
      <c r="D34" s="13" t="s">
        <v>137</v>
      </c>
      <c r="E34" s="13">
        <v>92</v>
      </c>
      <c r="F34" s="13">
        <v>16733</v>
      </c>
      <c r="G34" s="13" t="s">
        <v>137</v>
      </c>
      <c r="H34" s="13">
        <v>55399</v>
      </c>
      <c r="I34" s="13">
        <v>184500</v>
      </c>
    </row>
    <row r="35" spans="1:9" ht="12.75">
      <c r="A35" s="12" t="s">
        <v>33</v>
      </c>
      <c r="B35" s="13">
        <v>5635</v>
      </c>
      <c r="C35" s="13">
        <v>14773</v>
      </c>
      <c r="D35" s="13">
        <v>142</v>
      </c>
      <c r="E35" s="13">
        <v>472</v>
      </c>
      <c r="F35" s="13">
        <v>85086</v>
      </c>
      <c r="G35" s="13" t="s">
        <v>137</v>
      </c>
      <c r="H35" s="13" t="s">
        <v>137</v>
      </c>
      <c r="I35" s="13">
        <v>106108</v>
      </c>
    </row>
    <row r="36" spans="1:9" ht="12.75">
      <c r="A36" s="14" t="s">
        <v>34</v>
      </c>
      <c r="B36" s="15">
        <v>168060</v>
      </c>
      <c r="C36" s="15">
        <v>109158</v>
      </c>
      <c r="D36" s="15">
        <v>4805</v>
      </c>
      <c r="E36" s="15">
        <v>97160</v>
      </c>
      <c r="F36" s="15">
        <v>319699</v>
      </c>
      <c r="G36" s="15">
        <v>662</v>
      </c>
      <c r="H36" s="15">
        <v>69032</v>
      </c>
      <c r="I36" s="15">
        <v>768576</v>
      </c>
    </row>
    <row r="37" spans="1:9" ht="12.75">
      <c r="A37" s="12"/>
      <c r="B37" s="13"/>
      <c r="C37" s="13"/>
      <c r="D37" s="13"/>
      <c r="E37" s="13"/>
      <c r="F37" s="13"/>
      <c r="G37" s="13"/>
      <c r="H37" s="13"/>
      <c r="I37" s="13"/>
    </row>
    <row r="38" spans="1:9" ht="12.75">
      <c r="A38" s="14" t="s">
        <v>35</v>
      </c>
      <c r="B38" s="15" t="s">
        <v>137</v>
      </c>
      <c r="C38" s="15" t="s">
        <v>137</v>
      </c>
      <c r="D38" s="15" t="s">
        <v>137</v>
      </c>
      <c r="E38" s="15" t="s">
        <v>137</v>
      </c>
      <c r="F38" s="15">
        <v>1655</v>
      </c>
      <c r="G38" s="15" t="s">
        <v>137</v>
      </c>
      <c r="H38" s="15" t="s">
        <v>137</v>
      </c>
      <c r="I38" s="15">
        <v>1655</v>
      </c>
    </row>
    <row r="39" spans="1:9" ht="12.75">
      <c r="A39" s="12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12" t="s">
        <v>36</v>
      </c>
      <c r="B40" s="13">
        <v>15383</v>
      </c>
      <c r="C40" s="13">
        <v>426</v>
      </c>
      <c r="D40" s="13">
        <v>45655</v>
      </c>
      <c r="E40" s="13">
        <v>7799</v>
      </c>
      <c r="F40" s="13" t="s">
        <v>137</v>
      </c>
      <c r="G40" s="13" t="s">
        <v>137</v>
      </c>
      <c r="H40" s="13">
        <v>2318</v>
      </c>
      <c r="I40" s="13">
        <v>71581</v>
      </c>
    </row>
    <row r="41" spans="1:9" ht="12.75">
      <c r="A41" s="12" t="s">
        <v>37</v>
      </c>
      <c r="B41" s="13">
        <v>87917</v>
      </c>
      <c r="C41" s="13">
        <v>9846</v>
      </c>
      <c r="D41" s="13">
        <v>33240</v>
      </c>
      <c r="E41" s="13" t="s">
        <v>137</v>
      </c>
      <c r="F41" s="13" t="s">
        <v>137</v>
      </c>
      <c r="G41" s="13">
        <v>2639</v>
      </c>
      <c r="H41" s="13">
        <v>31218</v>
      </c>
      <c r="I41" s="13">
        <v>164860</v>
      </c>
    </row>
    <row r="42" spans="1:9" ht="12.75">
      <c r="A42" s="12" t="s">
        <v>38</v>
      </c>
      <c r="B42" s="13">
        <v>42333</v>
      </c>
      <c r="C42" s="13">
        <v>16958</v>
      </c>
      <c r="D42" s="13">
        <v>20772</v>
      </c>
      <c r="E42" s="13" t="s">
        <v>137</v>
      </c>
      <c r="F42" s="13" t="s">
        <v>137</v>
      </c>
      <c r="G42" s="13" t="s">
        <v>137</v>
      </c>
      <c r="H42" s="13">
        <v>3615</v>
      </c>
      <c r="I42" s="13">
        <v>83678</v>
      </c>
    </row>
    <row r="43" spans="1:9" ht="12.75">
      <c r="A43" s="12" t="s">
        <v>39</v>
      </c>
      <c r="B43" s="13">
        <v>10498</v>
      </c>
      <c r="C43" s="13">
        <v>19097</v>
      </c>
      <c r="D43" s="13">
        <v>5801</v>
      </c>
      <c r="E43" s="13">
        <v>3900</v>
      </c>
      <c r="F43" s="13">
        <v>3760</v>
      </c>
      <c r="G43" s="13" t="s">
        <v>137</v>
      </c>
      <c r="H43" s="13" t="s">
        <v>137</v>
      </c>
      <c r="I43" s="13">
        <v>43056</v>
      </c>
    </row>
    <row r="44" spans="1:9" ht="12.75">
      <c r="A44" s="12" t="s">
        <v>40</v>
      </c>
      <c r="B44" s="13">
        <v>16459</v>
      </c>
      <c r="C44" s="13">
        <v>507</v>
      </c>
      <c r="D44" s="13">
        <v>23876</v>
      </c>
      <c r="E44" s="13">
        <v>139</v>
      </c>
      <c r="F44" s="13" t="s">
        <v>137</v>
      </c>
      <c r="G44" s="13">
        <v>260</v>
      </c>
      <c r="H44" s="13">
        <v>597</v>
      </c>
      <c r="I44" s="13">
        <v>41838</v>
      </c>
    </row>
    <row r="45" spans="1:9" ht="12.75">
      <c r="A45" s="12" t="s">
        <v>41</v>
      </c>
      <c r="B45" s="13">
        <v>45603</v>
      </c>
      <c r="C45" s="13">
        <v>2280</v>
      </c>
      <c r="D45" s="13">
        <v>90733</v>
      </c>
      <c r="E45" s="13">
        <v>3900</v>
      </c>
      <c r="F45" s="13" t="s">
        <v>137</v>
      </c>
      <c r="G45" s="13" t="s">
        <v>137</v>
      </c>
      <c r="H45" s="13">
        <v>265</v>
      </c>
      <c r="I45" s="13">
        <v>142781</v>
      </c>
    </row>
    <row r="46" spans="1:9" ht="12.75">
      <c r="A46" s="12" t="s">
        <v>42</v>
      </c>
      <c r="B46" s="13">
        <v>63369</v>
      </c>
      <c r="C46" s="13">
        <v>20388</v>
      </c>
      <c r="D46" s="13">
        <v>55511</v>
      </c>
      <c r="E46" s="13" t="s">
        <v>137</v>
      </c>
      <c r="F46" s="13">
        <v>135</v>
      </c>
      <c r="G46" s="13" t="s">
        <v>137</v>
      </c>
      <c r="H46" s="13">
        <v>40640</v>
      </c>
      <c r="I46" s="13">
        <v>180043</v>
      </c>
    </row>
    <row r="47" spans="1:9" ht="12.75">
      <c r="A47" s="12" t="s">
        <v>43</v>
      </c>
      <c r="B47" s="13" t="s">
        <v>137</v>
      </c>
      <c r="C47" s="13">
        <v>17</v>
      </c>
      <c r="D47" s="13">
        <v>29066</v>
      </c>
      <c r="E47" s="13">
        <v>40140</v>
      </c>
      <c r="F47" s="13">
        <v>925</v>
      </c>
      <c r="G47" s="13" t="s">
        <v>137</v>
      </c>
      <c r="H47" s="13">
        <v>235</v>
      </c>
      <c r="I47" s="13">
        <v>70383</v>
      </c>
    </row>
    <row r="48" spans="1:9" ht="12.75">
      <c r="A48" s="12" t="s">
        <v>44</v>
      </c>
      <c r="B48" s="13">
        <v>138</v>
      </c>
      <c r="C48" s="13">
        <v>51581</v>
      </c>
      <c r="D48" s="13" t="s">
        <v>137</v>
      </c>
      <c r="E48" s="13">
        <v>11</v>
      </c>
      <c r="F48" s="13" t="s">
        <v>137</v>
      </c>
      <c r="G48" s="13" t="s">
        <v>137</v>
      </c>
      <c r="H48" s="13">
        <v>35</v>
      </c>
      <c r="I48" s="13">
        <v>51765</v>
      </c>
    </row>
    <row r="49" spans="1:9" ht="12.75">
      <c r="A49" s="14" t="s">
        <v>45</v>
      </c>
      <c r="B49" s="15">
        <v>281700</v>
      </c>
      <c r="C49" s="15">
        <v>121100</v>
      </c>
      <c r="D49" s="15">
        <v>304654</v>
      </c>
      <c r="E49" s="15">
        <v>55889</v>
      </c>
      <c r="F49" s="15">
        <v>4820</v>
      </c>
      <c r="G49" s="15">
        <v>2899</v>
      </c>
      <c r="H49" s="15">
        <v>78923</v>
      </c>
      <c r="I49" s="15">
        <v>849985</v>
      </c>
    </row>
    <row r="50" spans="1:9" ht="12.75">
      <c r="A50" s="12"/>
      <c r="B50" s="13"/>
      <c r="C50" s="13"/>
      <c r="D50" s="13"/>
      <c r="E50" s="13"/>
      <c r="F50" s="13"/>
      <c r="G50" s="13"/>
      <c r="H50" s="13"/>
      <c r="I50" s="13"/>
    </row>
    <row r="51" spans="1:9" ht="12.75">
      <c r="A51" s="14" t="s">
        <v>46</v>
      </c>
      <c r="B51" s="15">
        <v>22035</v>
      </c>
      <c r="C51" s="15" t="s">
        <v>137</v>
      </c>
      <c r="D51" s="15">
        <v>10461</v>
      </c>
      <c r="E51" s="15">
        <v>12182</v>
      </c>
      <c r="F51" s="15">
        <v>3442</v>
      </c>
      <c r="G51" s="15" t="s">
        <v>137</v>
      </c>
      <c r="H51" s="15">
        <v>7640</v>
      </c>
      <c r="I51" s="15">
        <v>55760</v>
      </c>
    </row>
    <row r="52" spans="1:9" ht="12.75">
      <c r="A52" s="12"/>
      <c r="B52" s="13"/>
      <c r="C52" s="13"/>
      <c r="D52" s="13"/>
      <c r="E52" s="13"/>
      <c r="F52" s="13"/>
      <c r="G52" s="13"/>
      <c r="H52" s="13"/>
      <c r="I52" s="13"/>
    </row>
    <row r="53" spans="1:9" ht="12.75">
      <c r="A53" s="12" t="s">
        <v>47</v>
      </c>
      <c r="B53" s="13" t="s">
        <v>137</v>
      </c>
      <c r="C53" s="13">
        <v>20133</v>
      </c>
      <c r="D53" s="13">
        <v>45904</v>
      </c>
      <c r="E53" s="13">
        <v>6116</v>
      </c>
      <c r="F53" s="13">
        <v>110523</v>
      </c>
      <c r="G53" s="13" t="s">
        <v>137</v>
      </c>
      <c r="H53" s="13">
        <v>3095</v>
      </c>
      <c r="I53" s="13">
        <v>185771</v>
      </c>
    </row>
    <row r="54" spans="1:9" ht="12.75">
      <c r="A54" s="12" t="s">
        <v>48</v>
      </c>
      <c r="B54" s="13" t="s">
        <v>137</v>
      </c>
      <c r="C54" s="13" t="s">
        <v>137</v>
      </c>
      <c r="D54" s="13">
        <v>65003</v>
      </c>
      <c r="E54" s="13">
        <v>28020</v>
      </c>
      <c r="F54" s="13">
        <v>489</v>
      </c>
      <c r="G54" s="13">
        <v>66</v>
      </c>
      <c r="H54" s="13" t="s">
        <v>137</v>
      </c>
      <c r="I54" s="13">
        <v>93578</v>
      </c>
    </row>
    <row r="55" spans="1:9" ht="12.75">
      <c r="A55" s="12" t="s">
        <v>49</v>
      </c>
      <c r="B55" s="13">
        <v>42392</v>
      </c>
      <c r="C55" s="13">
        <v>160545</v>
      </c>
      <c r="D55" s="13">
        <v>71420</v>
      </c>
      <c r="E55" s="13">
        <v>21891</v>
      </c>
      <c r="F55" s="13">
        <v>72573</v>
      </c>
      <c r="G55" s="13" t="s">
        <v>137</v>
      </c>
      <c r="H55" s="13">
        <v>4300</v>
      </c>
      <c r="I55" s="13">
        <v>373121</v>
      </c>
    </row>
    <row r="56" spans="1:9" ht="12.75">
      <c r="A56" s="12" t="s">
        <v>50</v>
      </c>
      <c r="B56" s="13">
        <v>48400</v>
      </c>
      <c r="C56" s="13">
        <v>49300</v>
      </c>
      <c r="D56" s="13">
        <v>48300</v>
      </c>
      <c r="E56" s="13">
        <v>290</v>
      </c>
      <c r="F56" s="13">
        <v>7570</v>
      </c>
      <c r="G56" s="13" t="s">
        <v>137</v>
      </c>
      <c r="H56" s="13" t="s">
        <v>137</v>
      </c>
      <c r="I56" s="13">
        <v>153860</v>
      </c>
    </row>
    <row r="57" spans="1:9" ht="12.75">
      <c r="A57" s="12" t="s">
        <v>51</v>
      </c>
      <c r="B57" s="13">
        <v>25</v>
      </c>
      <c r="C57" s="13" t="s">
        <v>137</v>
      </c>
      <c r="D57" s="13">
        <v>34200</v>
      </c>
      <c r="E57" s="13">
        <v>5275</v>
      </c>
      <c r="F57" s="13">
        <v>1835</v>
      </c>
      <c r="G57" s="13" t="s">
        <v>137</v>
      </c>
      <c r="H57" s="13">
        <v>2575</v>
      </c>
      <c r="I57" s="13">
        <v>43910</v>
      </c>
    </row>
    <row r="58" spans="1:9" ht="12.75">
      <c r="A58" s="14" t="s">
        <v>52</v>
      </c>
      <c r="B58" s="15">
        <v>90817</v>
      </c>
      <c r="C58" s="15">
        <v>229978</v>
      </c>
      <c r="D58" s="15">
        <v>264827</v>
      </c>
      <c r="E58" s="15">
        <v>61592</v>
      </c>
      <c r="F58" s="15">
        <v>192990</v>
      </c>
      <c r="G58" s="15">
        <v>66</v>
      </c>
      <c r="H58" s="15">
        <v>9970</v>
      </c>
      <c r="I58" s="15">
        <v>850240</v>
      </c>
    </row>
    <row r="59" spans="1:9" ht="12.75">
      <c r="A59" s="12"/>
      <c r="B59" s="13"/>
      <c r="C59" s="13"/>
      <c r="D59" s="13"/>
      <c r="E59" s="13"/>
      <c r="F59" s="13"/>
      <c r="G59" s="13"/>
      <c r="H59" s="13"/>
      <c r="I59" s="13"/>
    </row>
    <row r="60" spans="1:9" ht="12.75">
      <c r="A60" s="12" t="s">
        <v>53</v>
      </c>
      <c r="B60" s="13" t="s">
        <v>137</v>
      </c>
      <c r="C60" s="13" t="s">
        <v>137</v>
      </c>
      <c r="D60" s="13">
        <v>500</v>
      </c>
      <c r="E60" s="13">
        <v>5515</v>
      </c>
      <c r="F60" s="13">
        <v>47966</v>
      </c>
      <c r="G60" s="13" t="s">
        <v>137</v>
      </c>
      <c r="H60" s="13">
        <v>2318</v>
      </c>
      <c r="I60" s="13">
        <v>56299</v>
      </c>
    </row>
    <row r="61" spans="1:9" ht="12.75">
      <c r="A61" s="12" t="s">
        <v>54</v>
      </c>
      <c r="B61" s="13">
        <v>1368</v>
      </c>
      <c r="C61" s="13">
        <v>3194</v>
      </c>
      <c r="D61" s="13">
        <v>9125</v>
      </c>
      <c r="E61" s="13" t="s">
        <v>137</v>
      </c>
      <c r="F61" s="13">
        <v>31937</v>
      </c>
      <c r="G61" s="13" t="s">
        <v>137</v>
      </c>
      <c r="H61" s="13" t="s">
        <v>137</v>
      </c>
      <c r="I61" s="13">
        <v>45624</v>
      </c>
    </row>
    <row r="62" spans="1:9" ht="12.75">
      <c r="A62" s="12" t="s">
        <v>55</v>
      </c>
      <c r="B62" s="13" t="s">
        <v>137</v>
      </c>
      <c r="C62" s="13">
        <v>4507</v>
      </c>
      <c r="D62" s="13">
        <v>33607</v>
      </c>
      <c r="E62" s="13" t="s">
        <v>137</v>
      </c>
      <c r="F62" s="13">
        <v>199056</v>
      </c>
      <c r="G62" s="13" t="s">
        <v>137</v>
      </c>
      <c r="H62" s="13">
        <v>461</v>
      </c>
      <c r="I62" s="13">
        <v>237631</v>
      </c>
    </row>
    <row r="63" spans="1:9" ht="12.75">
      <c r="A63" s="14" t="s">
        <v>56</v>
      </c>
      <c r="B63" s="15">
        <v>1368</v>
      </c>
      <c r="C63" s="15">
        <v>7701</v>
      </c>
      <c r="D63" s="15">
        <v>43232</v>
      </c>
      <c r="E63" s="15">
        <v>5515</v>
      </c>
      <c r="F63" s="15">
        <v>278959</v>
      </c>
      <c r="G63" s="15" t="s">
        <v>137</v>
      </c>
      <c r="H63" s="15">
        <v>2779</v>
      </c>
      <c r="I63" s="15">
        <v>339554</v>
      </c>
    </row>
    <row r="64" spans="1:9" ht="12.75">
      <c r="A64" s="12"/>
      <c r="B64" s="13"/>
      <c r="C64" s="13"/>
      <c r="D64" s="13"/>
      <c r="E64" s="13"/>
      <c r="F64" s="13"/>
      <c r="G64" s="13"/>
      <c r="H64" s="13"/>
      <c r="I64" s="13"/>
    </row>
    <row r="65" spans="1:9" ht="12.75">
      <c r="A65" s="14" t="s">
        <v>57</v>
      </c>
      <c r="B65" s="15" t="s">
        <v>137</v>
      </c>
      <c r="C65" s="15">
        <v>5500</v>
      </c>
      <c r="D65" s="15">
        <v>3000</v>
      </c>
      <c r="E65" s="15">
        <v>500</v>
      </c>
      <c r="F65" s="15">
        <v>70879</v>
      </c>
      <c r="G65" s="15" t="s">
        <v>137</v>
      </c>
      <c r="H65" s="15" t="s">
        <v>137</v>
      </c>
      <c r="I65" s="15">
        <v>79879</v>
      </c>
    </row>
    <row r="66" spans="1:9" ht="12.75">
      <c r="A66" s="12"/>
      <c r="B66" s="13"/>
      <c r="C66" s="13"/>
      <c r="D66" s="13"/>
      <c r="E66" s="13"/>
      <c r="F66" s="13"/>
      <c r="G66" s="13"/>
      <c r="H66" s="13"/>
      <c r="I66" s="13"/>
    </row>
    <row r="67" spans="1:9" ht="12.75">
      <c r="A67" s="12" t="s">
        <v>58</v>
      </c>
      <c r="B67" s="13" t="s">
        <v>137</v>
      </c>
      <c r="C67" s="13" t="s">
        <v>137</v>
      </c>
      <c r="D67" s="13">
        <v>19510</v>
      </c>
      <c r="E67" s="13">
        <v>24891</v>
      </c>
      <c r="F67" s="13">
        <v>33</v>
      </c>
      <c r="G67" s="13">
        <v>70</v>
      </c>
      <c r="H67" s="13">
        <v>24</v>
      </c>
      <c r="I67" s="13">
        <v>44528</v>
      </c>
    </row>
    <row r="68" spans="1:9" ht="12.75">
      <c r="A68" s="12" t="s">
        <v>59</v>
      </c>
      <c r="B68" s="13">
        <v>1761</v>
      </c>
      <c r="C68" s="13" t="s">
        <v>137</v>
      </c>
      <c r="D68" s="13">
        <v>85392</v>
      </c>
      <c r="E68" s="13">
        <v>265</v>
      </c>
      <c r="F68" s="13" t="s">
        <v>137</v>
      </c>
      <c r="G68" s="13">
        <v>17</v>
      </c>
      <c r="H68" s="13">
        <v>9</v>
      </c>
      <c r="I68" s="13">
        <v>87444</v>
      </c>
    </row>
    <row r="69" spans="1:9" ht="12.75">
      <c r="A69" s="14" t="s">
        <v>60</v>
      </c>
      <c r="B69" s="15">
        <v>1761</v>
      </c>
      <c r="C69" s="15" t="s">
        <v>137</v>
      </c>
      <c r="D69" s="15">
        <v>104902</v>
      </c>
      <c r="E69" s="15">
        <v>25156</v>
      </c>
      <c r="F69" s="15">
        <v>33</v>
      </c>
      <c r="G69" s="15">
        <v>87</v>
      </c>
      <c r="H69" s="15">
        <v>33</v>
      </c>
      <c r="I69" s="15">
        <v>131972</v>
      </c>
    </row>
    <row r="70" spans="1:9" ht="12.75">
      <c r="A70" s="12"/>
      <c r="B70" s="13"/>
      <c r="C70" s="13"/>
      <c r="D70" s="13"/>
      <c r="E70" s="13"/>
      <c r="F70" s="13"/>
      <c r="G70" s="13"/>
      <c r="H70" s="13"/>
      <c r="I70" s="13"/>
    </row>
    <row r="71" spans="1:9" ht="12.75">
      <c r="A71" s="12" t="s">
        <v>61</v>
      </c>
      <c r="B71" s="13">
        <v>9421</v>
      </c>
      <c r="C71" s="13">
        <v>22511</v>
      </c>
      <c r="D71" s="13">
        <v>10731</v>
      </c>
      <c r="E71" s="13">
        <v>454</v>
      </c>
      <c r="F71" s="13">
        <v>35932</v>
      </c>
      <c r="G71" s="13" t="s">
        <v>137</v>
      </c>
      <c r="H71" s="13">
        <v>670</v>
      </c>
      <c r="I71" s="13">
        <v>79719</v>
      </c>
    </row>
    <row r="72" spans="1:9" ht="12.75">
      <c r="A72" s="12" t="s">
        <v>62</v>
      </c>
      <c r="B72" s="13" t="s">
        <v>137</v>
      </c>
      <c r="C72" s="13" t="s">
        <v>137</v>
      </c>
      <c r="D72" s="13">
        <v>681</v>
      </c>
      <c r="E72" s="13">
        <v>14442</v>
      </c>
      <c r="F72" s="13">
        <v>485</v>
      </c>
      <c r="G72" s="13" t="s">
        <v>137</v>
      </c>
      <c r="H72" s="13" t="s">
        <v>137</v>
      </c>
      <c r="I72" s="13">
        <v>15608</v>
      </c>
    </row>
    <row r="73" spans="1:9" ht="12.75">
      <c r="A73" s="12" t="s">
        <v>63</v>
      </c>
      <c r="B73" s="13" t="s">
        <v>137</v>
      </c>
      <c r="C73" s="13" t="s">
        <v>137</v>
      </c>
      <c r="D73" s="13">
        <v>27135</v>
      </c>
      <c r="E73" s="13">
        <v>47707</v>
      </c>
      <c r="F73" s="13">
        <v>1162</v>
      </c>
      <c r="G73" s="13">
        <v>480</v>
      </c>
      <c r="H73" s="13">
        <v>1442</v>
      </c>
      <c r="I73" s="13">
        <v>77926</v>
      </c>
    </row>
    <row r="74" spans="1:9" ht="12.75">
      <c r="A74" s="12" t="s">
        <v>64</v>
      </c>
      <c r="B74" s="13" t="s">
        <v>137</v>
      </c>
      <c r="C74" s="13">
        <v>6159</v>
      </c>
      <c r="D74" s="13" t="s">
        <v>137</v>
      </c>
      <c r="E74" s="13" t="s">
        <v>137</v>
      </c>
      <c r="F74" s="13">
        <v>9333</v>
      </c>
      <c r="G74" s="13" t="s">
        <v>137</v>
      </c>
      <c r="H74" s="13" t="s">
        <v>137</v>
      </c>
      <c r="I74" s="13">
        <v>15492</v>
      </c>
    </row>
    <row r="75" spans="1:9" ht="12.75">
      <c r="A75" s="12" t="s">
        <v>65</v>
      </c>
      <c r="B75" s="13" t="s">
        <v>137</v>
      </c>
      <c r="C75" s="13" t="s">
        <v>137</v>
      </c>
      <c r="D75" s="13">
        <v>6109</v>
      </c>
      <c r="E75" s="13">
        <v>66770</v>
      </c>
      <c r="F75" s="13">
        <v>493</v>
      </c>
      <c r="G75" s="13">
        <v>7</v>
      </c>
      <c r="H75" s="13">
        <v>3363</v>
      </c>
      <c r="I75" s="13">
        <v>76742</v>
      </c>
    </row>
    <row r="76" spans="1:9" ht="12.75">
      <c r="A76" s="12" t="s">
        <v>66</v>
      </c>
      <c r="B76" s="13" t="s">
        <v>137</v>
      </c>
      <c r="C76" s="13">
        <v>68322</v>
      </c>
      <c r="D76" s="13">
        <v>60406</v>
      </c>
      <c r="E76" s="13">
        <v>55226</v>
      </c>
      <c r="F76" s="13">
        <v>60437</v>
      </c>
      <c r="G76" s="13">
        <v>638</v>
      </c>
      <c r="H76" s="13">
        <v>260</v>
      </c>
      <c r="I76" s="13">
        <v>245289</v>
      </c>
    </row>
    <row r="77" spans="1:9" ht="12.75">
      <c r="A77" s="12" t="s">
        <v>67</v>
      </c>
      <c r="B77" s="13">
        <v>137</v>
      </c>
      <c r="C77" s="13">
        <v>555</v>
      </c>
      <c r="D77" s="13">
        <v>41198</v>
      </c>
      <c r="E77" s="13">
        <v>2662</v>
      </c>
      <c r="F77" s="13">
        <v>41552</v>
      </c>
      <c r="G77" s="13">
        <v>2450</v>
      </c>
      <c r="H77" s="13">
        <v>828</v>
      </c>
      <c r="I77" s="13">
        <v>89382</v>
      </c>
    </row>
    <row r="78" spans="1:9" ht="12.75">
      <c r="A78" s="12" t="s">
        <v>68</v>
      </c>
      <c r="B78" s="13" t="s">
        <v>137</v>
      </c>
      <c r="C78" s="13" t="s">
        <v>137</v>
      </c>
      <c r="D78" s="13" t="s">
        <v>137</v>
      </c>
      <c r="E78" s="13">
        <v>11393</v>
      </c>
      <c r="F78" s="13" t="s">
        <v>137</v>
      </c>
      <c r="G78" s="13" t="s">
        <v>137</v>
      </c>
      <c r="H78" s="13" t="s">
        <v>137</v>
      </c>
      <c r="I78" s="13">
        <v>11393</v>
      </c>
    </row>
    <row r="79" spans="1:9" ht="12.75">
      <c r="A79" s="14" t="s">
        <v>69</v>
      </c>
      <c r="B79" s="15">
        <v>9558</v>
      </c>
      <c r="C79" s="15">
        <v>97547</v>
      </c>
      <c r="D79" s="15">
        <v>146260</v>
      </c>
      <c r="E79" s="15">
        <v>198654</v>
      </c>
      <c r="F79" s="15">
        <v>149394</v>
      </c>
      <c r="G79" s="15">
        <v>3575</v>
      </c>
      <c r="H79" s="15">
        <v>6563</v>
      </c>
      <c r="I79" s="15">
        <v>611551</v>
      </c>
    </row>
    <row r="80" spans="1:9" ht="12.75">
      <c r="A80" s="12"/>
      <c r="B80" s="13"/>
      <c r="C80" s="13"/>
      <c r="D80" s="13"/>
      <c r="E80" s="13"/>
      <c r="F80" s="13"/>
      <c r="G80" s="13"/>
      <c r="H80" s="13"/>
      <c r="I80" s="13"/>
    </row>
    <row r="81" spans="1:9" ht="12.75">
      <c r="A81" s="12" t="s">
        <v>70</v>
      </c>
      <c r="B81" s="13" t="s">
        <v>137</v>
      </c>
      <c r="C81" s="13" t="s">
        <v>137</v>
      </c>
      <c r="D81" s="13" t="s">
        <v>137</v>
      </c>
      <c r="E81" s="13" t="s">
        <v>137</v>
      </c>
      <c r="F81" s="13" t="s">
        <v>137</v>
      </c>
      <c r="G81" s="13" t="s">
        <v>137</v>
      </c>
      <c r="H81" s="13">
        <v>8615</v>
      </c>
      <c r="I81" s="13">
        <v>8615</v>
      </c>
    </row>
    <row r="82" spans="1:9" ht="12.75">
      <c r="A82" s="12" t="s">
        <v>71</v>
      </c>
      <c r="B82" s="13" t="s">
        <v>137</v>
      </c>
      <c r="C82" s="13" t="s">
        <v>137</v>
      </c>
      <c r="D82" s="13" t="s">
        <v>137</v>
      </c>
      <c r="E82" s="13" t="s">
        <v>137</v>
      </c>
      <c r="F82" s="13" t="s">
        <v>137</v>
      </c>
      <c r="G82" s="13">
        <v>3635</v>
      </c>
      <c r="H82" s="13">
        <v>10966</v>
      </c>
      <c r="I82" s="13">
        <v>14601</v>
      </c>
    </row>
    <row r="83" spans="1:9" ht="12.75">
      <c r="A83" s="14" t="s">
        <v>72</v>
      </c>
      <c r="B83" s="15" t="s">
        <v>137</v>
      </c>
      <c r="C83" s="15" t="s">
        <v>137</v>
      </c>
      <c r="D83" s="15" t="s">
        <v>137</v>
      </c>
      <c r="E83" s="15" t="s">
        <v>137</v>
      </c>
      <c r="F83" s="15" t="s">
        <v>137</v>
      </c>
      <c r="G83" s="15">
        <v>3635</v>
      </c>
      <c r="H83" s="15">
        <v>19581</v>
      </c>
      <c r="I83" s="15">
        <v>23216</v>
      </c>
    </row>
    <row r="84" spans="1:9" ht="12.75">
      <c r="A84" s="12"/>
      <c r="B84" s="13"/>
      <c r="C84" s="13"/>
      <c r="D84" s="13"/>
      <c r="E84" s="13"/>
      <c r="F84" s="13"/>
      <c r="G84" s="13"/>
      <c r="H84" s="13"/>
      <c r="I84" s="13"/>
    </row>
    <row r="85" spans="1:9" ht="13.5" thickBot="1">
      <c r="A85" s="18" t="s">
        <v>73</v>
      </c>
      <c r="B85" s="56">
        <v>922495</v>
      </c>
      <c r="C85" s="56">
        <v>692928</v>
      </c>
      <c r="D85" s="56">
        <v>1504971</v>
      </c>
      <c r="E85" s="56">
        <v>456648</v>
      </c>
      <c r="F85" s="56">
        <v>1181983</v>
      </c>
      <c r="G85" s="56">
        <v>287671</v>
      </c>
      <c r="H85" s="56">
        <v>381771</v>
      </c>
      <c r="I85" s="56">
        <v>5428467</v>
      </c>
    </row>
    <row r="86" ht="12.75">
      <c r="A86" s="22" t="s">
        <v>140</v>
      </c>
    </row>
  </sheetData>
  <mergeCells count="3">
    <mergeCell ref="A1:I1"/>
    <mergeCell ref="A3:I3"/>
    <mergeCell ref="A4:I4"/>
  </mergeCells>
  <printOptions/>
  <pageMargins left="0.75" right="0.75" top="1" bottom="1" header="0" footer="0"/>
  <pageSetup fitToHeight="1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="75" zoomScaleNormal="75" workbookViewId="0" topLeftCell="A1">
      <selection activeCell="A1" sqref="A1:I1"/>
    </sheetView>
  </sheetViews>
  <sheetFormatPr defaultColWidth="11.421875" defaultRowHeight="12.75"/>
  <cols>
    <col min="1" max="1" width="24.7109375" style="22" customWidth="1"/>
    <col min="2" max="9" width="12.28125" style="22" customWidth="1"/>
    <col min="10" max="16384" width="11.421875" style="22" customWidth="1"/>
  </cols>
  <sheetData>
    <row r="1" spans="1:9" s="21" customFormat="1" ht="18">
      <c r="A1" s="215" t="s">
        <v>0</v>
      </c>
      <c r="B1" s="215"/>
      <c r="C1" s="215"/>
      <c r="D1" s="215"/>
      <c r="E1" s="215"/>
      <c r="F1" s="215"/>
      <c r="G1" s="215"/>
      <c r="H1" s="215"/>
      <c r="I1" s="215"/>
    </row>
    <row r="3" spans="1:9" ht="15">
      <c r="A3" s="216" t="s">
        <v>409</v>
      </c>
      <c r="B3" s="216"/>
      <c r="C3" s="216"/>
      <c r="D3" s="216"/>
      <c r="E3" s="216"/>
      <c r="F3" s="216"/>
      <c r="G3" s="220"/>
      <c r="H3" s="220"/>
      <c r="I3" s="220"/>
    </row>
    <row r="4" spans="1:9" ht="15">
      <c r="A4" s="216" t="s">
        <v>141</v>
      </c>
      <c r="B4" s="216"/>
      <c r="C4" s="216"/>
      <c r="D4" s="216"/>
      <c r="E4" s="216"/>
      <c r="F4" s="216"/>
      <c r="G4" s="220"/>
      <c r="H4" s="220"/>
      <c r="I4" s="220"/>
    </row>
    <row r="5" spans="1:9" ht="12.75">
      <c r="A5" s="39"/>
      <c r="B5" s="39"/>
      <c r="C5" s="39"/>
      <c r="D5" s="39"/>
      <c r="E5" s="39"/>
      <c r="F5" s="39"/>
      <c r="G5" s="39"/>
      <c r="H5" s="39"/>
      <c r="I5" s="39"/>
    </row>
    <row r="6" spans="1:9" ht="12.75">
      <c r="A6" s="2" t="s">
        <v>1</v>
      </c>
      <c r="B6" s="221" t="s">
        <v>77</v>
      </c>
      <c r="C6" s="222"/>
      <c r="D6" s="222"/>
      <c r="E6" s="222"/>
      <c r="F6" s="222"/>
      <c r="G6" s="222"/>
      <c r="H6" s="227"/>
      <c r="I6" s="6" t="s">
        <v>79</v>
      </c>
    </row>
    <row r="7" spans="1:9" ht="12.75">
      <c r="A7" s="5" t="s">
        <v>5</v>
      </c>
      <c r="B7" s="6"/>
      <c r="C7" s="6"/>
      <c r="D7" s="6"/>
      <c r="E7" s="6"/>
      <c r="F7" s="6"/>
      <c r="G7" s="6" t="s">
        <v>98</v>
      </c>
      <c r="H7" s="6" t="s">
        <v>79</v>
      </c>
      <c r="I7" s="6" t="s">
        <v>127</v>
      </c>
    </row>
    <row r="8" spans="1:9" ht="13.5" thickBot="1">
      <c r="A8" s="5"/>
      <c r="B8" s="6" t="s">
        <v>142</v>
      </c>
      <c r="C8" s="6" t="s">
        <v>130</v>
      </c>
      <c r="D8" s="6" t="s">
        <v>131</v>
      </c>
      <c r="E8" s="6" t="s">
        <v>132</v>
      </c>
      <c r="F8" s="6" t="s">
        <v>133</v>
      </c>
      <c r="G8" s="6" t="s">
        <v>134</v>
      </c>
      <c r="H8" s="42" t="s">
        <v>134</v>
      </c>
      <c r="I8" s="6" t="s">
        <v>143</v>
      </c>
    </row>
    <row r="9" spans="1:9" ht="12.75">
      <c r="A9" s="10" t="s">
        <v>12</v>
      </c>
      <c r="B9" s="11">
        <v>16321</v>
      </c>
      <c r="C9" s="11" t="s">
        <v>137</v>
      </c>
      <c r="D9" s="11" t="s">
        <v>137</v>
      </c>
      <c r="E9" s="11" t="s">
        <v>137</v>
      </c>
      <c r="F9" s="11">
        <v>15371</v>
      </c>
      <c r="G9" s="51">
        <v>19285</v>
      </c>
      <c r="H9" s="51">
        <v>50977</v>
      </c>
      <c r="I9" s="58">
        <v>340639</v>
      </c>
    </row>
    <row r="10" spans="1:9" ht="12.75">
      <c r="A10" s="12" t="s">
        <v>13</v>
      </c>
      <c r="B10" s="13">
        <v>43148</v>
      </c>
      <c r="C10" s="13" t="s">
        <v>137</v>
      </c>
      <c r="D10" s="13">
        <v>14235</v>
      </c>
      <c r="E10" s="13" t="s">
        <v>137</v>
      </c>
      <c r="F10" s="13">
        <v>4086</v>
      </c>
      <c r="G10" s="52">
        <v>13851</v>
      </c>
      <c r="H10" s="52">
        <v>75320</v>
      </c>
      <c r="I10" s="59">
        <v>296896</v>
      </c>
    </row>
    <row r="11" spans="1:9" ht="12.75">
      <c r="A11" s="12" t="s">
        <v>14</v>
      </c>
      <c r="B11" s="13">
        <v>3500</v>
      </c>
      <c r="C11" s="13" t="s">
        <v>137</v>
      </c>
      <c r="D11" s="13">
        <v>6010</v>
      </c>
      <c r="E11" s="13" t="s">
        <v>137</v>
      </c>
      <c r="F11" s="13">
        <v>600</v>
      </c>
      <c r="G11" s="52">
        <v>61750</v>
      </c>
      <c r="H11" s="52">
        <v>71860</v>
      </c>
      <c r="I11" s="59">
        <v>171700</v>
      </c>
    </row>
    <row r="12" spans="1:9" ht="12.75">
      <c r="A12" s="12" t="s">
        <v>15</v>
      </c>
      <c r="B12" s="13">
        <v>1823</v>
      </c>
      <c r="C12" s="13" t="s">
        <v>137</v>
      </c>
      <c r="D12" s="13">
        <v>911</v>
      </c>
      <c r="E12" s="13" t="s">
        <v>137</v>
      </c>
      <c r="F12" s="13">
        <v>21860</v>
      </c>
      <c r="G12" s="52">
        <v>912</v>
      </c>
      <c r="H12" s="52">
        <v>25506</v>
      </c>
      <c r="I12" s="59">
        <v>182284</v>
      </c>
    </row>
    <row r="13" spans="1:9" ht="12.75">
      <c r="A13" s="14" t="s">
        <v>16</v>
      </c>
      <c r="B13" s="15">
        <v>64792</v>
      </c>
      <c r="C13" s="15" t="s">
        <v>137</v>
      </c>
      <c r="D13" s="15">
        <v>21156</v>
      </c>
      <c r="E13" s="15" t="s">
        <v>137</v>
      </c>
      <c r="F13" s="15">
        <v>41917</v>
      </c>
      <c r="G13" s="53">
        <v>95798</v>
      </c>
      <c r="H13" s="53">
        <v>223663</v>
      </c>
      <c r="I13" s="60">
        <v>991519</v>
      </c>
    </row>
    <row r="14" spans="1:9" ht="12.75">
      <c r="A14" s="12"/>
      <c r="B14" s="13"/>
      <c r="C14" s="13"/>
      <c r="D14" s="13"/>
      <c r="E14" s="13"/>
      <c r="F14" s="13"/>
      <c r="G14" s="52"/>
      <c r="H14" s="52"/>
      <c r="I14" s="59"/>
    </row>
    <row r="15" spans="1:9" ht="12.75">
      <c r="A15" s="14" t="s">
        <v>17</v>
      </c>
      <c r="B15" s="15">
        <v>10193</v>
      </c>
      <c r="C15" s="15">
        <v>15412</v>
      </c>
      <c r="D15" s="15">
        <v>25649</v>
      </c>
      <c r="E15" s="15" t="s">
        <v>137</v>
      </c>
      <c r="F15" s="15">
        <v>41329</v>
      </c>
      <c r="G15" s="53">
        <v>24747</v>
      </c>
      <c r="H15" s="53">
        <v>117330</v>
      </c>
      <c r="I15" s="60">
        <v>159030</v>
      </c>
    </row>
    <row r="16" spans="1:9" ht="12.75">
      <c r="A16" s="12"/>
      <c r="B16" s="13"/>
      <c r="C16" s="13"/>
      <c r="D16" s="13"/>
      <c r="E16" s="13"/>
      <c r="F16" s="13"/>
      <c r="G16" s="52"/>
      <c r="H16" s="52"/>
      <c r="I16" s="59"/>
    </row>
    <row r="17" spans="1:9" ht="12.75">
      <c r="A17" s="14" t="s">
        <v>18</v>
      </c>
      <c r="B17" s="15">
        <v>20182</v>
      </c>
      <c r="C17" s="15">
        <v>21811</v>
      </c>
      <c r="D17" s="15" t="s">
        <v>137</v>
      </c>
      <c r="E17" s="15">
        <v>187</v>
      </c>
      <c r="F17" s="15">
        <v>30950</v>
      </c>
      <c r="G17" s="53">
        <v>34909</v>
      </c>
      <c r="H17" s="53">
        <v>108039</v>
      </c>
      <c r="I17" s="60">
        <v>138147</v>
      </c>
    </row>
    <row r="18" spans="1:9" ht="12.75">
      <c r="A18" s="12"/>
      <c r="B18" s="13"/>
      <c r="C18" s="13"/>
      <c r="D18" s="13"/>
      <c r="E18" s="13"/>
      <c r="F18" s="13"/>
      <c r="G18" s="52"/>
      <c r="H18" s="52"/>
      <c r="I18" s="59"/>
    </row>
    <row r="19" spans="1:9" ht="12.75">
      <c r="A19" s="12" t="s">
        <v>19</v>
      </c>
      <c r="B19" s="13">
        <v>38433</v>
      </c>
      <c r="C19" s="13">
        <v>30404</v>
      </c>
      <c r="D19" s="13">
        <v>41</v>
      </c>
      <c r="E19" s="13">
        <v>280</v>
      </c>
      <c r="F19" s="13" t="s">
        <v>137</v>
      </c>
      <c r="G19" s="52">
        <v>4555</v>
      </c>
      <c r="H19" s="52">
        <v>73713</v>
      </c>
      <c r="I19" s="59">
        <v>109403</v>
      </c>
    </row>
    <row r="20" spans="1:9" ht="12.75">
      <c r="A20" s="12" t="s">
        <v>21</v>
      </c>
      <c r="B20" s="13">
        <v>6179</v>
      </c>
      <c r="C20" s="13">
        <v>16698</v>
      </c>
      <c r="D20" s="13">
        <v>400</v>
      </c>
      <c r="E20" s="13">
        <v>77</v>
      </c>
      <c r="F20" s="13">
        <v>7</v>
      </c>
      <c r="G20" s="52">
        <v>10134</v>
      </c>
      <c r="H20" s="52">
        <v>33495</v>
      </c>
      <c r="I20" s="59">
        <v>117477</v>
      </c>
    </row>
    <row r="21" spans="1:9" ht="12.75">
      <c r="A21" s="12" t="s">
        <v>22</v>
      </c>
      <c r="B21" s="13">
        <v>9895</v>
      </c>
      <c r="C21" s="13">
        <v>3077</v>
      </c>
      <c r="D21" s="13">
        <v>87</v>
      </c>
      <c r="E21" s="13">
        <v>110</v>
      </c>
      <c r="F21" s="13">
        <v>3761</v>
      </c>
      <c r="G21" s="52">
        <v>4970</v>
      </c>
      <c r="H21" s="52">
        <v>21900</v>
      </c>
      <c r="I21" s="59">
        <v>115767</v>
      </c>
    </row>
    <row r="22" spans="1:9" ht="12.75">
      <c r="A22" s="14" t="s">
        <v>23</v>
      </c>
      <c r="B22" s="15">
        <v>54507</v>
      </c>
      <c r="C22" s="15">
        <v>50179</v>
      </c>
      <c r="D22" s="15">
        <v>528</v>
      </c>
      <c r="E22" s="15">
        <v>467</v>
      </c>
      <c r="F22" s="15">
        <v>3768</v>
      </c>
      <c r="G22" s="53">
        <v>19659</v>
      </c>
      <c r="H22" s="53">
        <v>129108</v>
      </c>
      <c r="I22" s="60">
        <v>342647</v>
      </c>
    </row>
    <row r="23" spans="1:9" ht="12.75">
      <c r="A23" s="12"/>
      <c r="B23" s="13"/>
      <c r="C23" s="13"/>
      <c r="D23" s="13"/>
      <c r="E23" s="13"/>
      <c r="F23" s="13"/>
      <c r="G23" s="52"/>
      <c r="H23" s="52"/>
      <c r="I23" s="59"/>
    </row>
    <row r="24" spans="1:9" ht="12.75">
      <c r="A24" s="14" t="s">
        <v>24</v>
      </c>
      <c r="B24" s="15">
        <v>32460</v>
      </c>
      <c r="C24" s="15">
        <v>121710</v>
      </c>
      <c r="D24" s="15">
        <v>2092</v>
      </c>
      <c r="E24" s="15">
        <v>1523</v>
      </c>
      <c r="F24" s="15" t="s">
        <v>137</v>
      </c>
      <c r="G24" s="53">
        <v>4110</v>
      </c>
      <c r="H24" s="53">
        <v>161895</v>
      </c>
      <c r="I24" s="60">
        <v>280870</v>
      </c>
    </row>
    <row r="25" spans="1:9" ht="12.75">
      <c r="A25" s="12"/>
      <c r="B25" s="13"/>
      <c r="C25" s="13"/>
      <c r="D25" s="13"/>
      <c r="E25" s="13"/>
      <c r="F25" s="13"/>
      <c r="G25" s="52"/>
      <c r="H25" s="52"/>
      <c r="I25" s="59"/>
    </row>
    <row r="26" spans="1:9" ht="12.75">
      <c r="A26" s="14" t="s">
        <v>25</v>
      </c>
      <c r="B26" s="15">
        <v>39564</v>
      </c>
      <c r="C26" s="15">
        <v>21309</v>
      </c>
      <c r="D26" s="15" t="s">
        <v>137</v>
      </c>
      <c r="E26" s="15">
        <v>5075</v>
      </c>
      <c r="F26" s="15" t="s">
        <v>137</v>
      </c>
      <c r="G26" s="53" t="s">
        <v>137</v>
      </c>
      <c r="H26" s="53">
        <v>65948</v>
      </c>
      <c r="I26" s="60">
        <v>102802</v>
      </c>
    </row>
    <row r="27" spans="1:9" ht="12.75">
      <c r="A27" s="12"/>
      <c r="B27" s="13"/>
      <c r="C27" s="13"/>
      <c r="D27" s="13"/>
      <c r="E27" s="13"/>
      <c r="F27" s="13"/>
      <c r="G27" s="52"/>
      <c r="H27" s="52"/>
      <c r="I27" s="59"/>
    </row>
    <row r="28" spans="1:9" ht="12.75">
      <c r="A28" s="12" t="s">
        <v>26</v>
      </c>
      <c r="B28" s="13">
        <v>2170</v>
      </c>
      <c r="C28" s="13">
        <v>6004</v>
      </c>
      <c r="D28" s="13" t="s">
        <v>137</v>
      </c>
      <c r="E28" s="13">
        <v>4722</v>
      </c>
      <c r="F28" s="13" t="s">
        <v>137</v>
      </c>
      <c r="G28" s="52" t="s">
        <v>137</v>
      </c>
      <c r="H28" s="52">
        <v>12896</v>
      </c>
      <c r="I28" s="59">
        <v>129292</v>
      </c>
    </row>
    <row r="29" spans="1:9" ht="12.75">
      <c r="A29" s="12" t="s">
        <v>27</v>
      </c>
      <c r="B29" s="13">
        <v>12397</v>
      </c>
      <c r="C29" s="13" t="s">
        <v>137</v>
      </c>
      <c r="D29" s="13" t="s">
        <v>137</v>
      </c>
      <c r="E29" s="13">
        <v>766</v>
      </c>
      <c r="F29" s="13" t="s">
        <v>137</v>
      </c>
      <c r="G29" s="52">
        <v>186</v>
      </c>
      <c r="H29" s="52">
        <v>13349</v>
      </c>
      <c r="I29" s="59">
        <v>269000</v>
      </c>
    </row>
    <row r="30" spans="1:9" ht="12.75">
      <c r="A30" s="12" t="s">
        <v>28</v>
      </c>
      <c r="B30" s="13" t="s">
        <v>137</v>
      </c>
      <c r="C30" s="13" t="s">
        <v>137</v>
      </c>
      <c r="D30" s="13" t="s">
        <v>137</v>
      </c>
      <c r="E30" s="13">
        <v>4260</v>
      </c>
      <c r="F30" s="13" t="s">
        <v>137</v>
      </c>
      <c r="G30" s="52">
        <v>1437</v>
      </c>
      <c r="H30" s="52">
        <v>5697</v>
      </c>
      <c r="I30" s="59">
        <v>140697</v>
      </c>
    </row>
    <row r="31" spans="1:9" ht="12.75">
      <c r="A31" s="14" t="s">
        <v>29</v>
      </c>
      <c r="B31" s="15">
        <v>14567</v>
      </c>
      <c r="C31" s="15">
        <v>6004</v>
      </c>
      <c r="D31" s="15" t="s">
        <v>137</v>
      </c>
      <c r="E31" s="15">
        <v>9748</v>
      </c>
      <c r="F31" s="15" t="s">
        <v>137</v>
      </c>
      <c r="G31" s="53">
        <v>1623</v>
      </c>
      <c r="H31" s="53">
        <v>31942</v>
      </c>
      <c r="I31" s="60">
        <v>538989</v>
      </c>
    </row>
    <row r="32" spans="1:9" ht="12.75">
      <c r="A32" s="12"/>
      <c r="B32" s="13"/>
      <c r="C32" s="13"/>
      <c r="D32" s="13"/>
      <c r="E32" s="13"/>
      <c r="F32" s="13"/>
      <c r="G32" s="52"/>
      <c r="H32" s="52"/>
      <c r="I32" s="59"/>
    </row>
    <row r="33" spans="1:9" ht="12.75">
      <c r="A33" s="12" t="s">
        <v>30</v>
      </c>
      <c r="B33" s="13">
        <v>15156</v>
      </c>
      <c r="C33" s="13">
        <v>8430</v>
      </c>
      <c r="D33" s="13">
        <v>2208</v>
      </c>
      <c r="E33" s="13">
        <v>1596</v>
      </c>
      <c r="F33" s="13">
        <v>198</v>
      </c>
      <c r="G33" s="52">
        <v>21</v>
      </c>
      <c r="H33" s="52">
        <v>27609</v>
      </c>
      <c r="I33" s="59">
        <v>355612</v>
      </c>
    </row>
    <row r="34" spans="1:9" ht="12.75">
      <c r="A34" s="12" t="s">
        <v>31</v>
      </c>
      <c r="B34" s="13">
        <v>50888</v>
      </c>
      <c r="C34" s="13">
        <v>15451</v>
      </c>
      <c r="D34" s="13">
        <v>14987</v>
      </c>
      <c r="E34" s="13">
        <v>7378</v>
      </c>
      <c r="F34" s="13">
        <v>1722</v>
      </c>
      <c r="G34" s="52">
        <v>1414</v>
      </c>
      <c r="H34" s="52">
        <v>91840</v>
      </c>
      <c r="I34" s="59">
        <v>241805</v>
      </c>
    </row>
    <row r="35" spans="1:9" ht="12.75">
      <c r="A35" s="12" t="s">
        <v>32</v>
      </c>
      <c r="B35" s="13">
        <v>26641</v>
      </c>
      <c r="C35" s="13">
        <v>2136</v>
      </c>
      <c r="D35" s="13" t="s">
        <v>137</v>
      </c>
      <c r="E35" s="13">
        <v>720</v>
      </c>
      <c r="F35" s="13">
        <v>686</v>
      </c>
      <c r="G35" s="52">
        <v>2091</v>
      </c>
      <c r="H35" s="52">
        <v>32274</v>
      </c>
      <c r="I35" s="59">
        <v>216774</v>
      </c>
    </row>
    <row r="36" spans="1:9" ht="12.75">
      <c r="A36" s="12" t="s">
        <v>33</v>
      </c>
      <c r="B36" s="13">
        <v>16</v>
      </c>
      <c r="C36" s="13">
        <v>8</v>
      </c>
      <c r="D36" s="13">
        <v>36</v>
      </c>
      <c r="E36" s="13">
        <v>143</v>
      </c>
      <c r="F36" s="13" t="s">
        <v>137</v>
      </c>
      <c r="G36" s="52" t="s">
        <v>137</v>
      </c>
      <c r="H36" s="52">
        <v>203</v>
      </c>
      <c r="I36" s="59">
        <v>106311</v>
      </c>
    </row>
    <row r="37" spans="1:9" ht="12.75">
      <c r="A37" s="14" t="s">
        <v>34</v>
      </c>
      <c r="B37" s="15">
        <v>92701</v>
      </c>
      <c r="C37" s="15">
        <v>26025</v>
      </c>
      <c r="D37" s="15">
        <v>17231</v>
      </c>
      <c r="E37" s="15">
        <v>9837</v>
      </c>
      <c r="F37" s="15">
        <v>2606</v>
      </c>
      <c r="G37" s="53">
        <v>3526</v>
      </c>
      <c r="H37" s="53">
        <v>151926</v>
      </c>
      <c r="I37" s="60">
        <v>920502</v>
      </c>
    </row>
    <row r="38" spans="1:9" ht="12.75">
      <c r="A38" s="12"/>
      <c r="B38" s="13"/>
      <c r="C38" s="13"/>
      <c r="D38" s="13"/>
      <c r="E38" s="13"/>
      <c r="F38" s="13"/>
      <c r="G38" s="52"/>
      <c r="H38" s="52"/>
      <c r="I38" s="59"/>
    </row>
    <row r="39" spans="1:9" ht="12.75">
      <c r="A39" s="14" t="s">
        <v>35</v>
      </c>
      <c r="B39" s="15" t="s">
        <v>137</v>
      </c>
      <c r="C39" s="15" t="s">
        <v>137</v>
      </c>
      <c r="D39" s="15" t="s">
        <v>137</v>
      </c>
      <c r="E39" s="15" t="s">
        <v>137</v>
      </c>
      <c r="F39" s="15" t="s">
        <v>137</v>
      </c>
      <c r="G39" s="53" t="s">
        <v>137</v>
      </c>
      <c r="H39" s="53">
        <v>0</v>
      </c>
      <c r="I39" s="60">
        <v>1655</v>
      </c>
    </row>
    <row r="40" spans="1:9" ht="12.75">
      <c r="A40" s="12"/>
      <c r="B40" s="13"/>
      <c r="C40" s="13"/>
      <c r="D40" s="13"/>
      <c r="E40" s="13"/>
      <c r="F40" s="13"/>
      <c r="G40" s="52"/>
      <c r="H40" s="52"/>
      <c r="I40" s="59"/>
    </row>
    <row r="41" spans="1:9" ht="12.75">
      <c r="A41" s="12" t="s">
        <v>36</v>
      </c>
      <c r="B41" s="13">
        <v>4575</v>
      </c>
      <c r="C41" s="13" t="s">
        <v>137</v>
      </c>
      <c r="D41" s="13">
        <v>1160</v>
      </c>
      <c r="E41" s="13">
        <v>350</v>
      </c>
      <c r="F41" s="13" t="s">
        <v>137</v>
      </c>
      <c r="G41" s="52">
        <v>297</v>
      </c>
      <c r="H41" s="52">
        <v>6382</v>
      </c>
      <c r="I41" s="59">
        <v>77963</v>
      </c>
    </row>
    <row r="42" spans="1:9" ht="12.75">
      <c r="A42" s="12" t="s">
        <v>37</v>
      </c>
      <c r="B42" s="13">
        <v>12752</v>
      </c>
      <c r="C42" s="13">
        <v>9999</v>
      </c>
      <c r="D42" s="13" t="s">
        <v>137</v>
      </c>
      <c r="E42" s="13">
        <v>4050</v>
      </c>
      <c r="F42" s="13" t="s">
        <v>137</v>
      </c>
      <c r="G42" s="52" t="s">
        <v>137</v>
      </c>
      <c r="H42" s="52">
        <v>26801</v>
      </c>
      <c r="I42" s="59">
        <v>191661</v>
      </c>
    </row>
    <row r="43" spans="1:9" ht="12.75">
      <c r="A43" s="12" t="s">
        <v>38</v>
      </c>
      <c r="B43" s="13">
        <v>40020</v>
      </c>
      <c r="C43" s="13">
        <v>11000</v>
      </c>
      <c r="D43" s="13">
        <v>5000</v>
      </c>
      <c r="E43" s="13">
        <v>20500</v>
      </c>
      <c r="F43" s="13" t="s">
        <v>137</v>
      </c>
      <c r="G43" s="52">
        <v>3802</v>
      </c>
      <c r="H43" s="52">
        <v>80322</v>
      </c>
      <c r="I43" s="59">
        <v>164000</v>
      </c>
    </row>
    <row r="44" spans="1:9" ht="12.75">
      <c r="A44" s="12" t="s">
        <v>39</v>
      </c>
      <c r="B44" s="13">
        <v>11425</v>
      </c>
      <c r="C44" s="13">
        <v>2741</v>
      </c>
      <c r="D44" s="13" t="s">
        <v>137</v>
      </c>
      <c r="E44" s="13">
        <v>1569</v>
      </c>
      <c r="F44" s="13" t="s">
        <v>137</v>
      </c>
      <c r="G44" s="52" t="s">
        <v>137</v>
      </c>
      <c r="H44" s="52">
        <v>15735</v>
      </c>
      <c r="I44" s="59">
        <v>58791</v>
      </c>
    </row>
    <row r="45" spans="1:9" ht="12.75">
      <c r="A45" s="12" t="s">
        <v>40</v>
      </c>
      <c r="B45" s="13">
        <v>25916</v>
      </c>
      <c r="C45" s="13" t="s">
        <v>137</v>
      </c>
      <c r="D45" s="13">
        <v>616</v>
      </c>
      <c r="E45" s="13">
        <v>284</v>
      </c>
      <c r="F45" s="13">
        <v>177</v>
      </c>
      <c r="G45" s="52">
        <v>52</v>
      </c>
      <c r="H45" s="52">
        <v>27045</v>
      </c>
      <c r="I45" s="59">
        <v>68883</v>
      </c>
    </row>
    <row r="46" spans="1:9" ht="12.75">
      <c r="A46" s="12" t="s">
        <v>41</v>
      </c>
      <c r="B46" s="13">
        <v>597</v>
      </c>
      <c r="C46" s="13" t="s">
        <v>137</v>
      </c>
      <c r="D46" s="13" t="s">
        <v>137</v>
      </c>
      <c r="E46" s="13">
        <v>2788</v>
      </c>
      <c r="F46" s="13" t="s">
        <v>137</v>
      </c>
      <c r="G46" s="52">
        <v>441</v>
      </c>
      <c r="H46" s="52">
        <v>3826</v>
      </c>
      <c r="I46" s="59">
        <v>146607</v>
      </c>
    </row>
    <row r="47" spans="1:9" ht="12.75">
      <c r="A47" s="12" t="s">
        <v>42</v>
      </c>
      <c r="B47" s="13">
        <v>1165</v>
      </c>
      <c r="C47" s="13">
        <v>2165</v>
      </c>
      <c r="D47" s="13" t="s">
        <v>137</v>
      </c>
      <c r="E47" s="13">
        <v>3679</v>
      </c>
      <c r="F47" s="13">
        <v>20</v>
      </c>
      <c r="G47" s="52">
        <v>825</v>
      </c>
      <c r="H47" s="52">
        <v>7854</v>
      </c>
      <c r="I47" s="59">
        <v>187897</v>
      </c>
    </row>
    <row r="48" spans="1:9" ht="12.75">
      <c r="A48" s="12" t="s">
        <v>43</v>
      </c>
      <c r="B48" s="13">
        <v>262</v>
      </c>
      <c r="C48" s="13" t="s">
        <v>137</v>
      </c>
      <c r="D48" s="13" t="s">
        <v>137</v>
      </c>
      <c r="E48" s="13">
        <v>4250</v>
      </c>
      <c r="F48" s="13" t="s">
        <v>137</v>
      </c>
      <c r="G48" s="52">
        <v>630</v>
      </c>
      <c r="H48" s="52">
        <v>5142</v>
      </c>
      <c r="I48" s="59">
        <v>75525</v>
      </c>
    </row>
    <row r="49" spans="1:9" ht="12.75">
      <c r="A49" s="12" t="s">
        <v>44</v>
      </c>
      <c r="B49" s="13">
        <v>8515</v>
      </c>
      <c r="C49" s="13" t="s">
        <v>137</v>
      </c>
      <c r="D49" s="13">
        <v>120</v>
      </c>
      <c r="E49" s="13">
        <v>7930</v>
      </c>
      <c r="F49" s="13" t="s">
        <v>137</v>
      </c>
      <c r="G49" s="52" t="s">
        <v>137</v>
      </c>
      <c r="H49" s="52">
        <v>16565</v>
      </c>
      <c r="I49" s="59">
        <v>68330</v>
      </c>
    </row>
    <row r="50" spans="1:9" ht="12.75">
      <c r="A50" s="14" t="s">
        <v>45</v>
      </c>
      <c r="B50" s="15">
        <v>105227</v>
      </c>
      <c r="C50" s="15">
        <v>25905</v>
      </c>
      <c r="D50" s="15">
        <v>6896</v>
      </c>
      <c r="E50" s="15">
        <v>45400</v>
      </c>
      <c r="F50" s="15">
        <v>197</v>
      </c>
      <c r="G50" s="53">
        <v>6047</v>
      </c>
      <c r="H50" s="53">
        <v>189672</v>
      </c>
      <c r="I50" s="60">
        <v>1039657</v>
      </c>
    </row>
    <row r="51" spans="1:9" ht="12.75">
      <c r="A51" s="12"/>
      <c r="B51" s="13"/>
      <c r="C51" s="13"/>
      <c r="D51" s="13"/>
      <c r="E51" s="13"/>
      <c r="F51" s="13"/>
      <c r="G51" s="52"/>
      <c r="H51" s="52"/>
      <c r="I51" s="59"/>
    </row>
    <row r="52" spans="1:9" ht="12.75">
      <c r="A52" s="14" t="s">
        <v>46</v>
      </c>
      <c r="B52" s="15">
        <v>1072</v>
      </c>
      <c r="C52" s="15" t="s">
        <v>137</v>
      </c>
      <c r="D52" s="15" t="s">
        <v>137</v>
      </c>
      <c r="E52" s="15" t="s">
        <v>137</v>
      </c>
      <c r="F52" s="15" t="s">
        <v>137</v>
      </c>
      <c r="G52" s="53">
        <v>3272</v>
      </c>
      <c r="H52" s="53">
        <v>4344</v>
      </c>
      <c r="I52" s="60">
        <v>60104</v>
      </c>
    </row>
    <row r="53" spans="1:9" ht="12.75">
      <c r="A53" s="12"/>
      <c r="B53" s="13"/>
      <c r="C53" s="13"/>
      <c r="D53" s="13"/>
      <c r="E53" s="13"/>
      <c r="F53" s="13"/>
      <c r="G53" s="52"/>
      <c r="H53" s="52"/>
      <c r="I53" s="59"/>
    </row>
    <row r="54" spans="1:9" ht="12.75">
      <c r="A54" s="12" t="s">
        <v>47</v>
      </c>
      <c r="B54" s="13">
        <v>25342</v>
      </c>
      <c r="C54" s="13" t="s">
        <v>137</v>
      </c>
      <c r="D54" s="13" t="s">
        <v>137</v>
      </c>
      <c r="E54" s="13">
        <v>1500</v>
      </c>
      <c r="F54" s="13" t="s">
        <v>137</v>
      </c>
      <c r="G54" s="52">
        <v>2000</v>
      </c>
      <c r="H54" s="52">
        <v>28842</v>
      </c>
      <c r="I54" s="59">
        <v>214613</v>
      </c>
    </row>
    <row r="55" spans="1:9" ht="12.75">
      <c r="A55" s="12" t="s">
        <v>48</v>
      </c>
      <c r="B55" s="13">
        <v>84125</v>
      </c>
      <c r="C55" s="13" t="s">
        <v>137</v>
      </c>
      <c r="D55" s="13">
        <v>45</v>
      </c>
      <c r="E55" s="13">
        <v>585</v>
      </c>
      <c r="F55" s="13">
        <v>870</v>
      </c>
      <c r="G55" s="52" t="s">
        <v>137</v>
      </c>
      <c r="H55" s="52">
        <v>85625</v>
      </c>
      <c r="I55" s="59">
        <v>179203</v>
      </c>
    </row>
    <row r="56" spans="1:9" ht="12.75">
      <c r="A56" s="12" t="s">
        <v>49</v>
      </c>
      <c r="B56" s="13">
        <v>367</v>
      </c>
      <c r="C56" s="13" t="s">
        <v>137</v>
      </c>
      <c r="D56" s="13" t="s">
        <v>137</v>
      </c>
      <c r="E56" s="13">
        <v>3015</v>
      </c>
      <c r="F56" s="13" t="s">
        <v>137</v>
      </c>
      <c r="G56" s="52">
        <v>200</v>
      </c>
      <c r="H56" s="52">
        <v>3582</v>
      </c>
      <c r="I56" s="59">
        <v>376703</v>
      </c>
    </row>
    <row r="57" spans="1:9" ht="12.75">
      <c r="A57" s="12" t="s">
        <v>50</v>
      </c>
      <c r="B57" s="13" t="s">
        <v>137</v>
      </c>
      <c r="C57" s="13" t="s">
        <v>137</v>
      </c>
      <c r="D57" s="13" t="s">
        <v>137</v>
      </c>
      <c r="E57" s="13">
        <v>3200</v>
      </c>
      <c r="F57" s="13" t="s">
        <v>137</v>
      </c>
      <c r="G57" s="52" t="s">
        <v>137</v>
      </c>
      <c r="H57" s="52">
        <v>3200</v>
      </c>
      <c r="I57" s="59">
        <v>157060</v>
      </c>
    </row>
    <row r="58" spans="1:9" ht="12.75">
      <c r="A58" s="12" t="s">
        <v>51</v>
      </c>
      <c r="B58" s="13">
        <v>56250</v>
      </c>
      <c r="C58" s="13" t="s">
        <v>137</v>
      </c>
      <c r="D58" s="13">
        <v>50</v>
      </c>
      <c r="E58" s="13">
        <v>2240</v>
      </c>
      <c r="F58" s="13">
        <v>475</v>
      </c>
      <c r="G58" s="52">
        <v>4075</v>
      </c>
      <c r="H58" s="52">
        <v>63090</v>
      </c>
      <c r="I58" s="59">
        <v>107000</v>
      </c>
    </row>
    <row r="59" spans="1:9" ht="12.75">
      <c r="A59" s="14" t="s">
        <v>52</v>
      </c>
      <c r="B59" s="15">
        <v>166084</v>
      </c>
      <c r="C59" s="15" t="s">
        <v>137</v>
      </c>
      <c r="D59" s="15">
        <v>95</v>
      </c>
      <c r="E59" s="15">
        <v>10540</v>
      </c>
      <c r="F59" s="15">
        <v>1345</v>
      </c>
      <c r="G59" s="53">
        <v>6275</v>
      </c>
      <c r="H59" s="53">
        <v>184339</v>
      </c>
      <c r="I59" s="60">
        <v>1034579</v>
      </c>
    </row>
    <row r="60" spans="1:9" ht="12.75">
      <c r="A60" s="12"/>
      <c r="B60" s="13"/>
      <c r="C60" s="13"/>
      <c r="D60" s="13"/>
      <c r="E60" s="13"/>
      <c r="F60" s="13"/>
      <c r="G60" s="52"/>
      <c r="H60" s="52"/>
      <c r="I60" s="59"/>
    </row>
    <row r="61" spans="1:9" ht="12.75">
      <c r="A61" s="12" t="s">
        <v>53</v>
      </c>
      <c r="B61" s="13">
        <v>1200</v>
      </c>
      <c r="C61" s="13" t="s">
        <v>137</v>
      </c>
      <c r="D61" s="13" t="s">
        <v>137</v>
      </c>
      <c r="E61" s="13">
        <v>75</v>
      </c>
      <c r="F61" s="13">
        <v>580</v>
      </c>
      <c r="G61" s="52">
        <v>463</v>
      </c>
      <c r="H61" s="52">
        <v>2318</v>
      </c>
      <c r="I61" s="59">
        <v>58617</v>
      </c>
    </row>
    <row r="62" spans="1:9" ht="12.75">
      <c r="A62" s="12" t="s">
        <v>54</v>
      </c>
      <c r="B62" s="13">
        <v>17250</v>
      </c>
      <c r="C62" s="13" t="s">
        <v>137</v>
      </c>
      <c r="D62" s="13" t="s">
        <v>137</v>
      </c>
      <c r="E62" s="13" t="s">
        <v>137</v>
      </c>
      <c r="F62" s="13" t="s">
        <v>137</v>
      </c>
      <c r="G62" s="52" t="s">
        <v>137</v>
      </c>
      <c r="H62" s="52">
        <v>17250</v>
      </c>
      <c r="I62" s="59">
        <v>62874</v>
      </c>
    </row>
    <row r="63" spans="1:9" ht="12.75">
      <c r="A63" s="12" t="s">
        <v>55</v>
      </c>
      <c r="B63" s="13">
        <v>4479</v>
      </c>
      <c r="C63" s="13" t="s">
        <v>137</v>
      </c>
      <c r="D63" s="13" t="s">
        <v>137</v>
      </c>
      <c r="E63" s="13">
        <v>223</v>
      </c>
      <c r="F63" s="13">
        <v>58</v>
      </c>
      <c r="G63" s="52" t="s">
        <v>137</v>
      </c>
      <c r="H63" s="52">
        <v>4760</v>
      </c>
      <c r="I63" s="59">
        <v>242391</v>
      </c>
    </row>
    <row r="64" spans="1:9" ht="12.75">
      <c r="A64" s="14" t="s">
        <v>56</v>
      </c>
      <c r="B64" s="15">
        <v>22929</v>
      </c>
      <c r="C64" s="15" t="s">
        <v>137</v>
      </c>
      <c r="D64" s="15" t="s">
        <v>137</v>
      </c>
      <c r="E64" s="15">
        <v>298</v>
      </c>
      <c r="F64" s="15">
        <v>638</v>
      </c>
      <c r="G64" s="53">
        <v>463</v>
      </c>
      <c r="H64" s="53">
        <v>24328</v>
      </c>
      <c r="I64" s="60">
        <v>363882</v>
      </c>
    </row>
    <row r="65" spans="1:9" ht="12.75">
      <c r="A65" s="12"/>
      <c r="B65" s="13"/>
      <c r="C65" s="13"/>
      <c r="D65" s="13"/>
      <c r="E65" s="13"/>
      <c r="F65" s="13"/>
      <c r="G65" s="52"/>
      <c r="H65" s="52"/>
      <c r="I65" s="59"/>
    </row>
    <row r="66" spans="1:9" ht="12.75">
      <c r="A66" s="14" t="s">
        <v>57</v>
      </c>
      <c r="B66" s="15" t="s">
        <v>137</v>
      </c>
      <c r="C66" s="15" t="s">
        <v>137</v>
      </c>
      <c r="D66" s="15" t="s">
        <v>137</v>
      </c>
      <c r="E66" s="15">
        <v>176</v>
      </c>
      <c r="F66" s="15" t="s">
        <v>137</v>
      </c>
      <c r="G66" s="53" t="s">
        <v>137</v>
      </c>
      <c r="H66" s="53">
        <v>176</v>
      </c>
      <c r="I66" s="60">
        <v>80055</v>
      </c>
    </row>
    <row r="67" spans="1:9" ht="12.75">
      <c r="A67" s="12"/>
      <c r="B67" s="13"/>
      <c r="C67" s="13"/>
      <c r="D67" s="13"/>
      <c r="E67" s="13"/>
      <c r="F67" s="13"/>
      <c r="G67" s="52"/>
      <c r="H67" s="52"/>
      <c r="I67" s="59"/>
    </row>
    <row r="68" spans="1:9" ht="12.75">
      <c r="A68" s="12" t="s">
        <v>58</v>
      </c>
      <c r="B68" s="13">
        <v>72</v>
      </c>
      <c r="C68" s="13" t="s">
        <v>137</v>
      </c>
      <c r="D68" s="13">
        <v>15</v>
      </c>
      <c r="E68" s="13">
        <v>500</v>
      </c>
      <c r="F68" s="13">
        <v>54859</v>
      </c>
      <c r="G68" s="52" t="s">
        <v>137</v>
      </c>
      <c r="H68" s="52">
        <v>55446</v>
      </c>
      <c r="I68" s="59">
        <v>99974</v>
      </c>
    </row>
    <row r="69" spans="1:9" ht="12.75">
      <c r="A69" s="12" t="s">
        <v>59</v>
      </c>
      <c r="B69" s="13">
        <v>3119</v>
      </c>
      <c r="C69" s="13" t="s">
        <v>137</v>
      </c>
      <c r="D69" s="13">
        <v>7990</v>
      </c>
      <c r="E69" s="13">
        <v>4491</v>
      </c>
      <c r="F69" s="13">
        <v>28392</v>
      </c>
      <c r="G69" s="52">
        <v>1042</v>
      </c>
      <c r="H69" s="52">
        <v>45034</v>
      </c>
      <c r="I69" s="59">
        <v>132478</v>
      </c>
    </row>
    <row r="70" spans="1:9" ht="12.75">
      <c r="A70" s="14" t="s">
        <v>60</v>
      </c>
      <c r="B70" s="15">
        <v>3191</v>
      </c>
      <c r="C70" s="15" t="s">
        <v>137</v>
      </c>
      <c r="D70" s="15">
        <v>8005</v>
      </c>
      <c r="E70" s="15">
        <v>4991</v>
      </c>
      <c r="F70" s="15">
        <v>83251</v>
      </c>
      <c r="G70" s="53">
        <v>1042</v>
      </c>
      <c r="H70" s="53">
        <v>100480</v>
      </c>
      <c r="I70" s="60">
        <v>232452</v>
      </c>
    </row>
    <row r="71" spans="1:9" ht="12.75">
      <c r="A71" s="12"/>
      <c r="B71" s="13"/>
      <c r="C71" s="13"/>
      <c r="D71" s="13"/>
      <c r="E71" s="13"/>
      <c r="F71" s="13"/>
      <c r="G71" s="52"/>
      <c r="H71" s="52"/>
      <c r="I71" s="59"/>
    </row>
    <row r="72" spans="1:9" ht="12.75">
      <c r="A72" s="12" t="s">
        <v>61</v>
      </c>
      <c r="B72" s="13">
        <v>7155</v>
      </c>
      <c r="C72" s="13" t="s">
        <v>137</v>
      </c>
      <c r="D72" s="13" t="s">
        <v>137</v>
      </c>
      <c r="E72" s="13">
        <v>100</v>
      </c>
      <c r="F72" s="13">
        <v>112</v>
      </c>
      <c r="G72" s="52">
        <v>90</v>
      </c>
      <c r="H72" s="52">
        <v>7457</v>
      </c>
      <c r="I72" s="59">
        <v>87176</v>
      </c>
    </row>
    <row r="73" spans="1:9" ht="12.75">
      <c r="A73" s="12" t="s">
        <v>62</v>
      </c>
      <c r="B73" s="13">
        <v>46</v>
      </c>
      <c r="C73" s="13" t="s">
        <v>137</v>
      </c>
      <c r="D73" s="13" t="s">
        <v>137</v>
      </c>
      <c r="E73" s="13" t="s">
        <v>137</v>
      </c>
      <c r="F73" s="13">
        <v>4158</v>
      </c>
      <c r="G73" s="52">
        <v>1550</v>
      </c>
      <c r="H73" s="52">
        <v>5754</v>
      </c>
      <c r="I73" s="59">
        <v>21362</v>
      </c>
    </row>
    <row r="74" spans="1:9" ht="12.75">
      <c r="A74" s="12" t="s">
        <v>63</v>
      </c>
      <c r="B74" s="13">
        <v>9663</v>
      </c>
      <c r="C74" s="13" t="s">
        <v>137</v>
      </c>
      <c r="D74" s="13" t="s">
        <v>137</v>
      </c>
      <c r="E74" s="13">
        <v>343</v>
      </c>
      <c r="F74" s="13">
        <v>1478</v>
      </c>
      <c r="G74" s="52">
        <v>28236</v>
      </c>
      <c r="H74" s="52">
        <v>39720</v>
      </c>
      <c r="I74" s="59">
        <v>117646</v>
      </c>
    </row>
    <row r="75" spans="1:9" ht="12.75">
      <c r="A75" s="12" t="s">
        <v>64</v>
      </c>
      <c r="B75" s="13">
        <v>355</v>
      </c>
      <c r="C75" s="13" t="s">
        <v>137</v>
      </c>
      <c r="D75" s="13" t="s">
        <v>137</v>
      </c>
      <c r="E75" s="13">
        <v>8259</v>
      </c>
      <c r="F75" s="13" t="s">
        <v>137</v>
      </c>
      <c r="G75" s="52" t="s">
        <v>137</v>
      </c>
      <c r="H75" s="52">
        <v>8614</v>
      </c>
      <c r="I75" s="59">
        <v>24106</v>
      </c>
    </row>
    <row r="76" spans="1:9" ht="12.75">
      <c r="A76" s="12" t="s">
        <v>65</v>
      </c>
      <c r="B76" s="13">
        <v>15764</v>
      </c>
      <c r="C76" s="13" t="s">
        <v>137</v>
      </c>
      <c r="D76" s="13" t="s">
        <v>137</v>
      </c>
      <c r="E76" s="13">
        <v>318</v>
      </c>
      <c r="F76" s="13">
        <v>214492</v>
      </c>
      <c r="G76" s="52">
        <v>2050</v>
      </c>
      <c r="H76" s="52">
        <v>232624</v>
      </c>
      <c r="I76" s="59">
        <v>309366</v>
      </c>
    </row>
    <row r="77" spans="1:9" ht="12.75">
      <c r="A77" s="12" t="s">
        <v>66</v>
      </c>
      <c r="B77" s="13">
        <v>150340</v>
      </c>
      <c r="C77" s="13" t="s">
        <v>137</v>
      </c>
      <c r="D77" s="13">
        <v>3</v>
      </c>
      <c r="E77" s="13">
        <v>440</v>
      </c>
      <c r="F77" s="13">
        <v>16</v>
      </c>
      <c r="G77" s="52">
        <v>2</v>
      </c>
      <c r="H77" s="52">
        <v>150801</v>
      </c>
      <c r="I77" s="59">
        <v>396090</v>
      </c>
    </row>
    <row r="78" spans="1:9" ht="12.75">
      <c r="A78" s="12" t="s">
        <v>67</v>
      </c>
      <c r="B78" s="13">
        <v>48510</v>
      </c>
      <c r="C78" s="13" t="s">
        <v>137</v>
      </c>
      <c r="D78" s="13">
        <v>2625</v>
      </c>
      <c r="E78" s="13">
        <v>88</v>
      </c>
      <c r="F78" s="13">
        <v>767</v>
      </c>
      <c r="G78" s="52">
        <v>172</v>
      </c>
      <c r="H78" s="52">
        <v>52162</v>
      </c>
      <c r="I78" s="59">
        <v>141544</v>
      </c>
    </row>
    <row r="79" spans="1:9" ht="12.75">
      <c r="A79" s="12" t="s">
        <v>68</v>
      </c>
      <c r="B79" s="13" t="s">
        <v>137</v>
      </c>
      <c r="C79" s="13" t="s">
        <v>137</v>
      </c>
      <c r="D79" s="13" t="s">
        <v>137</v>
      </c>
      <c r="E79" s="13">
        <v>190</v>
      </c>
      <c r="F79" s="13">
        <v>32814</v>
      </c>
      <c r="G79" s="52" t="s">
        <v>137</v>
      </c>
      <c r="H79" s="52">
        <v>33004</v>
      </c>
      <c r="I79" s="59">
        <v>44397</v>
      </c>
    </row>
    <row r="80" spans="1:9" ht="12.75">
      <c r="A80" s="14" t="s">
        <v>69</v>
      </c>
      <c r="B80" s="15">
        <v>231833</v>
      </c>
      <c r="C80" s="15" t="s">
        <v>137</v>
      </c>
      <c r="D80" s="15">
        <v>2628</v>
      </c>
      <c r="E80" s="15">
        <v>9738</v>
      </c>
      <c r="F80" s="15">
        <v>253837</v>
      </c>
      <c r="G80" s="53">
        <v>32100</v>
      </c>
      <c r="H80" s="53">
        <v>530136</v>
      </c>
      <c r="I80" s="60">
        <v>1141687</v>
      </c>
    </row>
    <row r="81" spans="1:9" ht="12.75">
      <c r="A81" s="12"/>
      <c r="B81" s="13"/>
      <c r="C81" s="13"/>
      <c r="D81" s="13"/>
      <c r="E81" s="13"/>
      <c r="F81" s="13"/>
      <c r="G81" s="52"/>
      <c r="H81" s="52"/>
      <c r="I81" s="59"/>
    </row>
    <row r="82" spans="1:9" ht="12.75">
      <c r="A82" s="12" t="s">
        <v>70</v>
      </c>
      <c r="B82" s="13" t="s">
        <v>137</v>
      </c>
      <c r="C82" s="13" t="s">
        <v>137</v>
      </c>
      <c r="D82" s="13" t="s">
        <v>137</v>
      </c>
      <c r="E82" s="13" t="s">
        <v>137</v>
      </c>
      <c r="F82" s="13" t="s">
        <v>137</v>
      </c>
      <c r="G82" s="52">
        <v>441</v>
      </c>
      <c r="H82" s="52">
        <v>441</v>
      </c>
      <c r="I82" s="59">
        <v>9056</v>
      </c>
    </row>
    <row r="83" spans="1:9" ht="12.75">
      <c r="A83" s="12" t="s">
        <v>71</v>
      </c>
      <c r="B83" s="13" t="s">
        <v>137</v>
      </c>
      <c r="C83" s="13" t="s">
        <v>137</v>
      </c>
      <c r="D83" s="13" t="s">
        <v>137</v>
      </c>
      <c r="E83" s="13" t="s">
        <v>137</v>
      </c>
      <c r="F83" s="13">
        <v>363</v>
      </c>
      <c r="G83" s="52" t="s">
        <v>137</v>
      </c>
      <c r="H83" s="52">
        <v>363</v>
      </c>
      <c r="I83" s="59">
        <v>14964</v>
      </c>
    </row>
    <row r="84" spans="1:9" ht="12.75">
      <c r="A84" s="14" t="s">
        <v>72</v>
      </c>
      <c r="B84" s="15" t="s">
        <v>137</v>
      </c>
      <c r="C84" s="15" t="s">
        <v>137</v>
      </c>
      <c r="D84" s="15" t="s">
        <v>137</v>
      </c>
      <c r="E84" s="15" t="s">
        <v>137</v>
      </c>
      <c r="F84" s="15">
        <v>363</v>
      </c>
      <c r="G84" s="53">
        <v>441</v>
      </c>
      <c r="H84" s="53">
        <v>804</v>
      </c>
      <c r="I84" s="60">
        <v>24020</v>
      </c>
    </row>
    <row r="85" spans="1:9" ht="12.75">
      <c r="A85" s="12"/>
      <c r="B85" s="13"/>
      <c r="C85" s="13"/>
      <c r="D85" s="13"/>
      <c r="E85" s="13"/>
      <c r="F85" s="13"/>
      <c r="G85" s="13"/>
      <c r="H85" s="13"/>
      <c r="I85" s="13"/>
    </row>
    <row r="86" spans="1:9" ht="13.5" thickBot="1">
      <c r="A86" s="18" t="s">
        <v>73</v>
      </c>
      <c r="B86" s="57">
        <v>859302</v>
      </c>
      <c r="C86" s="57">
        <v>288355</v>
      </c>
      <c r="D86" s="57">
        <v>84280</v>
      </c>
      <c r="E86" s="57">
        <v>97980</v>
      </c>
      <c r="F86" s="57">
        <v>460201</v>
      </c>
      <c r="G86" s="57">
        <v>234012</v>
      </c>
      <c r="H86" s="57">
        <v>2024130</v>
      </c>
      <c r="I86" s="56">
        <v>7452597</v>
      </c>
    </row>
    <row r="87" spans="1:8" ht="12.75">
      <c r="A87" s="22" t="s">
        <v>140</v>
      </c>
      <c r="H87" s="61"/>
    </row>
  </sheetData>
  <mergeCells count="4">
    <mergeCell ref="A1:I1"/>
    <mergeCell ref="A3:I3"/>
    <mergeCell ref="A4:I4"/>
    <mergeCell ref="B6:H6"/>
  </mergeCells>
  <printOptions/>
  <pageMargins left="0.75" right="0.75" top="1" bottom="1" header="0" footer="0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4.7109375" style="22" customWidth="1"/>
    <col min="2" max="10" width="12.28125" style="22" customWidth="1"/>
    <col min="11" max="16384" width="11.421875" style="22" customWidth="1"/>
  </cols>
  <sheetData>
    <row r="1" spans="1:10" s="21" customFormat="1" ht="18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</row>
    <row r="3" spans="1:10" ht="15">
      <c r="A3" s="216" t="s">
        <v>410</v>
      </c>
      <c r="B3" s="216"/>
      <c r="C3" s="216"/>
      <c r="D3" s="216"/>
      <c r="E3" s="216"/>
      <c r="F3" s="216"/>
      <c r="G3" s="220"/>
      <c r="H3" s="220"/>
      <c r="I3" s="220"/>
      <c r="J3" s="220"/>
    </row>
    <row r="4" spans="1:6" ht="14.25">
      <c r="A4" s="23"/>
      <c r="B4" s="23"/>
      <c r="C4" s="23"/>
      <c r="D4" s="23"/>
      <c r="E4" s="23"/>
      <c r="F4" s="23"/>
    </row>
    <row r="5" spans="1:10" ht="12.75">
      <c r="A5" s="2"/>
      <c r="B5" s="3" t="s">
        <v>144</v>
      </c>
      <c r="C5" s="228" t="s">
        <v>145</v>
      </c>
      <c r="D5" s="229"/>
      <c r="E5" s="228" t="s">
        <v>146</v>
      </c>
      <c r="F5" s="229"/>
      <c r="G5" s="228" t="s">
        <v>147</v>
      </c>
      <c r="H5" s="229"/>
      <c r="I5" s="26"/>
      <c r="J5" s="26"/>
    </row>
    <row r="6" spans="1:10" ht="12.75">
      <c r="A6" s="63" t="s">
        <v>1</v>
      </c>
      <c r="B6" s="6" t="s">
        <v>148</v>
      </c>
      <c r="C6" s="62"/>
      <c r="D6" s="39"/>
      <c r="E6" s="221" t="s">
        <v>149</v>
      </c>
      <c r="F6" s="227"/>
      <c r="G6" s="62"/>
      <c r="H6" s="39"/>
      <c r="I6" s="6" t="s">
        <v>150</v>
      </c>
      <c r="J6" s="8"/>
    </row>
    <row r="7" spans="1:10" ht="12.75">
      <c r="A7" s="5" t="s">
        <v>5</v>
      </c>
      <c r="B7" s="6" t="s">
        <v>151</v>
      </c>
      <c r="C7" s="8"/>
      <c r="D7" s="3" t="s">
        <v>152</v>
      </c>
      <c r="E7" s="8"/>
      <c r="F7" s="3" t="s">
        <v>152</v>
      </c>
      <c r="G7" s="8"/>
      <c r="H7" s="3" t="s">
        <v>152</v>
      </c>
      <c r="I7" s="6" t="s">
        <v>153</v>
      </c>
      <c r="J7" s="6" t="s">
        <v>79</v>
      </c>
    </row>
    <row r="8" spans="1:10" ht="13.5" thickBot="1">
      <c r="A8" s="5"/>
      <c r="B8" s="6" t="s">
        <v>154</v>
      </c>
      <c r="C8" s="6" t="s">
        <v>155</v>
      </c>
      <c r="D8" s="6" t="s">
        <v>7</v>
      </c>
      <c r="E8" s="6" t="s">
        <v>155</v>
      </c>
      <c r="F8" s="6" t="s">
        <v>7</v>
      </c>
      <c r="G8" s="6" t="s">
        <v>155</v>
      </c>
      <c r="H8" s="6" t="s">
        <v>7</v>
      </c>
      <c r="I8" s="6" t="s">
        <v>156</v>
      </c>
      <c r="J8" s="8"/>
    </row>
    <row r="9" spans="1:10" ht="12.75">
      <c r="A9" s="10" t="s">
        <v>12</v>
      </c>
      <c r="B9" s="11">
        <v>1199.69</v>
      </c>
      <c r="C9" s="11">
        <v>7786.3</v>
      </c>
      <c r="D9" s="11">
        <v>351.62</v>
      </c>
      <c r="E9" s="11">
        <v>14668.75</v>
      </c>
      <c r="F9" s="11">
        <v>1906.7</v>
      </c>
      <c r="G9" s="11">
        <v>646.19</v>
      </c>
      <c r="H9" s="11">
        <v>317545.35</v>
      </c>
      <c r="I9" s="11">
        <v>58.68</v>
      </c>
      <c r="J9" s="11">
        <v>344163.28</v>
      </c>
    </row>
    <row r="10" spans="1:10" ht="12.75">
      <c r="A10" s="12" t="s">
        <v>13</v>
      </c>
      <c r="B10" s="13">
        <v>1642.39</v>
      </c>
      <c r="C10" s="13">
        <v>3.49</v>
      </c>
      <c r="D10" s="13">
        <v>36.84</v>
      </c>
      <c r="E10" s="13">
        <v>54089.85</v>
      </c>
      <c r="F10" s="13" t="s">
        <v>20</v>
      </c>
      <c r="G10" s="13">
        <v>1031.54</v>
      </c>
      <c r="H10" s="13">
        <v>311772.17</v>
      </c>
      <c r="I10" s="13" t="s">
        <v>20</v>
      </c>
      <c r="J10" s="13">
        <v>368576.28</v>
      </c>
    </row>
    <row r="11" spans="1:10" ht="12.75">
      <c r="A11" s="12" t="s">
        <v>14</v>
      </c>
      <c r="B11" s="13">
        <v>3835.37</v>
      </c>
      <c r="C11" s="13" t="s">
        <v>20</v>
      </c>
      <c r="D11" s="13">
        <v>1202.45</v>
      </c>
      <c r="E11" s="13">
        <v>56770.05</v>
      </c>
      <c r="F11" s="13">
        <v>17077.76</v>
      </c>
      <c r="G11" s="13">
        <v>1470.38</v>
      </c>
      <c r="H11" s="13">
        <v>117893.09</v>
      </c>
      <c r="I11" s="13" t="s">
        <v>20</v>
      </c>
      <c r="J11" s="13">
        <v>198249.1</v>
      </c>
    </row>
    <row r="12" spans="1:10" ht="12.75">
      <c r="A12" s="12" t="s">
        <v>15</v>
      </c>
      <c r="B12" s="13" t="s">
        <v>20</v>
      </c>
      <c r="C12" s="13" t="s">
        <v>20</v>
      </c>
      <c r="D12" s="13">
        <v>1604.77</v>
      </c>
      <c r="E12" s="13">
        <v>29428.96</v>
      </c>
      <c r="F12" s="13">
        <v>12225.65</v>
      </c>
      <c r="G12" s="13" t="s">
        <v>20</v>
      </c>
      <c r="H12" s="13">
        <v>91128.7</v>
      </c>
      <c r="I12" s="13" t="s">
        <v>20</v>
      </c>
      <c r="J12" s="13">
        <v>134388.08</v>
      </c>
    </row>
    <row r="13" spans="1:10" ht="12.75">
      <c r="A13" s="14" t="s">
        <v>16</v>
      </c>
      <c r="B13" s="15">
        <v>6677.45</v>
      </c>
      <c r="C13" s="15">
        <v>7789.79</v>
      </c>
      <c r="D13" s="15">
        <v>3195.68</v>
      </c>
      <c r="E13" s="15">
        <v>154957.61</v>
      </c>
      <c r="F13" s="15">
        <v>31210.11</v>
      </c>
      <c r="G13" s="15">
        <v>3148.11</v>
      </c>
      <c r="H13" s="15">
        <v>838339.31</v>
      </c>
      <c r="I13" s="15">
        <v>58.68</v>
      </c>
      <c r="J13" s="15">
        <v>1045376.74</v>
      </c>
    </row>
    <row r="14" spans="1:10" ht="12.75">
      <c r="A14" s="12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14" t="s">
        <v>17</v>
      </c>
      <c r="B15" s="15">
        <v>6507.53</v>
      </c>
      <c r="C15" s="15">
        <v>19201.14</v>
      </c>
      <c r="D15" s="15">
        <v>89093.85</v>
      </c>
      <c r="E15" s="15">
        <v>19528.93</v>
      </c>
      <c r="F15" s="15" t="s">
        <v>20</v>
      </c>
      <c r="G15" s="15">
        <v>2888.6</v>
      </c>
      <c r="H15" s="15">
        <v>230909.21</v>
      </c>
      <c r="I15" s="15" t="s">
        <v>20</v>
      </c>
      <c r="J15" s="15">
        <v>368129.26</v>
      </c>
    </row>
    <row r="16" spans="1:10" ht="12.75">
      <c r="A16" s="12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4" t="s">
        <v>18</v>
      </c>
      <c r="B17" s="15">
        <v>143.95</v>
      </c>
      <c r="C17" s="15">
        <v>19465.96</v>
      </c>
      <c r="D17" s="15">
        <v>91470.8</v>
      </c>
      <c r="E17" s="15">
        <v>1643.08</v>
      </c>
      <c r="F17" s="15">
        <v>3917.24</v>
      </c>
      <c r="G17" s="15">
        <v>62.07</v>
      </c>
      <c r="H17" s="15">
        <v>48840.04</v>
      </c>
      <c r="I17" s="15" t="s">
        <v>20</v>
      </c>
      <c r="J17" s="15">
        <v>165543.14</v>
      </c>
    </row>
    <row r="18" spans="1:10" ht="12.75">
      <c r="A18" s="12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2.75">
      <c r="A19" s="12" t="s">
        <v>19</v>
      </c>
      <c r="B19" s="13">
        <v>2097.32</v>
      </c>
      <c r="C19" s="13">
        <v>5232.62</v>
      </c>
      <c r="D19" s="13">
        <v>103761.2</v>
      </c>
      <c r="E19" s="13" t="s">
        <v>20</v>
      </c>
      <c r="F19" s="13" t="s">
        <v>20</v>
      </c>
      <c r="G19" s="13" t="s">
        <v>20</v>
      </c>
      <c r="H19" s="13">
        <v>32414.82</v>
      </c>
      <c r="I19" s="13" t="s">
        <v>20</v>
      </c>
      <c r="J19" s="13">
        <v>143505.96</v>
      </c>
    </row>
    <row r="20" spans="1:10" ht="12.75">
      <c r="A20" s="12" t="s">
        <v>21</v>
      </c>
      <c r="B20" s="13">
        <v>5889.08</v>
      </c>
      <c r="C20" s="13">
        <v>2179.25</v>
      </c>
      <c r="D20" s="13">
        <v>15238.23</v>
      </c>
      <c r="E20" s="13">
        <v>141.55</v>
      </c>
      <c r="F20" s="13" t="s">
        <v>20</v>
      </c>
      <c r="G20" s="13" t="s">
        <v>20</v>
      </c>
      <c r="H20" s="13">
        <v>94806.54</v>
      </c>
      <c r="I20" s="13" t="s">
        <v>20</v>
      </c>
      <c r="J20" s="13">
        <v>118254.65</v>
      </c>
    </row>
    <row r="21" spans="1:10" ht="12.75">
      <c r="A21" s="12" t="s">
        <v>22</v>
      </c>
      <c r="B21" s="13">
        <v>3971.03</v>
      </c>
      <c r="C21" s="13" t="s">
        <v>20</v>
      </c>
      <c r="D21" s="13">
        <v>21152.38</v>
      </c>
      <c r="E21" s="13">
        <v>403.78</v>
      </c>
      <c r="F21" s="13" t="s">
        <v>20</v>
      </c>
      <c r="G21" s="13">
        <v>49.26</v>
      </c>
      <c r="H21" s="13">
        <v>102667.87</v>
      </c>
      <c r="I21" s="13" t="s">
        <v>20</v>
      </c>
      <c r="J21" s="13">
        <v>128244.32</v>
      </c>
    </row>
    <row r="22" spans="1:10" ht="12.75">
      <c r="A22" s="14" t="s">
        <v>23</v>
      </c>
      <c r="B22" s="15">
        <v>11957.43</v>
      </c>
      <c r="C22" s="15">
        <v>7411.87</v>
      </c>
      <c r="D22" s="15">
        <v>140151.81</v>
      </c>
      <c r="E22" s="15">
        <v>545.33</v>
      </c>
      <c r="F22" s="15" t="s">
        <v>20</v>
      </c>
      <c r="G22" s="15">
        <v>49.26</v>
      </c>
      <c r="H22" s="15">
        <v>229889.23</v>
      </c>
      <c r="I22" s="15" t="s">
        <v>20</v>
      </c>
      <c r="J22" s="15">
        <v>390004.93</v>
      </c>
    </row>
    <row r="23" spans="1:10" ht="12.75">
      <c r="A23" s="12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2.75">
      <c r="A24" s="14" t="s">
        <v>24</v>
      </c>
      <c r="B24" s="15">
        <v>15900.42</v>
      </c>
      <c r="C24" s="15" t="s">
        <v>20</v>
      </c>
      <c r="D24" s="15">
        <v>231467.43</v>
      </c>
      <c r="E24" s="15" t="s">
        <v>20</v>
      </c>
      <c r="F24" s="15" t="s">
        <v>20</v>
      </c>
      <c r="G24" s="15">
        <v>749.13</v>
      </c>
      <c r="H24" s="15">
        <v>124350.57</v>
      </c>
      <c r="I24" s="15" t="s">
        <v>20</v>
      </c>
      <c r="J24" s="15">
        <v>372467.55</v>
      </c>
    </row>
    <row r="25" spans="1:10" ht="12.75">
      <c r="A25" s="12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2.75">
      <c r="A26" s="14" t="s">
        <v>25</v>
      </c>
      <c r="B26" s="15">
        <v>7720.53</v>
      </c>
      <c r="C26" s="15">
        <v>20588.01</v>
      </c>
      <c r="D26" s="15">
        <v>71043.66</v>
      </c>
      <c r="E26" s="15">
        <v>5602.11</v>
      </c>
      <c r="F26" s="15">
        <v>4194.24</v>
      </c>
      <c r="G26" s="15">
        <v>364.77</v>
      </c>
      <c r="H26" s="15">
        <v>19403.45</v>
      </c>
      <c r="I26" s="15" t="s">
        <v>20</v>
      </c>
      <c r="J26" s="15">
        <v>128916.77</v>
      </c>
    </row>
    <row r="27" spans="1:10" ht="12.75">
      <c r="A27" s="12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2.75">
      <c r="A28" s="12" t="s">
        <v>26</v>
      </c>
      <c r="B28" s="13">
        <v>43482.11</v>
      </c>
      <c r="C28" s="13">
        <v>15478.28</v>
      </c>
      <c r="D28" s="13">
        <v>148998.26</v>
      </c>
      <c r="E28" s="13">
        <v>17159.96</v>
      </c>
      <c r="F28" s="13" t="s">
        <v>20</v>
      </c>
      <c r="G28" s="13">
        <v>11043.67</v>
      </c>
      <c r="H28" s="13">
        <v>222494.63</v>
      </c>
      <c r="I28" s="13" t="s">
        <v>20</v>
      </c>
      <c r="J28" s="13">
        <v>458656.91</v>
      </c>
    </row>
    <row r="29" spans="1:10" ht="12.75">
      <c r="A29" s="12" t="s">
        <v>27</v>
      </c>
      <c r="B29" s="13">
        <v>4670.63</v>
      </c>
      <c r="C29" s="13">
        <v>8842.61</v>
      </c>
      <c r="D29" s="13">
        <v>179033.46</v>
      </c>
      <c r="E29" s="13">
        <v>44360.47</v>
      </c>
      <c r="F29" s="13" t="s">
        <v>20</v>
      </c>
      <c r="G29" s="13">
        <v>3817.31</v>
      </c>
      <c r="H29" s="13">
        <v>217793.05</v>
      </c>
      <c r="I29" s="13" t="s">
        <v>20</v>
      </c>
      <c r="J29" s="13">
        <v>458517.53</v>
      </c>
    </row>
    <row r="30" spans="1:10" ht="12.75">
      <c r="A30" s="12" t="s">
        <v>28</v>
      </c>
      <c r="B30" s="13">
        <v>11733.47</v>
      </c>
      <c r="C30" s="13">
        <v>27309.2</v>
      </c>
      <c r="D30" s="13">
        <v>94165.42</v>
      </c>
      <c r="E30" s="13">
        <v>12816.62</v>
      </c>
      <c r="F30" s="13" t="s">
        <v>20</v>
      </c>
      <c r="G30" s="13">
        <v>2265.68</v>
      </c>
      <c r="H30" s="13">
        <v>120066.83</v>
      </c>
      <c r="I30" s="13" t="s">
        <v>20</v>
      </c>
      <c r="J30" s="13">
        <v>268357.22</v>
      </c>
    </row>
    <row r="31" spans="1:10" ht="12.75">
      <c r="A31" s="14" t="s">
        <v>29</v>
      </c>
      <c r="B31" s="15">
        <v>59886.21</v>
      </c>
      <c r="C31" s="15">
        <v>51630.09</v>
      </c>
      <c r="D31" s="15">
        <v>422197.14</v>
      </c>
      <c r="E31" s="15">
        <v>74337.05</v>
      </c>
      <c r="F31" s="15" t="s">
        <v>20</v>
      </c>
      <c r="G31" s="15">
        <v>17126.66</v>
      </c>
      <c r="H31" s="15">
        <v>560354.51</v>
      </c>
      <c r="I31" s="15" t="s">
        <v>20</v>
      </c>
      <c r="J31" s="15">
        <v>1185531.66</v>
      </c>
    </row>
    <row r="32" spans="1:10" ht="12.75">
      <c r="A32" s="12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2.75">
      <c r="A33" s="12" t="s">
        <v>30</v>
      </c>
      <c r="B33" s="13">
        <v>4312.64</v>
      </c>
      <c r="C33" s="13">
        <v>769.51</v>
      </c>
      <c r="D33" s="13">
        <v>8211.11</v>
      </c>
      <c r="E33" s="13">
        <v>223.34</v>
      </c>
      <c r="F33" s="13" t="s">
        <v>20</v>
      </c>
      <c r="G33" s="13">
        <v>3794.42</v>
      </c>
      <c r="H33" s="13">
        <v>406771.73</v>
      </c>
      <c r="I33" s="13">
        <v>103.74</v>
      </c>
      <c r="J33" s="13">
        <v>424186.49</v>
      </c>
    </row>
    <row r="34" spans="1:10" ht="12.75">
      <c r="A34" s="12" t="s">
        <v>31</v>
      </c>
      <c r="B34" s="13">
        <v>5517.3</v>
      </c>
      <c r="C34" s="13" t="s">
        <v>20</v>
      </c>
      <c r="D34" s="13">
        <v>16368.66</v>
      </c>
      <c r="E34" s="13">
        <v>1062.09</v>
      </c>
      <c r="F34" s="13" t="s">
        <v>20</v>
      </c>
      <c r="G34" s="13">
        <v>4388.95</v>
      </c>
      <c r="H34" s="13">
        <v>298405.57</v>
      </c>
      <c r="I34" s="13">
        <v>764.16</v>
      </c>
      <c r="J34" s="13">
        <v>326506.73</v>
      </c>
    </row>
    <row r="35" spans="1:10" ht="12.75">
      <c r="A35" s="12" t="s">
        <v>32</v>
      </c>
      <c r="B35" s="13">
        <v>24866.39</v>
      </c>
      <c r="C35" s="13">
        <v>22671.75</v>
      </c>
      <c r="D35" s="13">
        <v>101264</v>
      </c>
      <c r="E35" s="13">
        <v>6412.32</v>
      </c>
      <c r="F35" s="13" t="s">
        <v>20</v>
      </c>
      <c r="G35" s="13">
        <v>14257.69</v>
      </c>
      <c r="H35" s="13">
        <v>280821.89</v>
      </c>
      <c r="I35" s="13" t="s">
        <v>20</v>
      </c>
      <c r="J35" s="13">
        <v>450294.04</v>
      </c>
    </row>
    <row r="36" spans="1:10" ht="12.75">
      <c r="A36" s="12" t="s">
        <v>33</v>
      </c>
      <c r="B36" s="13">
        <v>12210.73</v>
      </c>
      <c r="C36" s="13" t="s">
        <v>20</v>
      </c>
      <c r="D36" s="13">
        <v>17959.58</v>
      </c>
      <c r="E36" s="13">
        <v>1230.34</v>
      </c>
      <c r="F36" s="13" t="s">
        <v>20</v>
      </c>
      <c r="G36" s="13">
        <v>1573.02</v>
      </c>
      <c r="H36" s="13">
        <v>160113.18</v>
      </c>
      <c r="I36" s="13" t="s">
        <v>20</v>
      </c>
      <c r="J36" s="13">
        <v>193086.85</v>
      </c>
    </row>
    <row r="37" spans="1:10" ht="12.75">
      <c r="A37" s="14" t="s">
        <v>34</v>
      </c>
      <c r="B37" s="15">
        <v>46907.06</v>
      </c>
      <c r="C37" s="15">
        <v>23441.26</v>
      </c>
      <c r="D37" s="15">
        <v>143803.35</v>
      </c>
      <c r="E37" s="15">
        <v>8928.09</v>
      </c>
      <c r="F37" s="15" t="s">
        <v>20</v>
      </c>
      <c r="G37" s="15">
        <v>24014.08</v>
      </c>
      <c r="H37" s="15">
        <v>1146112.37</v>
      </c>
      <c r="I37" s="15">
        <v>867.9</v>
      </c>
      <c r="J37" s="15">
        <v>1394074.11</v>
      </c>
    </row>
    <row r="38" spans="1:10" ht="12.75">
      <c r="A38" s="12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4" t="s">
        <v>35</v>
      </c>
      <c r="B39" s="15">
        <v>876.69</v>
      </c>
      <c r="C39" s="15">
        <v>322.49</v>
      </c>
      <c r="D39" s="15">
        <v>2564.21</v>
      </c>
      <c r="E39" s="15" t="s">
        <v>20</v>
      </c>
      <c r="F39" s="15" t="s">
        <v>20</v>
      </c>
      <c r="G39" s="15">
        <v>1783.3</v>
      </c>
      <c r="H39" s="15">
        <v>116928.47</v>
      </c>
      <c r="I39" s="15" t="s">
        <v>20</v>
      </c>
      <c r="J39" s="15">
        <v>122475.16</v>
      </c>
    </row>
    <row r="40" spans="1:10" ht="12.75">
      <c r="A40" s="12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2.75">
      <c r="A41" s="12" t="s">
        <v>36</v>
      </c>
      <c r="B41" s="13">
        <v>4102.56</v>
      </c>
      <c r="C41" s="13">
        <v>6003.12</v>
      </c>
      <c r="D41" s="13">
        <v>45578.88</v>
      </c>
      <c r="E41" s="13">
        <v>3593.64</v>
      </c>
      <c r="F41" s="13" t="s">
        <v>20</v>
      </c>
      <c r="G41" s="13">
        <v>318.74</v>
      </c>
      <c r="H41" s="13">
        <v>98533.93</v>
      </c>
      <c r="I41" s="13" t="s">
        <v>20</v>
      </c>
      <c r="J41" s="13">
        <v>158130.87</v>
      </c>
    </row>
    <row r="42" spans="1:10" ht="12.75">
      <c r="A42" s="12" t="s">
        <v>37</v>
      </c>
      <c r="B42" s="13">
        <v>157.09</v>
      </c>
      <c r="C42" s="13">
        <v>58285.27</v>
      </c>
      <c r="D42" s="13">
        <v>118514.25</v>
      </c>
      <c r="E42" s="13" t="s">
        <v>20</v>
      </c>
      <c r="F42" s="13" t="s">
        <v>20</v>
      </c>
      <c r="G42" s="13">
        <v>12944.56</v>
      </c>
      <c r="H42" s="13">
        <v>204312.15</v>
      </c>
      <c r="I42" s="13" t="s">
        <v>20</v>
      </c>
      <c r="J42" s="13">
        <v>394213.32</v>
      </c>
    </row>
    <row r="43" spans="1:10" ht="12.75">
      <c r="A43" s="12" t="s">
        <v>38</v>
      </c>
      <c r="B43" s="13">
        <v>5579.97</v>
      </c>
      <c r="C43" s="13">
        <v>98116.06</v>
      </c>
      <c r="D43" s="13">
        <v>78041.85</v>
      </c>
      <c r="E43" s="13">
        <v>5889.44</v>
      </c>
      <c r="F43" s="13" t="s">
        <v>20</v>
      </c>
      <c r="G43" s="13">
        <v>16.58</v>
      </c>
      <c r="H43" s="13">
        <v>81565.23</v>
      </c>
      <c r="I43" s="13" t="s">
        <v>20</v>
      </c>
      <c r="J43" s="13">
        <v>269209.13</v>
      </c>
    </row>
    <row r="44" spans="1:10" ht="12.75">
      <c r="A44" s="12" t="s">
        <v>39</v>
      </c>
      <c r="B44" s="13">
        <v>595.94</v>
      </c>
      <c r="C44" s="13">
        <v>22038.19</v>
      </c>
      <c r="D44" s="13">
        <v>52863.3</v>
      </c>
      <c r="E44" s="13">
        <v>5127.25</v>
      </c>
      <c r="F44" s="13" t="s">
        <v>20</v>
      </c>
      <c r="G44" s="13">
        <v>6586.33</v>
      </c>
      <c r="H44" s="13">
        <v>41026.59</v>
      </c>
      <c r="I44" s="13" t="s">
        <v>20</v>
      </c>
      <c r="J44" s="13">
        <v>128237.6</v>
      </c>
    </row>
    <row r="45" spans="1:10" ht="12.75">
      <c r="A45" s="12" t="s">
        <v>40</v>
      </c>
      <c r="B45" s="13">
        <v>4382.05</v>
      </c>
      <c r="C45" s="13">
        <v>2649.03</v>
      </c>
      <c r="D45" s="13">
        <v>34928.74</v>
      </c>
      <c r="E45" s="13">
        <v>2776.78</v>
      </c>
      <c r="F45" s="13" t="s">
        <v>20</v>
      </c>
      <c r="G45" s="13">
        <v>614.35</v>
      </c>
      <c r="H45" s="13">
        <v>285537.22</v>
      </c>
      <c r="I45" s="13" t="s">
        <v>20</v>
      </c>
      <c r="J45" s="13">
        <v>330888.17</v>
      </c>
    </row>
    <row r="46" spans="1:10" ht="12.75">
      <c r="A46" s="12" t="s">
        <v>41</v>
      </c>
      <c r="B46" s="13">
        <v>14464.92</v>
      </c>
      <c r="C46" s="13">
        <v>8714.41</v>
      </c>
      <c r="D46" s="13">
        <v>79523.66</v>
      </c>
      <c r="E46" s="13">
        <v>1513.82</v>
      </c>
      <c r="F46" s="13" t="s">
        <v>20</v>
      </c>
      <c r="G46" s="13">
        <v>1593.84</v>
      </c>
      <c r="H46" s="13">
        <v>90172.93</v>
      </c>
      <c r="I46" s="13" t="s">
        <v>20</v>
      </c>
      <c r="J46" s="13">
        <v>195983.58</v>
      </c>
    </row>
    <row r="47" spans="1:10" ht="12.75">
      <c r="A47" s="12" t="s">
        <v>42</v>
      </c>
      <c r="B47" s="13">
        <v>19425.59</v>
      </c>
      <c r="C47" s="13">
        <v>29519.84</v>
      </c>
      <c r="D47" s="13">
        <v>110811.39</v>
      </c>
      <c r="E47" s="13" t="s">
        <v>20</v>
      </c>
      <c r="F47" s="13" t="s">
        <v>20</v>
      </c>
      <c r="G47" s="13">
        <v>12277.69</v>
      </c>
      <c r="H47" s="13">
        <v>181547.05</v>
      </c>
      <c r="I47" s="13" t="s">
        <v>20</v>
      </c>
      <c r="J47" s="13">
        <v>353581.56</v>
      </c>
    </row>
    <row r="48" spans="1:10" ht="12.75">
      <c r="A48" s="12" t="s">
        <v>43</v>
      </c>
      <c r="B48" s="13">
        <v>133.11</v>
      </c>
      <c r="C48" s="13" t="s">
        <v>20</v>
      </c>
      <c r="D48" s="13">
        <v>35934.94</v>
      </c>
      <c r="E48" s="13">
        <v>5620.25</v>
      </c>
      <c r="F48" s="13" t="s">
        <v>20</v>
      </c>
      <c r="G48" s="13">
        <v>2173.12</v>
      </c>
      <c r="H48" s="13">
        <v>67738.23</v>
      </c>
      <c r="I48" s="13" t="s">
        <v>20</v>
      </c>
      <c r="J48" s="13">
        <v>111599.65</v>
      </c>
    </row>
    <row r="49" spans="1:10" ht="12.75">
      <c r="A49" s="12" t="s">
        <v>44</v>
      </c>
      <c r="B49" s="13">
        <v>615.95</v>
      </c>
      <c r="C49" s="13">
        <v>15830.96</v>
      </c>
      <c r="D49" s="13">
        <v>23014.8</v>
      </c>
      <c r="E49" s="13">
        <v>21511.23</v>
      </c>
      <c r="F49" s="13" t="s">
        <v>20</v>
      </c>
      <c r="G49" s="13">
        <v>1117.46</v>
      </c>
      <c r="H49" s="13">
        <v>115204.8</v>
      </c>
      <c r="I49" s="13" t="s">
        <v>20</v>
      </c>
      <c r="J49" s="13">
        <v>177295.2</v>
      </c>
    </row>
    <row r="50" spans="1:10" ht="12.75">
      <c r="A50" s="14" t="s">
        <v>45</v>
      </c>
      <c r="B50" s="15">
        <v>49457.18</v>
      </c>
      <c r="C50" s="15">
        <v>241156.88</v>
      </c>
      <c r="D50" s="15">
        <v>579211.81</v>
      </c>
      <c r="E50" s="15">
        <v>46032.41</v>
      </c>
      <c r="F50" s="15" t="s">
        <v>20</v>
      </c>
      <c r="G50" s="15">
        <v>37642.67</v>
      </c>
      <c r="H50" s="15">
        <v>1165638.13</v>
      </c>
      <c r="I50" s="15" t="s">
        <v>20</v>
      </c>
      <c r="J50" s="15">
        <v>2119139.08</v>
      </c>
    </row>
    <row r="51" spans="1:10" ht="12.75">
      <c r="A51" s="12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2.75">
      <c r="A52" s="14" t="s">
        <v>46</v>
      </c>
      <c r="B52" s="15">
        <v>17270.55</v>
      </c>
      <c r="C52" s="15">
        <v>4207.27</v>
      </c>
      <c r="D52" s="15">
        <v>43712.24</v>
      </c>
      <c r="E52" s="15">
        <v>7637.4</v>
      </c>
      <c r="F52" s="15" t="s">
        <v>20</v>
      </c>
      <c r="G52" s="15">
        <v>3743.09</v>
      </c>
      <c r="H52" s="15">
        <v>118894.72</v>
      </c>
      <c r="I52" s="15" t="s">
        <v>20</v>
      </c>
      <c r="J52" s="15">
        <v>195465.27</v>
      </c>
    </row>
    <row r="53" spans="1:10" ht="12.75">
      <c r="A53" s="12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2.75">
      <c r="A54" s="12" t="s">
        <v>47</v>
      </c>
      <c r="B54" s="13">
        <v>41139.91</v>
      </c>
      <c r="C54" s="13">
        <v>19561.83</v>
      </c>
      <c r="D54" s="13">
        <v>70380.33</v>
      </c>
      <c r="E54" s="13" t="s">
        <v>20</v>
      </c>
      <c r="F54" s="13" t="s">
        <v>20</v>
      </c>
      <c r="G54" s="13">
        <v>2981.1</v>
      </c>
      <c r="H54" s="13">
        <v>211175.47</v>
      </c>
      <c r="I54" s="13" t="s">
        <v>20</v>
      </c>
      <c r="J54" s="13">
        <v>345238.64</v>
      </c>
    </row>
    <row r="55" spans="1:10" ht="12.75">
      <c r="A55" s="12" t="s">
        <v>48</v>
      </c>
      <c r="B55" s="13">
        <v>19468.1</v>
      </c>
      <c r="C55" s="13">
        <v>17571.86</v>
      </c>
      <c r="D55" s="13">
        <v>5763.73</v>
      </c>
      <c r="E55" s="13">
        <v>2809.85</v>
      </c>
      <c r="F55" s="13" t="s">
        <v>20</v>
      </c>
      <c r="G55" s="13">
        <v>33077.74</v>
      </c>
      <c r="H55" s="13">
        <v>260126.45</v>
      </c>
      <c r="I55" s="13" t="s">
        <v>20</v>
      </c>
      <c r="J55" s="13">
        <v>338817.73</v>
      </c>
    </row>
    <row r="56" spans="1:10" ht="12.75">
      <c r="A56" s="12" t="s">
        <v>49</v>
      </c>
      <c r="B56" s="13">
        <v>23767.84</v>
      </c>
      <c r="C56" s="13">
        <v>9520.92</v>
      </c>
      <c r="D56" s="13">
        <v>159217.43</v>
      </c>
      <c r="E56" s="13">
        <v>16068.82</v>
      </c>
      <c r="F56" s="13" t="s">
        <v>20</v>
      </c>
      <c r="G56" s="13">
        <v>3228.18</v>
      </c>
      <c r="H56" s="13">
        <v>352387.11</v>
      </c>
      <c r="I56" s="13" t="s">
        <v>20</v>
      </c>
      <c r="J56" s="13">
        <v>564190.3</v>
      </c>
    </row>
    <row r="57" spans="1:10" ht="12.75">
      <c r="A57" s="12" t="s">
        <v>50</v>
      </c>
      <c r="B57" s="13">
        <v>29383.07</v>
      </c>
      <c r="C57" s="13">
        <v>13243.14</v>
      </c>
      <c r="D57" s="13">
        <v>112156.78</v>
      </c>
      <c r="E57" s="13">
        <v>12508.59</v>
      </c>
      <c r="F57" s="13" t="s">
        <v>20</v>
      </c>
      <c r="G57" s="13">
        <v>6168.58</v>
      </c>
      <c r="H57" s="13">
        <v>257899.49</v>
      </c>
      <c r="I57" s="13" t="s">
        <v>20</v>
      </c>
      <c r="J57" s="13">
        <v>431359.65</v>
      </c>
    </row>
    <row r="58" spans="1:10" ht="12.75">
      <c r="A58" s="12" t="s">
        <v>51</v>
      </c>
      <c r="B58" s="13">
        <v>10365.8</v>
      </c>
      <c r="C58" s="13">
        <v>22320.09</v>
      </c>
      <c r="D58" s="13">
        <v>3400.16</v>
      </c>
      <c r="E58" s="13">
        <v>734.96</v>
      </c>
      <c r="F58" s="13" t="s">
        <v>20</v>
      </c>
      <c r="G58" s="13">
        <v>4959.61</v>
      </c>
      <c r="H58" s="13">
        <v>129834.11</v>
      </c>
      <c r="I58" s="13" t="s">
        <v>20</v>
      </c>
      <c r="J58" s="13">
        <v>171614.73</v>
      </c>
    </row>
    <row r="59" spans="1:10" ht="12.75">
      <c r="A59" s="14" t="s">
        <v>52</v>
      </c>
      <c r="B59" s="15">
        <v>124124.72</v>
      </c>
      <c r="C59" s="15">
        <v>82217.84</v>
      </c>
      <c r="D59" s="15">
        <v>350918.43</v>
      </c>
      <c r="E59" s="15">
        <v>32122.22</v>
      </c>
      <c r="F59" s="15" t="s">
        <v>20</v>
      </c>
      <c r="G59" s="15">
        <v>50415.21</v>
      </c>
      <c r="H59" s="15">
        <v>1211422.63</v>
      </c>
      <c r="I59" s="15" t="s">
        <v>20</v>
      </c>
      <c r="J59" s="15">
        <v>1851221.05</v>
      </c>
    </row>
    <row r="60" spans="1:10" ht="12.75">
      <c r="A60" s="12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2.75">
      <c r="A61" s="12" t="s">
        <v>53</v>
      </c>
      <c r="B61" s="13">
        <v>4309.09</v>
      </c>
      <c r="C61" s="13">
        <v>5565.22</v>
      </c>
      <c r="D61" s="13">
        <v>5398.71</v>
      </c>
      <c r="E61" s="13">
        <v>2126.87</v>
      </c>
      <c r="F61" s="13">
        <v>221.45</v>
      </c>
      <c r="G61" s="13">
        <v>449</v>
      </c>
      <c r="H61" s="13">
        <v>70336.61</v>
      </c>
      <c r="I61" s="13" t="s">
        <v>20</v>
      </c>
      <c r="J61" s="13">
        <v>88406.95</v>
      </c>
    </row>
    <row r="62" spans="1:10" ht="12.75">
      <c r="A62" s="12" t="s">
        <v>54</v>
      </c>
      <c r="B62" s="13">
        <v>9223.41</v>
      </c>
      <c r="C62" s="13">
        <v>4794.25</v>
      </c>
      <c r="D62" s="13">
        <v>14157.62</v>
      </c>
      <c r="E62" s="13">
        <v>7788.18</v>
      </c>
      <c r="F62" s="13" t="s">
        <v>20</v>
      </c>
      <c r="G62" s="13">
        <v>1827.98</v>
      </c>
      <c r="H62" s="13">
        <v>160199.1</v>
      </c>
      <c r="I62" s="13" t="s">
        <v>20</v>
      </c>
      <c r="J62" s="13">
        <v>197990.54</v>
      </c>
    </row>
    <row r="63" spans="1:10" ht="12.75">
      <c r="A63" s="12" t="s">
        <v>55</v>
      </c>
      <c r="B63" s="13">
        <v>35076.09</v>
      </c>
      <c r="C63" s="13">
        <v>34542.92</v>
      </c>
      <c r="D63" s="13">
        <v>117441.22</v>
      </c>
      <c r="E63" s="13">
        <v>4476.32</v>
      </c>
      <c r="F63" s="13" t="s">
        <v>20</v>
      </c>
      <c r="G63" s="13"/>
      <c r="H63" s="13">
        <v>150345.63</v>
      </c>
      <c r="I63" s="13" t="s">
        <v>20</v>
      </c>
      <c r="J63" s="13">
        <v>341882.18</v>
      </c>
    </row>
    <row r="64" spans="1:10" ht="12.75">
      <c r="A64" s="14" t="s">
        <v>56</v>
      </c>
      <c r="B64" s="15">
        <v>48608.59</v>
      </c>
      <c r="C64" s="15">
        <v>44902.39</v>
      </c>
      <c r="D64" s="15">
        <v>136997.55</v>
      </c>
      <c r="E64" s="15">
        <v>14391.37</v>
      </c>
      <c r="F64" s="15">
        <v>221.45</v>
      </c>
      <c r="G64" s="15">
        <v>2276.98</v>
      </c>
      <c r="H64" s="15">
        <v>380881.34</v>
      </c>
      <c r="I64" s="15" t="s">
        <v>20</v>
      </c>
      <c r="J64" s="15">
        <v>628279.67</v>
      </c>
    </row>
    <row r="65" spans="1:10" ht="12.75">
      <c r="A65" s="12"/>
      <c r="B65" s="13"/>
      <c r="C65" s="13"/>
      <c r="D65" s="13"/>
      <c r="E65" s="13"/>
      <c r="F65" s="13"/>
      <c r="G65" s="13"/>
      <c r="H65" s="13"/>
      <c r="I65" s="13"/>
      <c r="J65" s="13"/>
    </row>
    <row r="66" spans="1:10" ht="12.75">
      <c r="A66" s="14" t="s">
        <v>57</v>
      </c>
      <c r="B66" s="15">
        <v>45201.14</v>
      </c>
      <c r="C66" s="15">
        <v>17538.79</v>
      </c>
      <c r="D66" s="15">
        <v>35009.75</v>
      </c>
      <c r="E66" s="15">
        <v>460.36</v>
      </c>
      <c r="F66" s="15">
        <v>55.8</v>
      </c>
      <c r="G66" s="15">
        <v>8090.9</v>
      </c>
      <c r="H66" s="15">
        <v>162921.5</v>
      </c>
      <c r="I66" s="15" t="s">
        <v>20</v>
      </c>
      <c r="J66" s="15">
        <v>269278.24</v>
      </c>
    </row>
    <row r="67" spans="1:10" ht="12.75">
      <c r="A67" s="12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2.75">
      <c r="A68" s="12" t="s">
        <v>58</v>
      </c>
      <c r="B68" s="13">
        <v>12379.51</v>
      </c>
      <c r="C68" s="13">
        <v>12366.11</v>
      </c>
      <c r="D68" s="13">
        <v>4896.76</v>
      </c>
      <c r="E68" s="13">
        <v>8893.59</v>
      </c>
      <c r="F68" s="13" t="s">
        <v>20</v>
      </c>
      <c r="G68" s="13">
        <v>33447.17</v>
      </c>
      <c r="H68" s="13">
        <v>629318.67</v>
      </c>
      <c r="I68" s="13" t="s">
        <v>20</v>
      </c>
      <c r="J68" s="13">
        <v>701301.81</v>
      </c>
    </row>
    <row r="69" spans="1:10" ht="12.75">
      <c r="A69" s="12" t="s">
        <v>59</v>
      </c>
      <c r="B69" s="13">
        <v>9243.14</v>
      </c>
      <c r="C69" s="13">
        <v>46927.67</v>
      </c>
      <c r="D69" s="13">
        <v>21634.09</v>
      </c>
      <c r="E69" s="13">
        <v>894.64</v>
      </c>
      <c r="F69" s="13" t="s">
        <v>20</v>
      </c>
      <c r="G69" s="13">
        <v>35151.34</v>
      </c>
      <c r="H69" s="13">
        <v>642438.09</v>
      </c>
      <c r="I69" s="13" t="s">
        <v>20</v>
      </c>
      <c r="J69" s="13">
        <v>756288.97</v>
      </c>
    </row>
    <row r="70" spans="1:10" ht="12.75">
      <c r="A70" s="14" t="s">
        <v>60</v>
      </c>
      <c r="B70" s="15">
        <v>21622.65</v>
      </c>
      <c r="C70" s="15">
        <v>59293.78</v>
      </c>
      <c r="D70" s="15">
        <v>26530.85</v>
      </c>
      <c r="E70" s="15">
        <v>9788.23</v>
      </c>
      <c r="F70" s="15" t="s">
        <v>20</v>
      </c>
      <c r="G70" s="15">
        <v>68598.51</v>
      </c>
      <c r="H70" s="15">
        <v>1271756.76</v>
      </c>
      <c r="I70" s="15" t="s">
        <v>20</v>
      </c>
      <c r="J70" s="15">
        <v>1457590.78</v>
      </c>
    </row>
    <row r="71" spans="1:10" ht="12.75">
      <c r="A71" s="12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2.75">
      <c r="A72" s="12" t="s">
        <v>61</v>
      </c>
      <c r="B72" s="13">
        <v>39075.38</v>
      </c>
      <c r="C72" s="13">
        <v>18107.6</v>
      </c>
      <c r="D72" s="13">
        <v>9575.66</v>
      </c>
      <c r="E72" s="13">
        <v>1671.91</v>
      </c>
      <c r="F72" s="13" t="s">
        <v>20</v>
      </c>
      <c r="G72" s="13">
        <v>1530.03</v>
      </c>
      <c r="H72" s="13">
        <v>31888.44</v>
      </c>
      <c r="I72" s="13" t="s">
        <v>20</v>
      </c>
      <c r="J72" s="13">
        <v>101849.02</v>
      </c>
    </row>
    <row r="73" spans="1:10" ht="12.75">
      <c r="A73" s="12" t="s">
        <v>62</v>
      </c>
      <c r="B73" s="13">
        <v>11278.45</v>
      </c>
      <c r="C73" s="13">
        <v>2820.06</v>
      </c>
      <c r="D73" s="13">
        <v>17960.41</v>
      </c>
      <c r="E73" s="13" t="s">
        <v>20</v>
      </c>
      <c r="F73" s="13" t="s">
        <v>20</v>
      </c>
      <c r="G73" s="13">
        <v>776.2</v>
      </c>
      <c r="H73" s="13">
        <v>134839.62</v>
      </c>
      <c r="I73" s="13" t="s">
        <v>20</v>
      </c>
      <c r="J73" s="13">
        <v>167674.74</v>
      </c>
    </row>
    <row r="74" spans="1:10" ht="12.75">
      <c r="A74" s="12" t="s">
        <v>63</v>
      </c>
      <c r="B74" s="13">
        <v>22802.01</v>
      </c>
      <c r="C74" s="13">
        <v>2132.16</v>
      </c>
      <c r="D74" s="13">
        <v>925.93</v>
      </c>
      <c r="E74" s="13">
        <v>663.95</v>
      </c>
      <c r="F74" s="13" t="s">
        <v>20</v>
      </c>
      <c r="G74" s="13">
        <v>46628.47</v>
      </c>
      <c r="H74" s="13">
        <v>298481.42</v>
      </c>
      <c r="I74" s="13" t="s">
        <v>20</v>
      </c>
      <c r="J74" s="13">
        <v>371633.94</v>
      </c>
    </row>
    <row r="75" spans="1:10" ht="12.75">
      <c r="A75" s="12" t="s">
        <v>64</v>
      </c>
      <c r="B75" s="13">
        <v>43509.05</v>
      </c>
      <c r="C75" s="13">
        <v>41056.45</v>
      </c>
      <c r="D75" s="13">
        <v>22284.48</v>
      </c>
      <c r="E75" s="13">
        <v>4842.55</v>
      </c>
      <c r="F75" s="13" t="s">
        <v>20</v>
      </c>
      <c r="G75" s="13">
        <v>3856.78</v>
      </c>
      <c r="H75" s="13">
        <v>106174.4</v>
      </c>
      <c r="I75" s="13" t="s">
        <v>20</v>
      </c>
      <c r="J75" s="13">
        <v>221723.71</v>
      </c>
    </row>
    <row r="76" spans="1:10" ht="12.75">
      <c r="A76" s="12" t="s">
        <v>65</v>
      </c>
      <c r="B76" s="13">
        <v>63574.07</v>
      </c>
      <c r="C76" s="13">
        <v>25236.95</v>
      </c>
      <c r="D76" s="13">
        <v>31932.49</v>
      </c>
      <c r="E76" s="13">
        <v>3215.87</v>
      </c>
      <c r="F76" s="13" t="s">
        <v>20</v>
      </c>
      <c r="G76" s="13">
        <v>2296.72</v>
      </c>
      <c r="H76" s="13">
        <v>413666.3</v>
      </c>
      <c r="I76" s="13" t="s">
        <v>20</v>
      </c>
      <c r="J76" s="13">
        <v>539922.4</v>
      </c>
    </row>
    <row r="77" spans="1:10" ht="12.75">
      <c r="A77" s="12" t="s">
        <v>66</v>
      </c>
      <c r="B77" s="13">
        <v>128678.05</v>
      </c>
      <c r="C77" s="13">
        <v>15381.11</v>
      </c>
      <c r="D77" s="13">
        <v>21911.32</v>
      </c>
      <c r="E77" s="13">
        <v>5192.77</v>
      </c>
      <c r="F77" s="13" t="s">
        <v>20</v>
      </c>
      <c r="G77" s="13">
        <v>14791.81</v>
      </c>
      <c r="H77" s="13">
        <v>125173.17</v>
      </c>
      <c r="I77" s="13" t="s">
        <v>20</v>
      </c>
      <c r="J77" s="13">
        <v>311128.23</v>
      </c>
    </row>
    <row r="78" spans="1:10" ht="12.75">
      <c r="A78" s="12" t="s">
        <v>67</v>
      </c>
      <c r="B78" s="13">
        <v>18894.99</v>
      </c>
      <c r="C78" s="13">
        <v>25404.07</v>
      </c>
      <c r="D78" s="13">
        <v>10822.75</v>
      </c>
      <c r="E78" s="13">
        <v>1173.89</v>
      </c>
      <c r="F78" s="13" t="s">
        <v>20</v>
      </c>
      <c r="G78" s="13">
        <v>3243.59</v>
      </c>
      <c r="H78" s="13">
        <v>56188.89</v>
      </c>
      <c r="I78" s="13" t="s">
        <v>20</v>
      </c>
      <c r="J78" s="13">
        <v>115728.18</v>
      </c>
    </row>
    <row r="79" spans="1:10" ht="12.75">
      <c r="A79" s="12" t="s">
        <v>68</v>
      </c>
      <c r="B79" s="13">
        <v>23938.28</v>
      </c>
      <c r="C79" s="13">
        <v>1003.37</v>
      </c>
      <c r="D79" s="13">
        <v>4843.57</v>
      </c>
      <c r="E79" s="13">
        <v>1409.63</v>
      </c>
      <c r="F79" s="13" t="s">
        <v>20</v>
      </c>
      <c r="G79" s="13">
        <v>2559.32</v>
      </c>
      <c r="H79" s="13">
        <v>242837.54</v>
      </c>
      <c r="I79" s="13" t="s">
        <v>20</v>
      </c>
      <c r="J79" s="13">
        <v>276591.71</v>
      </c>
    </row>
    <row r="80" spans="1:10" ht="12.75">
      <c r="A80" s="14" t="s">
        <v>69</v>
      </c>
      <c r="B80" s="15">
        <v>351750.28</v>
      </c>
      <c r="C80" s="15">
        <v>131141.77</v>
      </c>
      <c r="D80" s="15">
        <v>120256.61</v>
      </c>
      <c r="E80" s="15">
        <v>18170.57</v>
      </c>
      <c r="F80" s="15" t="s">
        <v>20</v>
      </c>
      <c r="G80" s="15">
        <v>75682.92</v>
      </c>
      <c r="H80" s="15">
        <v>1409249.78</v>
      </c>
      <c r="I80" s="15" t="s">
        <v>20</v>
      </c>
      <c r="J80" s="15">
        <v>2106251.93</v>
      </c>
    </row>
    <row r="81" spans="1:10" ht="12.75">
      <c r="A81" s="12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2.75">
      <c r="A82" s="12" t="s">
        <v>70</v>
      </c>
      <c r="B82" s="13">
        <v>6869.56</v>
      </c>
      <c r="C82" s="13" t="s">
        <v>20</v>
      </c>
      <c r="D82" s="13" t="s">
        <v>20</v>
      </c>
      <c r="E82" s="13">
        <v>2837.88</v>
      </c>
      <c r="F82" s="13" t="s">
        <v>20</v>
      </c>
      <c r="G82" s="13">
        <v>1430.2</v>
      </c>
      <c r="H82" s="13">
        <v>6440.71</v>
      </c>
      <c r="I82" s="13" t="s">
        <v>20</v>
      </c>
      <c r="J82" s="13">
        <v>17578.35</v>
      </c>
    </row>
    <row r="83" spans="1:10" ht="12.75">
      <c r="A83" s="12" t="s">
        <v>71</v>
      </c>
      <c r="B83" s="13">
        <v>4212.25</v>
      </c>
      <c r="C83" s="13">
        <v>3542.76</v>
      </c>
      <c r="D83" s="13">
        <v>38709.85</v>
      </c>
      <c r="E83" s="13">
        <v>7911.53</v>
      </c>
      <c r="F83" s="13" t="s">
        <v>20</v>
      </c>
      <c r="G83" s="13">
        <v>638.25</v>
      </c>
      <c r="H83" s="13">
        <v>32321.41</v>
      </c>
      <c r="I83" s="13" t="s">
        <v>20</v>
      </c>
      <c r="J83" s="13">
        <v>87336.05</v>
      </c>
    </row>
    <row r="84" spans="1:10" ht="12.75">
      <c r="A84" s="14" t="s">
        <v>72</v>
      </c>
      <c r="B84" s="15">
        <v>11081.81</v>
      </c>
      <c r="C84" s="15">
        <v>3542.76</v>
      </c>
      <c r="D84" s="15">
        <v>38709.85</v>
      </c>
      <c r="E84" s="15">
        <v>10749.41</v>
      </c>
      <c r="F84" s="15" t="s">
        <v>20</v>
      </c>
      <c r="G84" s="15">
        <v>2068.45</v>
      </c>
      <c r="H84" s="15">
        <v>38762.12</v>
      </c>
      <c r="I84" s="15" t="s">
        <v>20</v>
      </c>
      <c r="J84" s="15">
        <v>104914.4</v>
      </c>
    </row>
    <row r="85" spans="1:10" ht="12.75">
      <c r="A85" s="12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3.5" thickBot="1">
      <c r="A86" s="18" t="s">
        <v>73</v>
      </c>
      <c r="B86" s="56">
        <v>825694.19</v>
      </c>
      <c r="C86" s="56">
        <v>733852.09</v>
      </c>
      <c r="D86" s="56">
        <v>2526335.02</v>
      </c>
      <c r="E86" s="56">
        <v>404894.17</v>
      </c>
      <c r="F86" s="56">
        <v>39598.84</v>
      </c>
      <c r="G86" s="56">
        <v>298704.71</v>
      </c>
      <c r="H86" s="56">
        <v>9074654.139999999</v>
      </c>
      <c r="I86" s="56">
        <v>926.58</v>
      </c>
      <c r="J86" s="56">
        <v>13904659.739999998</v>
      </c>
    </row>
    <row r="87" spans="1:10" ht="12.75">
      <c r="A87" s="12" t="s">
        <v>157</v>
      </c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12" t="s">
        <v>158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12" t="s">
        <v>159</v>
      </c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12" t="s">
        <v>160</v>
      </c>
      <c r="B90" s="12"/>
      <c r="C90" s="12"/>
      <c r="D90" s="12"/>
      <c r="E90" s="12"/>
      <c r="F90" s="12"/>
      <c r="G90" s="12"/>
      <c r="H90" s="12"/>
      <c r="I90" s="12"/>
      <c r="J90" s="12"/>
    </row>
  </sheetData>
  <mergeCells count="6">
    <mergeCell ref="E6:F6"/>
    <mergeCell ref="A1:J1"/>
    <mergeCell ref="A3:J3"/>
    <mergeCell ref="C5:D5"/>
    <mergeCell ref="E5:F5"/>
    <mergeCell ref="G5:H5"/>
  </mergeCells>
  <printOptions/>
  <pageMargins left="0.75" right="0.75" top="1" bottom="1" header="0" footer="0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2003-01-31T10:19:46Z</cp:lastPrinted>
  <dcterms:created xsi:type="dcterms:W3CDTF">2002-11-25T11:06:06Z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