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'33.9'!$A$1:$L$64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<sst xmlns="http://schemas.openxmlformats.org/spreadsheetml/2006/main" count="46" uniqueCount="46">
  <si>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Millones de Euros</t>
  </si>
  <si>
    <t>Valores Constantes de 1995 a Precios Básicos</t>
  </si>
  <si>
    <t>A.- PRODUCCION RAMA AGRARIA</t>
  </si>
  <si>
    <t xml:space="preserve">PRODUCCION VEGETAL </t>
  </si>
  <si>
    <t xml:space="preserve">   1  Cereales</t>
  </si>
  <si>
    <t xml:space="preserve">   2  Plantas Industriales (1)</t>
  </si>
  <si>
    <t xml:space="preserve">   3  Plantas Forrajeras</t>
  </si>
  <si>
    <t xml:space="preserve">   4  Hortalizas (2) </t>
  </si>
  <si>
    <t xml:space="preserve">   5  Patata</t>
  </si>
  <si>
    <t xml:space="preserve">   6  Frutas (3)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</si>
  <si>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</si>
  <si>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</si>
  <si>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</si>
  <si>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</si>
  <si>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</si>
  <si>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</si>
  <si>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</si>
  <si>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</si>
  <si>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</si>
  <si>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</si>
  <si>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</si>
  <si>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</si>
  <si>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</si>
  <si>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</si>
  <si>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</si>
  <si>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</si>
  <si>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SECUND. NO AGRARIAS NO SEPARABLES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</si>
  <si>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</si>
  <si>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</si>
  <si>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</si>
  <si>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</si>
  <si>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</si>
  <si>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</si>
  <si>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</si>
  <si>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</si>
  <si>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</si>
  <si>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</si>
  <si>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</si>
  <si>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C=(A-B) VALOR AÑADIDO BRUTO </t>
  </si>
  <si>
    <t>D.- AMORTIZACIONES</t>
  </si>
  <si>
    <t>(1) Incluye: Remolacha, Tabaco, Algodón, Girasol y otras. Tambien se  incluyen las leguminosas grano</t>
  </si>
  <si>
    <t>(2) Incluye: Flores y plantas de vivero</t>
  </si>
  <si>
    <t>(3) Incluye: Frutas frescas, Cítricos, Frutas tropicales, Uvas y Aceitunas</t>
  </si>
  <si>
    <t xml:space="preserve">G = (C-D) VALOR ANADIDO NETO  </t>
  </si>
  <si>
    <t>33.9. CUENTA DE PRODUCCIÓN DE LA AGRICULTURA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</si>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</sst>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1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1" fillId="0" borderId="7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80" fontId="1" fillId="0" borderId="8" xfId="0" applyNumberFormat="1" applyFont="1" applyFill="1" applyBorder="1" applyAlignment="1">
      <alignment/>
    </xf>
    <xf numFmtId="180" fontId="1" fillId="0" borderId="9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Y61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40.7109375" style="1" customWidth="1"/>
    <col min="2" max="12" width="12.7109375" style="1" customWidth="1"/>
    <col min="13" max="13" width="11.421875" style="1" customWidth="1"/>
    <col min="14" max="22" width="7.7109375" style="1" customWidth="1"/>
    <col min="23" max="16384" width="11.421875" style="1" customWidth="1"/>
  </cols>
  <sheetData>
    <row r="1" spans="1:12" ht="18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25" ht="1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Q3" s="18"/>
      <c r="R3" s="19"/>
      <c r="S3" s="18"/>
      <c r="T3" s="19"/>
      <c r="U3" s="18"/>
      <c r="V3" s="19"/>
      <c r="W3" s="18"/>
      <c r="X3" s="19"/>
      <c r="Y3" s="18"/>
    </row>
    <row r="4" spans="1:12" ht="14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4.2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ht="12.75">
      <c r="K6" s="4"/>
    </row>
    <row r="7" spans="1:12" ht="13.5" thickBot="1">
      <c r="A7" s="9"/>
      <c r="B7" s="20">
        <v>1990</v>
      </c>
      <c r="C7" s="21">
        <v>1991</v>
      </c>
      <c r="D7" s="20">
        <v>1992</v>
      </c>
      <c r="E7" s="21">
        <v>1993</v>
      </c>
      <c r="F7" s="20">
        <v>1994</v>
      </c>
      <c r="G7" s="21">
        <v>1995</v>
      </c>
      <c r="H7" s="20">
        <v>1996</v>
      </c>
      <c r="I7" s="21">
        <v>1997</v>
      </c>
      <c r="J7" s="20">
        <v>1998</v>
      </c>
      <c r="K7" s="20">
        <v>1999</v>
      </c>
      <c r="L7" s="22">
        <v>2000</v>
      </c>
    </row>
    <row r="8" spans="1:12" ht="12.75">
      <c r="A8" s="8"/>
      <c r="B8" s="5"/>
      <c r="C8" s="4"/>
      <c r="D8" s="5"/>
      <c r="E8" s="4"/>
      <c r="F8" s="5"/>
      <c r="G8" s="4"/>
      <c r="H8" s="5"/>
      <c r="I8" s="4"/>
      <c r="J8" s="5"/>
      <c r="K8" s="5"/>
      <c r="L8" s="6"/>
    </row>
    <row r="9" spans="1:12" ht="12.75">
      <c r="A9" s="7" t="s">
        <v>2</v>
      </c>
      <c r="B9" s="10">
        <f>+B11+B22+B35+B36</f>
        <v>33596.39032130108</v>
      </c>
      <c r="C9" s="10">
        <f aca="true" t="shared" si="0" ref="C9:J9">+C11+C22+C35+C36</f>
        <v>33321.745819960815</v>
      </c>
      <c r="D9" s="10">
        <f t="shared" si="0"/>
        <v>32736.955032274353</v>
      </c>
      <c r="E9" s="10">
        <f t="shared" si="0"/>
        <v>31638.148642313663</v>
      </c>
      <c r="F9" s="10">
        <f t="shared" si="0"/>
        <v>31259.571117762312</v>
      </c>
      <c r="G9" s="10">
        <f t="shared" si="0"/>
        <v>28529.58181577777</v>
      </c>
      <c r="H9" s="10">
        <f t="shared" si="0"/>
        <v>36203.803204596545</v>
      </c>
      <c r="I9" s="10">
        <f t="shared" si="0"/>
        <v>38206.4296274927</v>
      </c>
      <c r="J9" s="10">
        <f t="shared" si="0"/>
        <v>39055.33518445062</v>
      </c>
      <c r="K9" s="10">
        <f>+K11+K22+K35+K36</f>
        <v>36427.829999999994</v>
      </c>
      <c r="L9" s="11">
        <f>+L11+L22+L35+L36</f>
        <v>40635.46</v>
      </c>
    </row>
    <row r="10" spans="1:12" ht="12.75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12" t="s">
        <v>3</v>
      </c>
      <c r="B11" s="13">
        <f>SUM(B12:B20)</f>
        <v>22976.21194090849</v>
      </c>
      <c r="C11" s="13">
        <f aca="true" t="shared" si="1" ref="C11:J11">SUM(C12:C20)</f>
        <v>22417.511088673327</v>
      </c>
      <c r="D11" s="13">
        <f t="shared" si="1"/>
        <v>21865.80601733319</v>
      </c>
      <c r="E11" s="13">
        <f t="shared" si="1"/>
        <v>20807.682136718235</v>
      </c>
      <c r="F11" s="13">
        <f t="shared" si="1"/>
        <v>19912.047888644476</v>
      </c>
      <c r="G11" s="13">
        <f t="shared" si="1"/>
        <v>16986.53131874076</v>
      </c>
      <c r="H11" s="13">
        <f t="shared" si="1"/>
        <v>24017.104804490762</v>
      </c>
      <c r="I11" s="13">
        <f t="shared" si="1"/>
        <v>25878.92010145084</v>
      </c>
      <c r="J11" s="13">
        <f t="shared" si="1"/>
        <v>26141.622492276994</v>
      </c>
      <c r="K11" s="13">
        <f>SUM(K12:K20)</f>
        <v>23416.939999999995</v>
      </c>
      <c r="L11" s="14">
        <f>SUM(L12:L20)</f>
        <v>27840.879999999997</v>
      </c>
    </row>
    <row r="12" spans="1:12" ht="12.75">
      <c r="A12" s="8" t="s">
        <v>4</v>
      </c>
      <c r="B12" s="2">
        <v>4426.69455362831</v>
      </c>
      <c r="C12" s="2">
        <v>5024.160686596228</v>
      </c>
      <c r="D12" s="2">
        <v>3855.432548411525</v>
      </c>
      <c r="E12" s="2">
        <v>4261.897034606277</v>
      </c>
      <c r="F12" s="2">
        <v>3861.442669455363</v>
      </c>
      <c r="G12" s="2">
        <v>2682.437224285697</v>
      </c>
      <c r="H12" s="2">
        <v>6040.1716490570125</v>
      </c>
      <c r="I12" s="2">
        <v>4967.9059536259065</v>
      </c>
      <c r="J12" s="2">
        <v>5690.021997043021</v>
      </c>
      <c r="K12" s="2">
        <v>4449.41</v>
      </c>
      <c r="L12" s="3">
        <v>6734.22</v>
      </c>
    </row>
    <row r="13" spans="1:12" ht="12.75">
      <c r="A13" s="8" t="s">
        <v>5</v>
      </c>
      <c r="B13" s="2">
        <v>3172.62269662111</v>
      </c>
      <c r="C13" s="2">
        <v>2686.40390417463</v>
      </c>
      <c r="D13" s="2">
        <v>2828.903874124025</v>
      </c>
      <c r="E13" s="2">
        <v>2845.5519094154556</v>
      </c>
      <c r="F13" s="2">
        <v>2550.9357758465258</v>
      </c>
      <c r="G13" s="2">
        <v>1727.7895976824975</v>
      </c>
      <c r="H13" s="2">
        <v>3661.6061447477555</v>
      </c>
      <c r="I13" s="2">
        <v>3695.6234298558775</v>
      </c>
      <c r="J13" s="2">
        <v>3535.0930967749696</v>
      </c>
      <c r="K13" s="2">
        <v>2530.28</v>
      </c>
      <c r="L13" s="3">
        <v>3372.05</v>
      </c>
    </row>
    <row r="14" spans="1:12" ht="12.75">
      <c r="A14" s="8" t="s">
        <v>6</v>
      </c>
      <c r="B14" s="2">
        <v>803.0122726671716</v>
      </c>
      <c r="C14" s="2">
        <v>796.7617467815802</v>
      </c>
      <c r="D14" s="2">
        <v>766.1702306684457</v>
      </c>
      <c r="E14" s="2">
        <v>769.5358984529948</v>
      </c>
      <c r="F14" s="2">
        <v>723.7387760989507</v>
      </c>
      <c r="G14" s="2">
        <v>647.2900364213335</v>
      </c>
      <c r="H14" s="2">
        <v>718.6301732116884</v>
      </c>
      <c r="I14" s="2">
        <v>696.6331301912421</v>
      </c>
      <c r="J14" s="2">
        <v>812.9890735999425</v>
      </c>
      <c r="K14" s="2">
        <v>554.15</v>
      </c>
      <c r="L14" s="3">
        <v>577.82</v>
      </c>
    </row>
    <row r="15" spans="1:12" ht="12.75">
      <c r="A15" s="8" t="s">
        <v>7</v>
      </c>
      <c r="B15" s="2">
        <v>4644.441239046555</v>
      </c>
      <c r="C15" s="2">
        <v>4198.06954912072</v>
      </c>
      <c r="D15" s="2">
        <v>4337.324053706442</v>
      </c>
      <c r="E15" s="2">
        <v>3863.0654021371993</v>
      </c>
      <c r="F15" s="2">
        <v>4097.7005276886275</v>
      </c>
      <c r="G15" s="2">
        <v>4102.268219681944</v>
      </c>
      <c r="H15" s="2">
        <v>4356.255934994531</v>
      </c>
      <c r="I15" s="2">
        <v>4609.101727308788</v>
      </c>
      <c r="J15" s="2">
        <v>4655.2594569254625</v>
      </c>
      <c r="K15" s="2">
        <v>4597.37</v>
      </c>
      <c r="L15" s="3">
        <v>4824.1</v>
      </c>
    </row>
    <row r="16" spans="1:12" ht="12.75">
      <c r="A16" s="8" t="s">
        <v>8</v>
      </c>
      <c r="B16" s="2">
        <v>1090.1758561417428</v>
      </c>
      <c r="C16" s="2">
        <v>1061.2070727104444</v>
      </c>
      <c r="D16" s="2">
        <v>1105.4415635930907</v>
      </c>
      <c r="E16" s="2">
        <v>782.3374562763693</v>
      </c>
      <c r="F16" s="2">
        <v>794.2374959431684</v>
      </c>
      <c r="G16" s="2">
        <v>796.9420504128954</v>
      </c>
      <c r="H16" s="2">
        <v>790.7516257377424</v>
      </c>
      <c r="I16" s="2">
        <v>675.8982125900014</v>
      </c>
      <c r="J16" s="2">
        <v>658.7693676150637</v>
      </c>
      <c r="K16" s="2">
        <v>707.91</v>
      </c>
      <c r="L16" s="3">
        <v>616.08</v>
      </c>
    </row>
    <row r="17" spans="1:12" ht="12.75">
      <c r="A17" s="8" t="s">
        <v>9</v>
      </c>
      <c r="B17" s="2">
        <v>5201.879965862512</v>
      </c>
      <c r="C17" s="2">
        <v>4953.181157068504</v>
      </c>
      <c r="D17" s="2">
        <v>5597.826740230548</v>
      </c>
      <c r="E17" s="2">
        <v>5129.458007284267</v>
      </c>
      <c r="F17" s="2">
        <v>4953.541764331134</v>
      </c>
      <c r="G17" s="2">
        <v>4464.8588222566805</v>
      </c>
      <c r="H17" s="2">
        <v>5687.317442573294</v>
      </c>
      <c r="I17" s="2">
        <v>6572.6683735410425</v>
      </c>
      <c r="J17" s="2">
        <v>5810.404721551092</v>
      </c>
      <c r="K17" s="2">
        <v>6223.19</v>
      </c>
      <c r="L17" s="3">
        <v>6862.5</v>
      </c>
    </row>
    <row r="18" spans="1:12" ht="12.75">
      <c r="A18" s="8" t="s">
        <v>10</v>
      </c>
      <c r="B18" s="2">
        <v>1226.3050977846694</v>
      </c>
      <c r="C18" s="2">
        <v>994.9755388073517</v>
      </c>
      <c r="D18" s="2">
        <v>1081.461180628178</v>
      </c>
      <c r="E18" s="2">
        <v>897.2509706345485</v>
      </c>
      <c r="F18" s="2">
        <v>701.0205185532436</v>
      </c>
      <c r="G18" s="2">
        <v>703.4245669707789</v>
      </c>
      <c r="H18" s="2">
        <v>1011.1427644152755</v>
      </c>
      <c r="I18" s="2">
        <v>1137.1149014941159</v>
      </c>
      <c r="J18" s="2">
        <v>1054.9565468248531</v>
      </c>
      <c r="K18" s="2">
        <v>1145.69</v>
      </c>
      <c r="L18" s="3">
        <v>1376.1</v>
      </c>
    </row>
    <row r="19" spans="1:12" ht="12.75">
      <c r="A19" s="8" t="s">
        <v>11</v>
      </c>
      <c r="B19" s="2">
        <v>1662.8201891986105</v>
      </c>
      <c r="C19" s="2">
        <v>1930.330676859832</v>
      </c>
      <c r="D19" s="2">
        <v>1700.6238505643503</v>
      </c>
      <c r="E19" s="2">
        <v>1697.077879148486</v>
      </c>
      <c r="F19" s="2">
        <v>1657.5913838904717</v>
      </c>
      <c r="G19" s="2">
        <v>1705.7324534516124</v>
      </c>
      <c r="H19" s="2">
        <v>963.7229093793949</v>
      </c>
      <c r="I19" s="2">
        <v>2828.0624571778876</v>
      </c>
      <c r="J19" s="2">
        <v>3117.02907696561</v>
      </c>
      <c r="K19" s="2">
        <v>2556.59</v>
      </c>
      <c r="L19" s="3">
        <v>2015.25</v>
      </c>
    </row>
    <row r="20" spans="1:12" ht="12.75">
      <c r="A20" s="8" t="s">
        <v>12</v>
      </c>
      <c r="B20" s="2">
        <v>748.2600699578089</v>
      </c>
      <c r="C20" s="2">
        <v>772.4207565540371</v>
      </c>
      <c r="D20" s="2">
        <v>592.6219754065846</v>
      </c>
      <c r="E20" s="2">
        <v>561.5075787626364</v>
      </c>
      <c r="F20" s="2">
        <v>571.8389768369934</v>
      </c>
      <c r="G20" s="2">
        <v>155.78834757732022</v>
      </c>
      <c r="H20" s="2">
        <v>787.50616037407</v>
      </c>
      <c r="I20" s="2">
        <v>695.9119156659815</v>
      </c>
      <c r="J20" s="2">
        <v>807.0991549769813</v>
      </c>
      <c r="K20" s="2">
        <v>652.35</v>
      </c>
      <c r="L20" s="3">
        <v>1462.76</v>
      </c>
    </row>
    <row r="21" spans="1:12" ht="12.7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12" t="s">
        <v>13</v>
      </c>
      <c r="B22" s="13">
        <f>+B23+B30</f>
        <v>9476.734821439304</v>
      </c>
      <c r="C22" s="13">
        <f aca="true" t="shared" si="2" ref="C22:J22">+C23+C30</f>
        <v>9816.691308162946</v>
      </c>
      <c r="D22" s="13">
        <f t="shared" si="2"/>
        <v>9763.633959587945</v>
      </c>
      <c r="E22" s="13">
        <f t="shared" si="2"/>
        <v>9770.876155445772</v>
      </c>
      <c r="F22" s="13">
        <f t="shared" si="2"/>
        <v>10287.836717031481</v>
      </c>
      <c r="G22" s="13">
        <f t="shared" si="2"/>
        <v>10494.386546945056</v>
      </c>
      <c r="H22" s="13">
        <f t="shared" si="2"/>
        <v>11101.913622540358</v>
      </c>
      <c r="I22" s="13">
        <f t="shared" si="2"/>
        <v>11216.730974961836</v>
      </c>
      <c r="J22" s="13">
        <f t="shared" si="2"/>
        <v>11788.750255430145</v>
      </c>
      <c r="K22" s="13">
        <f>+K23+K30</f>
        <v>11875.48</v>
      </c>
      <c r="L22" s="14">
        <f>+L23+L30</f>
        <v>11617.970000000001</v>
      </c>
    </row>
    <row r="23" spans="1:12" ht="12.75">
      <c r="A23" s="8" t="s">
        <v>14</v>
      </c>
      <c r="B23" s="2">
        <f>SUM(B24:B29)</f>
        <v>6596.624716021781</v>
      </c>
      <c r="C23" s="2">
        <f aca="true" t="shared" si="3" ref="C23:J23">SUM(C24:C29)</f>
        <v>7042.888223768827</v>
      </c>
      <c r="D23" s="2">
        <f t="shared" si="3"/>
        <v>7131.89210630702</v>
      </c>
      <c r="E23" s="2">
        <f t="shared" si="3"/>
        <v>7151.208635341917</v>
      </c>
      <c r="F23" s="2">
        <f t="shared" si="3"/>
        <v>7670.91582224466</v>
      </c>
      <c r="G23" s="2">
        <f t="shared" si="3"/>
        <v>7898.434964480185</v>
      </c>
      <c r="H23" s="2">
        <f t="shared" si="3"/>
        <v>8492.751794021131</v>
      </c>
      <c r="I23" s="2">
        <f t="shared" si="3"/>
        <v>8609.251980334884</v>
      </c>
      <c r="J23" s="2">
        <f t="shared" si="3"/>
        <v>9100.080535621988</v>
      </c>
      <c r="K23" s="2">
        <f>SUM(K24:K29)</f>
        <v>9131.17</v>
      </c>
      <c r="L23" s="3">
        <f>SUM(L24:L29)</f>
        <v>8719.02</v>
      </c>
    </row>
    <row r="24" spans="1:12" ht="12.75">
      <c r="A24" s="8" t="s">
        <v>15</v>
      </c>
      <c r="B24" s="2">
        <v>1720.2769463777001</v>
      </c>
      <c r="C24" s="2">
        <v>1683.4950055894126</v>
      </c>
      <c r="D24" s="2">
        <v>1775.4498575601315</v>
      </c>
      <c r="E24" s="2">
        <v>1703.0880001923238</v>
      </c>
      <c r="F24" s="2">
        <v>1884.593655716226</v>
      </c>
      <c r="G24" s="2">
        <v>2036.8901229670766</v>
      </c>
      <c r="H24" s="2">
        <v>2315.1587272967677</v>
      </c>
      <c r="I24" s="2">
        <v>2301.8763597898865</v>
      </c>
      <c r="J24" s="2">
        <v>2324.71481975647</v>
      </c>
      <c r="K24" s="2">
        <v>2585.74</v>
      </c>
      <c r="L24" s="3">
        <v>2263.44</v>
      </c>
    </row>
    <row r="25" spans="1:12" ht="12.75">
      <c r="A25" s="8" t="s">
        <v>16</v>
      </c>
      <c r="B25" s="2">
        <v>2372.0745735819123</v>
      </c>
      <c r="C25" s="2">
        <v>2681.9564146021903</v>
      </c>
      <c r="D25" s="2">
        <v>2630.8703857295686</v>
      </c>
      <c r="E25" s="2">
        <v>2780.4021973002536</v>
      </c>
      <c r="F25" s="2">
        <v>2931.3163367110214</v>
      </c>
      <c r="G25" s="2">
        <v>3035.832341663361</v>
      </c>
      <c r="H25" s="2">
        <v>3176.108566826536</v>
      </c>
      <c r="I25" s="2">
        <v>3266.140180063227</v>
      </c>
      <c r="J25" s="2">
        <v>3696.404745591576</v>
      </c>
      <c r="K25" s="2">
        <v>3935.11</v>
      </c>
      <c r="L25" s="3">
        <v>3891.28</v>
      </c>
    </row>
    <row r="26" spans="1:12" ht="12.75">
      <c r="A26" s="8" t="s">
        <v>17</v>
      </c>
      <c r="B26" s="2">
        <v>64.9573882417992</v>
      </c>
      <c r="C26" s="2">
        <v>60.81641484259493</v>
      </c>
      <c r="D26" s="2">
        <v>62.76970418184223</v>
      </c>
      <c r="E26" s="2">
        <v>61.95232771988028</v>
      </c>
      <c r="F26" s="2">
        <v>66.14138208743525</v>
      </c>
      <c r="G26" s="2">
        <v>64.57274049499357</v>
      </c>
      <c r="H26" s="2">
        <v>64.86723642614162</v>
      </c>
      <c r="I26" s="2">
        <v>70.13210246054356</v>
      </c>
      <c r="J26" s="2">
        <v>64.32031541115238</v>
      </c>
      <c r="K26" s="2">
        <v>58.48</v>
      </c>
      <c r="L26" s="3">
        <v>61.15</v>
      </c>
    </row>
    <row r="27" spans="1:12" ht="12.75">
      <c r="A27" s="8" t="s">
        <v>18</v>
      </c>
      <c r="B27" s="2">
        <v>1435.156804058034</v>
      </c>
      <c r="C27" s="2">
        <v>1485.8221244575866</v>
      </c>
      <c r="D27" s="2">
        <v>1515.5722236245836</v>
      </c>
      <c r="E27" s="2">
        <v>1477.2276513648985</v>
      </c>
      <c r="F27" s="2">
        <v>1467.0705468008125</v>
      </c>
      <c r="G27" s="2">
        <v>1369.3459786280096</v>
      </c>
      <c r="H27" s="2">
        <v>1601.2164484992727</v>
      </c>
      <c r="I27" s="2">
        <v>1619.1266092099095</v>
      </c>
      <c r="J27" s="2">
        <v>1620.508937049992</v>
      </c>
      <c r="K27" s="2">
        <v>1149.79</v>
      </c>
      <c r="L27" s="3">
        <v>1302.56</v>
      </c>
    </row>
    <row r="28" spans="1:12" ht="12.75">
      <c r="A28" s="8" t="s">
        <v>19</v>
      </c>
      <c r="B28" s="2">
        <v>808.5415840275023</v>
      </c>
      <c r="C28" s="2">
        <v>916.6035603957064</v>
      </c>
      <c r="D28" s="2">
        <v>901.1575493130432</v>
      </c>
      <c r="E28" s="2">
        <v>859.9281189523158</v>
      </c>
      <c r="F28" s="2">
        <v>1036.204969168079</v>
      </c>
      <c r="G28" s="2">
        <v>1066.9767889125287</v>
      </c>
      <c r="H28" s="2">
        <v>988.36440565913</v>
      </c>
      <c r="I28" s="2">
        <v>1016.4316709338526</v>
      </c>
      <c r="J28" s="2">
        <v>1040.2317502674505</v>
      </c>
      <c r="K28" s="2">
        <v>1124.71</v>
      </c>
      <c r="L28" s="3">
        <v>916.08</v>
      </c>
    </row>
    <row r="29" spans="1:12" ht="12.75">
      <c r="A29" s="8" t="s">
        <v>20</v>
      </c>
      <c r="B29" s="2">
        <v>195.61741973483348</v>
      </c>
      <c r="C29" s="2">
        <v>214.19470388133618</v>
      </c>
      <c r="D29" s="2">
        <v>246.07238589785197</v>
      </c>
      <c r="E29" s="2">
        <v>268.6103398122438</v>
      </c>
      <c r="F29" s="2">
        <v>285.5889317610857</v>
      </c>
      <c r="G29" s="2">
        <v>324.81699181421516</v>
      </c>
      <c r="H29" s="2">
        <v>347.03640931328357</v>
      </c>
      <c r="I29" s="2">
        <v>335.54505787746564</v>
      </c>
      <c r="J29" s="2">
        <v>353.8999675453464</v>
      </c>
      <c r="K29" s="2">
        <v>277.34</v>
      </c>
      <c r="L29" s="3">
        <v>284.51</v>
      </c>
    </row>
    <row r="30" spans="1:12" ht="12.75">
      <c r="A30" s="8" t="s">
        <v>21</v>
      </c>
      <c r="B30" s="2">
        <f>SUM(B31:B33)</f>
        <v>2880.1101054175238</v>
      </c>
      <c r="C30" s="2">
        <f aca="true" t="shared" si="4" ref="C30:J30">SUM(C31:C33)</f>
        <v>2773.80308439412</v>
      </c>
      <c r="D30" s="2">
        <f t="shared" si="4"/>
        <v>2631.7418532809247</v>
      </c>
      <c r="E30" s="2">
        <f t="shared" si="4"/>
        <v>2619.667520103855</v>
      </c>
      <c r="F30" s="2">
        <f t="shared" si="4"/>
        <v>2616.920894786821</v>
      </c>
      <c r="G30" s="2">
        <f t="shared" si="4"/>
        <v>2595.9515824648706</v>
      </c>
      <c r="H30" s="2">
        <f t="shared" si="4"/>
        <v>2609.1618285192267</v>
      </c>
      <c r="I30" s="2">
        <f t="shared" si="4"/>
        <v>2607.478994626952</v>
      </c>
      <c r="J30" s="2">
        <f t="shared" si="4"/>
        <v>2688.6697198081565</v>
      </c>
      <c r="K30" s="2">
        <f>SUM(K31:K33)</f>
        <v>2744.31</v>
      </c>
      <c r="L30" s="3">
        <f>SUM(L31:L33)</f>
        <v>2898.9500000000003</v>
      </c>
    </row>
    <row r="31" spans="1:12" ht="12.75">
      <c r="A31" s="8" t="s">
        <v>22</v>
      </c>
      <c r="B31" s="2">
        <v>2118.267161900641</v>
      </c>
      <c r="C31" s="2">
        <v>2039.5345762263655</v>
      </c>
      <c r="D31" s="2">
        <v>1938.3842390585746</v>
      </c>
      <c r="E31" s="2">
        <v>1978.8323536836033</v>
      </c>
      <c r="F31" s="2">
        <v>1914.7043621458536</v>
      </c>
      <c r="G31" s="2">
        <v>1880.146166143786</v>
      </c>
      <c r="H31" s="2">
        <v>1934.5377615905184</v>
      </c>
      <c r="I31" s="2">
        <v>1902.503816426863</v>
      </c>
      <c r="J31" s="2">
        <v>1981.5970093637684</v>
      </c>
      <c r="K31" s="2">
        <v>2045.1</v>
      </c>
      <c r="L31" s="3">
        <v>2099.57</v>
      </c>
    </row>
    <row r="32" spans="1:12" ht="12.75">
      <c r="A32" s="8" t="s">
        <v>23</v>
      </c>
      <c r="B32" s="2">
        <v>634.7288834397125</v>
      </c>
      <c r="C32" s="2">
        <v>607.8636423737574</v>
      </c>
      <c r="D32" s="2">
        <v>576.9235392400803</v>
      </c>
      <c r="E32" s="2">
        <v>511.6055437356508</v>
      </c>
      <c r="F32" s="2">
        <v>577.2661161395791</v>
      </c>
      <c r="G32" s="2">
        <v>595.0861250345581</v>
      </c>
      <c r="H32" s="2">
        <v>533.9932446239468</v>
      </c>
      <c r="I32" s="2">
        <v>562.5773803084394</v>
      </c>
      <c r="J32" s="2">
        <v>549.4512759486977</v>
      </c>
      <c r="K32" s="2">
        <v>546.92</v>
      </c>
      <c r="L32" s="3">
        <v>646.95</v>
      </c>
    </row>
    <row r="33" spans="1:12" ht="12.75">
      <c r="A33" s="8" t="s">
        <v>24</v>
      </c>
      <c r="B33" s="2">
        <v>127.11406007716994</v>
      </c>
      <c r="C33" s="2">
        <v>126.40486579399709</v>
      </c>
      <c r="D33" s="2">
        <v>116.43407498227015</v>
      </c>
      <c r="E33" s="2">
        <v>129.22962268460086</v>
      </c>
      <c r="F33" s="2">
        <v>124.95041650138835</v>
      </c>
      <c r="G33" s="2">
        <v>120.7192912865265</v>
      </c>
      <c r="H33" s="2">
        <v>140.63082230476124</v>
      </c>
      <c r="I33" s="2">
        <v>142.39779789164956</v>
      </c>
      <c r="J33" s="2">
        <v>157.62143449569075</v>
      </c>
      <c r="K33" s="2">
        <v>152.29</v>
      </c>
      <c r="L33" s="3">
        <v>152.43</v>
      </c>
    </row>
    <row r="34" spans="1:12" ht="12.7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8" t="s">
        <v>25</v>
      </c>
      <c r="B35" s="2">
        <v>340.130780233914</v>
      </c>
      <c r="C35" s="2">
        <v>344.0914500018031</v>
      </c>
      <c r="D35" s="2">
        <v>312.2558388325941</v>
      </c>
      <c r="E35" s="2">
        <v>273.1059103530346</v>
      </c>
      <c r="F35" s="2">
        <v>300.067313355691</v>
      </c>
      <c r="G35" s="2">
        <v>311.222098013054</v>
      </c>
      <c r="H35" s="2">
        <v>339.9504766025988</v>
      </c>
      <c r="I35" s="2">
        <v>355.60684192179633</v>
      </c>
      <c r="J35" s="2">
        <v>355.7871455531115</v>
      </c>
      <c r="K35" s="2">
        <v>375.67</v>
      </c>
      <c r="L35" s="3">
        <v>386</v>
      </c>
    </row>
    <row r="36" spans="1:12" ht="26.25" customHeight="1">
      <c r="A36" s="23" t="s">
        <v>26</v>
      </c>
      <c r="B36" s="2">
        <v>803.3127787193635</v>
      </c>
      <c r="C36" s="2">
        <v>743.4519731227387</v>
      </c>
      <c r="D36" s="2">
        <v>795.2592165206207</v>
      </c>
      <c r="E36" s="2">
        <v>786.4844397966176</v>
      </c>
      <c r="F36" s="2">
        <v>759.6191987306624</v>
      </c>
      <c r="G36" s="2">
        <v>737.4418520789009</v>
      </c>
      <c r="H36" s="2">
        <v>744.8343009628214</v>
      </c>
      <c r="I36" s="2">
        <v>755.1717091582225</v>
      </c>
      <c r="J36" s="2">
        <v>769.1752911903646</v>
      </c>
      <c r="K36" s="2">
        <v>759.74</v>
      </c>
      <c r="L36" s="3">
        <v>790.61</v>
      </c>
    </row>
    <row r="37" spans="1:12" ht="12.75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12" t="s">
        <v>27</v>
      </c>
      <c r="B38" s="13">
        <f>SUM(B40:B49)</f>
        <v>9635.774644501342</v>
      </c>
      <c r="C38" s="13">
        <f aca="true" t="shared" si="5" ref="C38:J38">SUM(C40:C49)</f>
        <v>9620.484896565817</v>
      </c>
      <c r="D38" s="13">
        <f t="shared" si="5"/>
        <v>9567.07295084923</v>
      </c>
      <c r="E38" s="13">
        <f t="shared" si="5"/>
        <v>9161.66023583715</v>
      </c>
      <c r="F38" s="13">
        <f t="shared" si="5"/>
        <v>9408.159340329114</v>
      </c>
      <c r="G38" s="13">
        <f t="shared" si="5"/>
        <v>9703.803204596537</v>
      </c>
      <c r="H38" s="13">
        <f t="shared" si="5"/>
        <v>10061.79606457274</v>
      </c>
      <c r="I38" s="13">
        <f t="shared" si="5"/>
        <v>10369.333958385923</v>
      </c>
      <c r="J38" s="13">
        <f t="shared" si="5"/>
        <v>10307.273448487253</v>
      </c>
      <c r="K38" s="13">
        <f>SUM(K40:K49)</f>
        <v>10107.980000000001</v>
      </c>
      <c r="L38" s="14">
        <f>SUM(L40:L49)</f>
        <v>10728.449999999997</v>
      </c>
    </row>
    <row r="39" spans="1:12" ht="12.7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8" t="s">
        <v>28</v>
      </c>
      <c r="B40" s="2">
        <v>566.1954731768298</v>
      </c>
      <c r="C40" s="2">
        <v>542.7379707427308</v>
      </c>
      <c r="D40" s="2">
        <v>514.3641892947725</v>
      </c>
      <c r="E40" s="2">
        <v>414.7404228721167</v>
      </c>
      <c r="F40" s="2">
        <v>443.3666294039162</v>
      </c>
      <c r="G40" s="2">
        <v>539.2641207793924</v>
      </c>
      <c r="H40" s="2">
        <v>548.6940006971741</v>
      </c>
      <c r="I40" s="2">
        <v>623.7303619294893</v>
      </c>
      <c r="J40" s="2">
        <v>678.3022610075367</v>
      </c>
      <c r="K40" s="2">
        <v>494.79</v>
      </c>
      <c r="L40" s="3">
        <v>524.25</v>
      </c>
    </row>
    <row r="41" spans="1:12" ht="12.75">
      <c r="A41" s="8" t="s">
        <v>29</v>
      </c>
      <c r="B41" s="2">
        <v>846.8861562871876</v>
      </c>
      <c r="C41" s="2">
        <v>851.5139494909429</v>
      </c>
      <c r="D41" s="2">
        <v>853.0164797519024</v>
      </c>
      <c r="E41" s="2">
        <v>798.5046818842933</v>
      </c>
      <c r="F41" s="2">
        <v>852.35536643708</v>
      </c>
      <c r="G41" s="2">
        <v>860.2887262149459</v>
      </c>
      <c r="H41" s="2">
        <v>874.4726118784033</v>
      </c>
      <c r="I41" s="2">
        <v>879.1004050821584</v>
      </c>
      <c r="J41" s="2">
        <v>885.4711333886266</v>
      </c>
      <c r="K41" s="2">
        <v>876.61</v>
      </c>
      <c r="L41" s="3">
        <v>894.49</v>
      </c>
    </row>
    <row r="42" spans="1:12" ht="12.75">
      <c r="A42" s="8" t="s">
        <v>30</v>
      </c>
      <c r="B42" s="2">
        <v>1006.6952748428353</v>
      </c>
      <c r="C42" s="2">
        <v>980.2507422499489</v>
      </c>
      <c r="D42" s="2">
        <v>902.7802819948795</v>
      </c>
      <c r="E42" s="2">
        <v>769.7763032947485</v>
      </c>
      <c r="F42" s="2">
        <v>950.9213515560203</v>
      </c>
      <c r="G42" s="2">
        <v>924.7172238048876</v>
      </c>
      <c r="H42" s="2">
        <v>1049.727741516714</v>
      </c>
      <c r="I42" s="2">
        <v>1001.7669755868883</v>
      </c>
      <c r="J42" s="2">
        <v>1002.5482913225874</v>
      </c>
      <c r="K42" s="2">
        <v>1121.91</v>
      </c>
      <c r="L42" s="3">
        <v>1127</v>
      </c>
    </row>
    <row r="43" spans="1:12" ht="12.75">
      <c r="A43" s="8" t="s">
        <v>31</v>
      </c>
      <c r="B43" s="2">
        <v>582.5730530212879</v>
      </c>
      <c r="C43" s="2">
        <v>553.6343201952087</v>
      </c>
      <c r="D43" s="2">
        <v>527.6405466806102</v>
      </c>
      <c r="E43" s="2">
        <v>500.6250525885592</v>
      </c>
      <c r="F43" s="2">
        <v>556.7836236221798</v>
      </c>
      <c r="G43" s="2">
        <v>584.3760893344391</v>
      </c>
      <c r="H43" s="2">
        <v>663.5173632396957</v>
      </c>
      <c r="I43" s="2">
        <v>730.0494031949803</v>
      </c>
      <c r="J43" s="2">
        <v>717.1877441611674</v>
      </c>
      <c r="K43" s="2">
        <v>733.79</v>
      </c>
      <c r="L43" s="3">
        <v>818.48</v>
      </c>
    </row>
    <row r="44" spans="1:12" ht="12.75">
      <c r="A44" s="8" t="s">
        <v>32</v>
      </c>
      <c r="B44" s="2">
        <v>321.10874713016716</v>
      </c>
      <c r="C44" s="2">
        <v>324.58259709350546</v>
      </c>
      <c r="D44" s="2">
        <v>331.5423172622697</v>
      </c>
      <c r="E44" s="2">
        <v>327.35927301575856</v>
      </c>
      <c r="F44" s="2">
        <v>330.8511533422283</v>
      </c>
      <c r="G44" s="2">
        <v>326.12719820177176</v>
      </c>
      <c r="H44" s="2">
        <v>340.7618429435169</v>
      </c>
      <c r="I44" s="2">
        <v>338.38784513120095</v>
      </c>
      <c r="J44" s="2">
        <v>353.244864351568</v>
      </c>
      <c r="K44" s="2">
        <v>353.69</v>
      </c>
      <c r="L44" s="3">
        <v>354.56</v>
      </c>
    </row>
    <row r="45" spans="1:12" ht="12.75">
      <c r="A45" s="8" t="s">
        <v>33</v>
      </c>
      <c r="B45" s="2">
        <v>4202.997848376666</v>
      </c>
      <c r="C45" s="2">
        <v>4231.065113651389</v>
      </c>
      <c r="D45" s="2">
        <v>4313.704278004158</v>
      </c>
      <c r="E45" s="2">
        <v>4274.758693640089</v>
      </c>
      <c r="F45" s="2">
        <v>4157.621434495691</v>
      </c>
      <c r="G45" s="2">
        <v>4310.879521113555</v>
      </c>
      <c r="H45" s="2">
        <v>4356.796845888476</v>
      </c>
      <c r="I45" s="2">
        <v>4514.502422078781</v>
      </c>
      <c r="J45" s="2">
        <v>4407.221761446275</v>
      </c>
      <c r="K45" s="2">
        <v>4181.35</v>
      </c>
      <c r="L45" s="3">
        <v>4629.91</v>
      </c>
    </row>
    <row r="46" spans="1:12" ht="12.75">
      <c r="A46" s="8" t="s">
        <v>34</v>
      </c>
      <c r="B46" s="2">
        <v>793.4561802074694</v>
      </c>
      <c r="C46" s="2">
        <v>818.3380813289579</v>
      </c>
      <c r="D46" s="2">
        <v>828.8557931556742</v>
      </c>
      <c r="E46" s="2">
        <v>807.219357397858</v>
      </c>
      <c r="F46" s="2">
        <v>811.7870493911747</v>
      </c>
      <c r="G46" s="2">
        <v>830.2982222061953</v>
      </c>
      <c r="H46" s="2">
        <v>854.879617275492</v>
      </c>
      <c r="I46" s="2">
        <v>882.9468825502146</v>
      </c>
      <c r="J46" s="2">
        <v>905.7252413063599</v>
      </c>
      <c r="K46" s="2">
        <v>960.2</v>
      </c>
      <c r="L46" s="3">
        <v>972.63</v>
      </c>
    </row>
    <row r="47" spans="1:12" ht="12.75">
      <c r="A47" s="8" t="s">
        <v>35</v>
      </c>
      <c r="B47" s="2">
        <v>241.04191458415974</v>
      </c>
      <c r="C47" s="2">
        <v>240.83757046866927</v>
      </c>
      <c r="D47" s="2">
        <v>249.78664070294377</v>
      </c>
      <c r="E47" s="2">
        <v>248.04370560023082</v>
      </c>
      <c r="F47" s="2">
        <v>248.92719339367494</v>
      </c>
      <c r="G47" s="2">
        <v>249.4620941665765</v>
      </c>
      <c r="H47" s="2">
        <v>248.6507278256584</v>
      </c>
      <c r="I47" s="2">
        <v>248.9812844830695</v>
      </c>
      <c r="J47" s="2">
        <v>249.14956787229696</v>
      </c>
      <c r="K47" s="2">
        <v>249.6</v>
      </c>
      <c r="L47" s="3">
        <v>251.27</v>
      </c>
    </row>
    <row r="48" spans="1:12" ht="12.75">
      <c r="A48" s="8" t="s">
        <v>36</v>
      </c>
      <c r="B48" s="2">
        <v>373.31866863798643</v>
      </c>
      <c r="C48" s="2">
        <v>379.08838484007066</v>
      </c>
      <c r="D48" s="2">
        <v>343.9411969757071</v>
      </c>
      <c r="E48" s="2">
        <v>312.52028415852294</v>
      </c>
      <c r="F48" s="2">
        <v>337.4562763694061</v>
      </c>
      <c r="G48" s="2">
        <v>350.5643503660164</v>
      </c>
      <c r="H48" s="2">
        <v>381.744858341447</v>
      </c>
      <c r="I48" s="2">
        <v>400.7668914451937</v>
      </c>
      <c r="J48" s="2">
        <v>355.8352265214622</v>
      </c>
      <c r="K48" s="2">
        <v>375.72</v>
      </c>
      <c r="L48" s="3">
        <v>386.06</v>
      </c>
    </row>
    <row r="49" spans="1:12" ht="12.75">
      <c r="A49" s="8" t="s">
        <v>37</v>
      </c>
      <c r="B49" s="2">
        <v>701.5013282367507</v>
      </c>
      <c r="C49" s="2">
        <v>698.4361665043933</v>
      </c>
      <c r="D49" s="2">
        <v>701.4412270263123</v>
      </c>
      <c r="E49" s="2">
        <v>708.1124613849723</v>
      </c>
      <c r="F49" s="2">
        <v>718.0892623177432</v>
      </c>
      <c r="G49" s="2">
        <v>727.8256584087603</v>
      </c>
      <c r="H49" s="2">
        <v>742.550454966163</v>
      </c>
      <c r="I49" s="2">
        <v>749.1014869039462</v>
      </c>
      <c r="J49" s="2">
        <v>752.5873571093722</v>
      </c>
      <c r="K49" s="2">
        <v>760.32</v>
      </c>
      <c r="L49" s="3">
        <v>769.8</v>
      </c>
    </row>
    <row r="50" spans="1:12" ht="12.75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12" t="s">
        <v>38</v>
      </c>
      <c r="B51" s="13">
        <f>+B9-B38</f>
        <v>23960.615676799738</v>
      </c>
      <c r="C51" s="13">
        <f aca="true" t="shared" si="6" ref="C51:J51">+C9-C38</f>
        <v>23701.260923395</v>
      </c>
      <c r="D51" s="13">
        <f t="shared" si="6"/>
        <v>23169.882081425123</v>
      </c>
      <c r="E51" s="13">
        <f t="shared" si="6"/>
        <v>22476.488406476514</v>
      </c>
      <c r="F51" s="13">
        <f t="shared" si="6"/>
        <v>21851.411777433197</v>
      </c>
      <c r="G51" s="13">
        <f t="shared" si="6"/>
        <v>18825.77861118123</v>
      </c>
      <c r="H51" s="13">
        <f t="shared" si="6"/>
        <v>26142.007140023805</v>
      </c>
      <c r="I51" s="13">
        <f t="shared" si="6"/>
        <v>27837.095669106773</v>
      </c>
      <c r="J51" s="13">
        <f t="shared" si="6"/>
        <v>28748.061735963365</v>
      </c>
      <c r="K51" s="13">
        <f>+K9-K38</f>
        <v>26319.84999999999</v>
      </c>
      <c r="L51" s="14">
        <f>+L9-L38</f>
        <v>29907.010000000002</v>
      </c>
    </row>
    <row r="52" spans="1:12" ht="12.75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8" t="s">
        <v>39</v>
      </c>
      <c r="B53" s="2">
        <v>2184.558797014172</v>
      </c>
      <c r="C53" s="2">
        <v>2195.857824576587</v>
      </c>
      <c r="D53" s="2">
        <v>2210.462418713113</v>
      </c>
      <c r="E53" s="2">
        <v>2219.357397857993</v>
      </c>
      <c r="F53" s="2">
        <v>2238.229177935644</v>
      </c>
      <c r="G53" s="2">
        <v>2276.994458668398</v>
      </c>
      <c r="H53" s="2">
        <v>2303.438991261284</v>
      </c>
      <c r="I53" s="2">
        <v>2329.2825117497864</v>
      </c>
      <c r="J53" s="2">
        <v>2361.7371653865107</v>
      </c>
      <c r="K53" s="2">
        <v>2403.84</v>
      </c>
      <c r="L53" s="3">
        <v>2451.51</v>
      </c>
    </row>
    <row r="54" spans="1:12" ht="12.75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2" ht="12.75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1:12" ht="12.75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3.5" thickBot="1">
      <c r="A57" s="15" t="s">
        <v>43</v>
      </c>
      <c r="B57" s="16">
        <f>+B51-B53</f>
        <v>21776.056879785567</v>
      </c>
      <c r="C57" s="16">
        <f aca="true" t="shared" si="7" ref="C57:J57">+C51-C53</f>
        <v>21505.403098818413</v>
      </c>
      <c r="D57" s="16">
        <f t="shared" si="7"/>
        <v>20959.41966271201</v>
      </c>
      <c r="E57" s="16">
        <f t="shared" si="7"/>
        <v>20257.131008618522</v>
      </c>
      <c r="F57" s="16">
        <f t="shared" si="7"/>
        <v>19613.18259949755</v>
      </c>
      <c r="G57" s="16">
        <f t="shared" si="7"/>
        <v>16548.78415251283</v>
      </c>
      <c r="H57" s="16">
        <f t="shared" si="7"/>
        <v>23838.56814876252</v>
      </c>
      <c r="I57" s="16">
        <f t="shared" si="7"/>
        <v>25507.813157356988</v>
      </c>
      <c r="J57" s="16">
        <f t="shared" si="7"/>
        <v>26386.324570576853</v>
      </c>
      <c r="K57" s="16">
        <f>+K51-K53</f>
        <v>23916.00999999999</v>
      </c>
      <c r="L57" s="17">
        <f>+L51-L53</f>
        <v>27455.5</v>
      </c>
    </row>
    <row r="58" ht="12.75">
      <c r="K58" s="4"/>
    </row>
    <row r="59" ht="12.75">
      <c r="A59" s="1" t="s">
        <v>40</v>
      </c>
    </row>
    <row r="60" ht="12.75">
      <c r="A60" s="1" t="s">
        <v>41</v>
      </c>
    </row>
    <row r="61" ht="12.75">
      <c r="A61" s="1" t="s">
        <v>42</v>
      </c>
    </row>
  </sheetData>
  <mergeCells count="4">
    <mergeCell ref="A3:L3"/>
    <mergeCell ref="A4:L4"/>
    <mergeCell ref="A5:L5"/>
    <mergeCell ref="A1:L1"/>
  </mergeCells>
  <printOptions/>
  <pageMargins left="0.11811023622047245" right="0.75" top="1" bottom="1" header="0" footer="0"/>
  <pageSetup horizontalDpi="300" verticalDpi="300" orientation="portrait" paperSize="9" scale="5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