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67" activeTab="0"/>
  </bookViews>
  <sheets>
    <sheet name="16.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'16.7'!$A$1:$J$85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<sst xmlns="http://schemas.openxmlformats.org/spreadsheetml/2006/main" count="116" uniqueCount="56">
  <si>
    <t>VIÑEDO</t>
  </si>
  <si>
    <t>Producción</t>
  </si>
  <si>
    <t>Total</t>
  </si>
  <si>
    <t>En producción</t>
  </si>
  <si>
    <t>de uva</t>
  </si>
  <si>
    <t>(toneladas)</t>
  </si>
  <si>
    <t>–</t>
  </si>
  <si>
    <t>Secano</t>
  </si>
  <si>
    <t>Regadío</t>
  </si>
  <si>
    <t>Rendimiento de la superficie</t>
  </si>
  <si>
    <t>en producción (kg/ha)</t>
  </si>
  <si>
    <t>Provincias</t>
  </si>
  <si>
    <t>y</t>
  </si>
  <si>
    <t>Comunidades Autónomas</t>
  </si>
  <si>
    <t xml:space="preserve"> CATALUÑA</t>
  </si>
  <si>
    <t xml:space="preserve"> BALEARES</t>
  </si>
  <si>
    <t xml:space="preserve"> MADRID</t>
  </si>
  <si>
    <t xml:space="preserve"> CASTILLA-LA MANCHA</t>
  </si>
  <si>
    <t xml:space="preserve"> C. VALENCIANA</t>
  </si>
  <si>
    <t xml:space="preserve"> R. DE MURCIA</t>
  </si>
  <si>
    <t xml:space="preserve"> EXTREMADURA</t>
  </si>
  <si>
    <t xml:space="preserve"> CANARIAS</t>
  </si>
  <si>
    <t>Superficie en plantación regular (hectáreas)</t>
  </si>
  <si>
    <t>16.7. VIÑEDO DEDICADO A UVA DE MESA: Análisis provincial de superficie, rendimiento y producción, 2002</t>
  </si>
  <si>
    <t xml:space="preserve"> ARAGÓN</t>
  </si>
  <si>
    <t xml:space="preserve"> CASTILLA Y LEÓN</t>
  </si>
  <si>
    <t xml:space="preserve"> ANDALUCÍA</t>
  </si>
  <si>
    <t>Teruel</t>
  </si>
  <si>
    <t>Zaragoza</t>
  </si>
  <si>
    <t>Barcelona</t>
  </si>
  <si>
    <t>Girona</t>
  </si>
  <si>
    <t>Lleida</t>
  </si>
  <si>
    <t>Tarragona</t>
  </si>
  <si>
    <t>Avila</t>
  </si>
  <si>
    <t>León</t>
  </si>
  <si>
    <t>Salamanca</t>
  </si>
  <si>
    <t>Zamora</t>
  </si>
  <si>
    <t>Albacete</t>
  </si>
  <si>
    <t>Cuenca</t>
  </si>
  <si>
    <t>Guadalajara</t>
  </si>
  <si>
    <t>Alicante</t>
  </si>
  <si>
    <t>Castellón</t>
  </si>
  <si>
    <t>Valencia</t>
  </si>
  <si>
    <t>Badajoz</t>
  </si>
  <si>
    <t>Cáceres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</si>
  <si>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</si>
  <si>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</si>
  <si>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</si>
  <si>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</si>
  <si>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</si>
  <si>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</si>
  <si>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</si>
  <si>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</si>
  <si>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</si>
  <si>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</si>
  <si>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>ESPAÑA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</si>
</sst>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  <numFmt numFmtId="184" formatCode="#,##0__;\–#,##0__;0__;@__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2" borderId="3" xfId="0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184" fontId="0" fillId="2" borderId="2" xfId="0" applyNumberFormat="1" applyFont="1" applyFill="1" applyBorder="1" applyAlignment="1">
      <alignment horizontal="right"/>
    </xf>
    <xf numFmtId="184" fontId="0" fillId="2" borderId="2" xfId="0" applyNumberFormat="1" applyFont="1" applyFill="1" applyBorder="1" applyAlignment="1" quotePrefix="1">
      <alignment horizontal="right"/>
    </xf>
    <xf numFmtId="184" fontId="0" fillId="2" borderId="1" xfId="0" applyNumberFormat="1" applyFont="1" applyFill="1" applyBorder="1" applyAlignment="1">
      <alignment horizontal="right"/>
    </xf>
    <xf numFmtId="184" fontId="5" fillId="2" borderId="2" xfId="0" applyNumberFormat="1" applyFont="1" applyFill="1" applyBorder="1" applyAlignment="1">
      <alignment horizontal="right"/>
    </xf>
    <xf numFmtId="184" fontId="5" fillId="2" borderId="1" xfId="0" applyNumberFormat="1" applyFont="1" applyFill="1" applyBorder="1" applyAlignment="1">
      <alignment horizontal="right"/>
    </xf>
    <xf numFmtId="184" fontId="5" fillId="2" borderId="2" xfId="0" applyNumberFormat="1" applyFont="1" applyFill="1" applyBorder="1" applyAlignment="1" quotePrefix="1">
      <alignment horizontal="right"/>
    </xf>
    <xf numFmtId="184" fontId="5" fillId="2" borderId="5" xfId="0" applyNumberFormat="1" applyFont="1" applyFill="1" applyBorder="1" applyAlignment="1">
      <alignment horizontal="right"/>
    </xf>
    <xf numFmtId="184" fontId="5" fillId="2" borderId="6" xfId="0" applyNumberFormat="1" applyFont="1" applyFill="1" applyBorder="1" applyAlignment="1">
      <alignment horizontal="right"/>
    </xf>
    <xf numFmtId="177" fontId="0" fillId="2" borderId="0" xfId="0" applyNumberFormat="1" applyFont="1" applyFill="1" applyAlignment="1">
      <alignment/>
    </xf>
    <xf numFmtId="0" fontId="0" fillId="2" borderId="5" xfId="0" applyFont="1" applyFill="1" applyBorder="1" applyAlignment="1">
      <alignment horizontal="center"/>
    </xf>
    <xf numFmtId="3" fontId="0" fillId="2" borderId="0" xfId="0" applyNumberFormat="1" applyFont="1" applyFill="1" applyAlignment="1">
      <alignment/>
    </xf>
    <xf numFmtId="0" fontId="0" fillId="2" borderId="7" xfId="0" applyFont="1" applyFill="1" applyBorder="1" applyAlignment="1">
      <alignment horizontal="center"/>
    </xf>
    <xf numFmtId="176" fontId="0" fillId="2" borderId="0" xfId="0" applyNumberFormat="1" applyFont="1" applyFill="1" applyAlignment="1" applyProtection="1">
      <alignment/>
      <protection/>
    </xf>
    <xf numFmtId="0" fontId="3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pe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S112"/>
  <sheetViews>
    <sheetView tabSelected="1" zoomScale="75" zoomScaleNormal="75" zoomScaleSheetLayoutView="50" workbookViewId="0" topLeftCell="A1">
      <selection activeCell="A1" sqref="A1:I1"/>
    </sheetView>
  </sheetViews>
  <sheetFormatPr defaultColWidth="11.421875" defaultRowHeight="12.75"/>
  <cols>
    <col min="1" max="1" width="25.57421875" style="1" customWidth="1"/>
    <col min="2" max="7" width="12.7109375" style="1" customWidth="1"/>
    <col min="8" max="8" width="19.7109375" style="1" customWidth="1"/>
    <col min="9" max="9" width="15.8515625" style="1" customWidth="1"/>
    <col min="10" max="16384" width="11.421875" style="1" customWidth="1"/>
  </cols>
  <sheetData>
    <row r="1" spans="1:9" ht="18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3" spans="1:9" ht="15">
      <c r="A3" s="32" t="s">
        <v>23</v>
      </c>
      <c r="B3" s="32"/>
      <c r="C3" s="32"/>
      <c r="D3" s="32"/>
      <c r="E3" s="32"/>
      <c r="F3" s="32"/>
      <c r="G3" s="32"/>
      <c r="H3" s="32"/>
      <c r="I3" s="32"/>
    </row>
    <row r="4" spans="1:9" ht="12.75">
      <c r="A4" s="6"/>
      <c r="B4" s="5"/>
      <c r="C4" s="5"/>
      <c r="D4" s="5"/>
      <c r="E4" s="5"/>
      <c r="F4" s="5"/>
      <c r="G4" s="5"/>
      <c r="H4" s="5"/>
      <c r="I4" s="5"/>
    </row>
    <row r="5" spans="1:9" ht="12.75">
      <c r="A5" s="7" t="s">
        <v>11</v>
      </c>
      <c r="B5" s="26" t="s">
        <v>22</v>
      </c>
      <c r="C5" s="27"/>
      <c r="D5" s="27"/>
      <c r="E5" s="27"/>
      <c r="F5" s="28"/>
      <c r="G5" s="24" t="s">
        <v>9</v>
      </c>
      <c r="H5" s="25"/>
      <c r="I5" s="2" t="s">
        <v>1</v>
      </c>
    </row>
    <row r="6" spans="1:9" ht="12.75">
      <c r="A6" s="4" t="s">
        <v>12</v>
      </c>
      <c r="B6" s="29" t="s">
        <v>2</v>
      </c>
      <c r="C6" s="30"/>
      <c r="D6" s="31"/>
      <c r="E6" s="29" t="s">
        <v>3</v>
      </c>
      <c r="F6" s="31"/>
      <c r="G6" s="26" t="s">
        <v>10</v>
      </c>
      <c r="H6" s="28"/>
      <c r="I6" s="2" t="s">
        <v>4</v>
      </c>
    </row>
    <row r="7" spans="1:9" ht="13.5" thickBot="1">
      <c r="A7" s="21" t="s">
        <v>13</v>
      </c>
      <c r="B7" s="19" t="s">
        <v>7</v>
      </c>
      <c r="C7" s="19" t="s">
        <v>8</v>
      </c>
      <c r="D7" s="19" t="s">
        <v>2</v>
      </c>
      <c r="E7" s="19" t="s">
        <v>7</v>
      </c>
      <c r="F7" s="19" t="s">
        <v>8</v>
      </c>
      <c r="G7" s="19" t="s">
        <v>7</v>
      </c>
      <c r="H7" s="19" t="s">
        <v>8</v>
      </c>
      <c r="I7" s="19" t="s">
        <v>5</v>
      </c>
    </row>
    <row r="8" spans="1:9" ht="12.75">
      <c r="A8" s="3" t="s">
        <v>27</v>
      </c>
      <c r="B8" s="10">
        <v>9</v>
      </c>
      <c r="C8" s="10">
        <v>1</v>
      </c>
      <c r="D8" s="10">
        <v>10</v>
      </c>
      <c r="E8" s="12" t="s">
        <v>6</v>
      </c>
      <c r="F8" s="11" t="s">
        <v>6</v>
      </c>
      <c r="G8" s="10" t="s">
        <v>6</v>
      </c>
      <c r="H8" s="11" t="s">
        <v>6</v>
      </c>
      <c r="I8" s="11" t="s">
        <v>6</v>
      </c>
    </row>
    <row r="9" spans="1:9" ht="12.75">
      <c r="A9" s="3" t="s">
        <v>28</v>
      </c>
      <c r="B9" s="10">
        <v>215</v>
      </c>
      <c r="C9" s="10">
        <v>60</v>
      </c>
      <c r="D9" s="10">
        <v>275</v>
      </c>
      <c r="E9" s="12">
        <v>211</v>
      </c>
      <c r="F9" s="11">
        <v>57</v>
      </c>
      <c r="G9" s="10">
        <v>2300</v>
      </c>
      <c r="H9" s="11">
        <v>4200</v>
      </c>
      <c r="I9" s="11">
        <v>725</v>
      </c>
    </row>
    <row r="10" spans="1:9" ht="12.75">
      <c r="A10" s="8" t="s">
        <v>24</v>
      </c>
      <c r="B10" s="13">
        <v>224</v>
      </c>
      <c r="C10" s="13">
        <v>61</v>
      </c>
      <c r="D10" s="13">
        <v>285</v>
      </c>
      <c r="E10" s="14">
        <v>211</v>
      </c>
      <c r="F10" s="13">
        <v>57</v>
      </c>
      <c r="G10" s="13">
        <v>2300</v>
      </c>
      <c r="H10" s="15">
        <v>4200</v>
      </c>
      <c r="I10" s="15">
        <v>725</v>
      </c>
    </row>
    <row r="11" spans="1:9" ht="12.75">
      <c r="A11" s="3"/>
      <c r="B11" s="10"/>
      <c r="C11" s="10"/>
      <c r="D11" s="10"/>
      <c r="E11" s="12"/>
      <c r="F11" s="10"/>
      <c r="G11" s="10"/>
      <c r="H11" s="10"/>
      <c r="I11" s="10"/>
    </row>
    <row r="12" spans="1:9" ht="12.75">
      <c r="A12" s="3" t="s">
        <v>29</v>
      </c>
      <c r="B12" s="10">
        <v>5</v>
      </c>
      <c r="C12" s="10">
        <v>3</v>
      </c>
      <c r="D12" s="10">
        <v>8</v>
      </c>
      <c r="E12" s="12">
        <v>5</v>
      </c>
      <c r="F12" s="11">
        <v>3</v>
      </c>
      <c r="G12" s="10">
        <v>8702</v>
      </c>
      <c r="H12" s="11">
        <v>14331</v>
      </c>
      <c r="I12" s="11">
        <v>87</v>
      </c>
    </row>
    <row r="13" spans="1:9" ht="12.75">
      <c r="A13" s="3" t="s">
        <v>30</v>
      </c>
      <c r="B13" s="10">
        <v>6</v>
      </c>
      <c r="C13" s="10">
        <v>2</v>
      </c>
      <c r="D13" s="11">
        <v>8</v>
      </c>
      <c r="E13" s="12">
        <v>4</v>
      </c>
      <c r="F13" s="11">
        <v>2</v>
      </c>
      <c r="G13" s="10">
        <v>5000</v>
      </c>
      <c r="H13" s="11">
        <v>7500</v>
      </c>
      <c r="I13" s="11">
        <v>35</v>
      </c>
    </row>
    <row r="14" spans="1:9" ht="12.75">
      <c r="A14" s="3" t="s">
        <v>31</v>
      </c>
      <c r="B14" s="10" t="s">
        <v>6</v>
      </c>
      <c r="C14" s="10">
        <v>9</v>
      </c>
      <c r="D14" s="10">
        <v>9</v>
      </c>
      <c r="E14" s="12" t="s">
        <v>6</v>
      </c>
      <c r="F14" s="11">
        <v>8</v>
      </c>
      <c r="G14" s="10" t="s">
        <v>6</v>
      </c>
      <c r="H14" s="11">
        <v>14000</v>
      </c>
      <c r="I14" s="11">
        <v>112</v>
      </c>
    </row>
    <row r="15" spans="1:9" ht="12.75">
      <c r="A15" s="3" t="s">
        <v>32</v>
      </c>
      <c r="B15" s="10">
        <v>20</v>
      </c>
      <c r="C15" s="10">
        <v>3</v>
      </c>
      <c r="D15" s="10">
        <v>23</v>
      </c>
      <c r="E15" s="12">
        <v>15</v>
      </c>
      <c r="F15" s="11">
        <v>3</v>
      </c>
      <c r="G15" s="10">
        <v>5550</v>
      </c>
      <c r="H15" s="11">
        <v>11200</v>
      </c>
      <c r="I15" s="10">
        <v>116</v>
      </c>
    </row>
    <row r="16" spans="1:9" ht="12.75">
      <c r="A16" s="8" t="s">
        <v>14</v>
      </c>
      <c r="B16" s="13">
        <v>31</v>
      </c>
      <c r="C16" s="13">
        <v>17</v>
      </c>
      <c r="D16" s="13">
        <v>48</v>
      </c>
      <c r="E16" s="14">
        <v>24</v>
      </c>
      <c r="F16" s="13">
        <v>16</v>
      </c>
      <c r="G16" s="13">
        <v>6115</v>
      </c>
      <c r="H16" s="15">
        <f>((F12*H12)+(F13*H13)+(F14*H14)+(F15*H15))/F16</f>
        <v>12724.5625</v>
      </c>
      <c r="I16" s="13">
        <v>350</v>
      </c>
    </row>
    <row r="17" spans="1:9" ht="12.75">
      <c r="A17" s="8"/>
      <c r="B17" s="13"/>
      <c r="C17" s="13"/>
      <c r="D17" s="13"/>
      <c r="E17" s="14"/>
      <c r="F17" s="13"/>
      <c r="G17" s="13"/>
      <c r="H17" s="13"/>
      <c r="I17" s="13"/>
    </row>
    <row r="18" spans="1:9" ht="12.75">
      <c r="A18" s="8" t="s">
        <v>15</v>
      </c>
      <c r="B18" s="13">
        <v>66</v>
      </c>
      <c r="C18" s="13" t="s">
        <v>6</v>
      </c>
      <c r="D18" s="15">
        <v>66</v>
      </c>
      <c r="E18" s="14">
        <v>66</v>
      </c>
      <c r="F18" s="15" t="s">
        <v>6</v>
      </c>
      <c r="G18" s="15">
        <f>1000*I18/E18</f>
        <v>4000</v>
      </c>
      <c r="H18" s="15" t="s">
        <v>6</v>
      </c>
      <c r="I18" s="15">
        <v>264</v>
      </c>
    </row>
    <row r="19" spans="1:9" ht="12.75">
      <c r="A19" s="3"/>
      <c r="B19" s="10"/>
      <c r="C19" s="10"/>
      <c r="D19" s="10"/>
      <c r="E19" s="12"/>
      <c r="F19" s="10"/>
      <c r="G19" s="10"/>
      <c r="H19" s="10"/>
      <c r="I19" s="10"/>
    </row>
    <row r="20" spans="1:9" ht="12.75">
      <c r="A20" s="3" t="s">
        <v>33</v>
      </c>
      <c r="B20" s="10">
        <v>9</v>
      </c>
      <c r="C20" s="10" t="s">
        <v>6</v>
      </c>
      <c r="D20" s="11">
        <v>9</v>
      </c>
      <c r="E20" s="12">
        <v>9</v>
      </c>
      <c r="F20" s="11" t="s">
        <v>6</v>
      </c>
      <c r="G20" s="10">
        <v>1200</v>
      </c>
      <c r="H20" s="11" t="s">
        <v>6</v>
      </c>
      <c r="I20" s="11">
        <v>11</v>
      </c>
    </row>
    <row r="21" spans="1:9" ht="12.75">
      <c r="A21" s="3" t="s">
        <v>34</v>
      </c>
      <c r="B21" s="10">
        <v>3</v>
      </c>
      <c r="C21" s="10" t="s">
        <v>6</v>
      </c>
      <c r="D21" s="11">
        <v>3</v>
      </c>
      <c r="E21" s="12">
        <v>3</v>
      </c>
      <c r="F21" s="11" t="s">
        <v>6</v>
      </c>
      <c r="G21" s="10">
        <v>3000</v>
      </c>
      <c r="H21" s="11" t="s">
        <v>6</v>
      </c>
      <c r="I21" s="11">
        <v>9</v>
      </c>
    </row>
    <row r="22" spans="1:9" ht="12.75">
      <c r="A22" s="3" t="s">
        <v>35</v>
      </c>
      <c r="B22" s="10">
        <v>89</v>
      </c>
      <c r="C22" s="10" t="s">
        <v>6</v>
      </c>
      <c r="D22" s="10">
        <v>89</v>
      </c>
      <c r="E22" s="12">
        <v>87</v>
      </c>
      <c r="F22" s="11" t="s">
        <v>6</v>
      </c>
      <c r="G22" s="11">
        <v>1011.5057471264367</v>
      </c>
      <c r="H22" s="11" t="s">
        <v>6</v>
      </c>
      <c r="I22" s="11">
        <v>88</v>
      </c>
    </row>
    <row r="23" spans="1:9" ht="12.75">
      <c r="A23" s="3" t="s">
        <v>36</v>
      </c>
      <c r="B23" s="10">
        <v>27</v>
      </c>
      <c r="C23" s="10" t="s">
        <v>6</v>
      </c>
      <c r="D23" s="10">
        <v>27</v>
      </c>
      <c r="E23" s="12">
        <v>27</v>
      </c>
      <c r="F23" s="11" t="s">
        <v>6</v>
      </c>
      <c r="G23" s="10">
        <v>2500</v>
      </c>
      <c r="H23" s="11" t="s">
        <v>6</v>
      </c>
      <c r="I23" s="11">
        <v>68</v>
      </c>
    </row>
    <row r="24" spans="1:9" ht="12.75">
      <c r="A24" s="8" t="s">
        <v>25</v>
      </c>
      <c r="B24" s="13">
        <v>128</v>
      </c>
      <c r="C24" s="13" t="s">
        <v>6</v>
      </c>
      <c r="D24" s="13">
        <v>128</v>
      </c>
      <c r="E24" s="14">
        <v>126</v>
      </c>
      <c r="F24" s="13" t="s">
        <v>6</v>
      </c>
      <c r="G24" s="13">
        <v>1391.2777777777778</v>
      </c>
      <c r="H24" s="15" t="s">
        <v>6</v>
      </c>
      <c r="I24" s="15">
        <v>176</v>
      </c>
    </row>
    <row r="25" spans="1:17" ht="12.75">
      <c r="A25" s="8"/>
      <c r="B25" s="13"/>
      <c r="C25" s="13"/>
      <c r="D25" s="13"/>
      <c r="E25" s="14"/>
      <c r="F25" s="13"/>
      <c r="G25" s="13"/>
      <c r="H25" s="13"/>
      <c r="I25" s="13"/>
      <c r="J25" s="18"/>
      <c r="K25" s="18"/>
      <c r="P25" s="22"/>
      <c r="Q25" s="22"/>
    </row>
    <row r="26" spans="1:17" ht="12.75">
      <c r="A26" s="8" t="s">
        <v>16</v>
      </c>
      <c r="B26" s="13">
        <v>15</v>
      </c>
      <c r="C26" s="13" t="s">
        <v>6</v>
      </c>
      <c r="D26" s="13">
        <v>15</v>
      </c>
      <c r="E26" s="14">
        <v>15</v>
      </c>
      <c r="F26" s="15" t="s">
        <v>6</v>
      </c>
      <c r="G26" s="15">
        <v>4000</v>
      </c>
      <c r="H26" s="15" t="s">
        <v>6</v>
      </c>
      <c r="I26" s="15">
        <v>60</v>
      </c>
      <c r="J26" s="18"/>
      <c r="K26" s="18"/>
      <c r="P26" s="22"/>
      <c r="Q26" s="22"/>
    </row>
    <row r="27" spans="1:17" ht="12.75">
      <c r="A27" s="3"/>
      <c r="B27" s="10"/>
      <c r="C27" s="10"/>
      <c r="D27" s="10"/>
      <c r="E27" s="12"/>
      <c r="F27" s="10"/>
      <c r="G27" s="10"/>
      <c r="H27" s="10"/>
      <c r="I27" s="10"/>
      <c r="J27" s="18"/>
      <c r="K27" s="18"/>
      <c r="P27" s="22"/>
      <c r="Q27" s="22"/>
    </row>
    <row r="28" spans="1:17" ht="12.75">
      <c r="A28" s="3" t="s">
        <v>37</v>
      </c>
      <c r="B28" s="10" t="s">
        <v>6</v>
      </c>
      <c r="C28" s="10">
        <v>20</v>
      </c>
      <c r="D28" s="10">
        <v>20</v>
      </c>
      <c r="E28" s="12" t="s">
        <v>6</v>
      </c>
      <c r="F28" s="11">
        <v>20</v>
      </c>
      <c r="G28" s="11" t="s">
        <v>6</v>
      </c>
      <c r="H28" s="11">
        <v>8000</v>
      </c>
      <c r="I28" s="10">
        <v>160</v>
      </c>
      <c r="J28" s="18"/>
      <c r="K28" s="18"/>
      <c r="P28" s="22"/>
      <c r="Q28" s="22"/>
    </row>
    <row r="29" spans="1:17" ht="12.75">
      <c r="A29" s="3" t="s">
        <v>38</v>
      </c>
      <c r="B29" s="10">
        <v>186</v>
      </c>
      <c r="C29" s="10" t="s">
        <v>6</v>
      </c>
      <c r="D29" s="10">
        <v>186</v>
      </c>
      <c r="E29" s="12">
        <v>186</v>
      </c>
      <c r="F29" s="11" t="s">
        <v>6</v>
      </c>
      <c r="G29" s="10">
        <v>4500</v>
      </c>
      <c r="H29" s="10" t="s">
        <v>6</v>
      </c>
      <c r="I29" s="11">
        <v>837</v>
      </c>
      <c r="J29" s="18"/>
      <c r="K29" s="18"/>
      <c r="P29" s="22"/>
      <c r="Q29" s="22"/>
    </row>
    <row r="30" spans="1:17" ht="12.75">
      <c r="A30" s="3" t="s">
        <v>39</v>
      </c>
      <c r="B30" s="10">
        <v>25</v>
      </c>
      <c r="C30" s="10" t="s">
        <v>6</v>
      </c>
      <c r="D30" s="11">
        <v>25</v>
      </c>
      <c r="E30" s="12">
        <v>25</v>
      </c>
      <c r="F30" s="11" t="s">
        <v>6</v>
      </c>
      <c r="G30" s="10">
        <v>2000</v>
      </c>
      <c r="H30" s="11" t="s">
        <v>6</v>
      </c>
      <c r="I30" s="11">
        <v>50</v>
      </c>
      <c r="J30" s="18"/>
      <c r="K30" s="18"/>
      <c r="P30" s="22"/>
      <c r="Q30" s="22"/>
    </row>
    <row r="31" spans="1:17" ht="12.75">
      <c r="A31" s="8" t="s">
        <v>17</v>
      </c>
      <c r="B31" s="13">
        <v>211</v>
      </c>
      <c r="C31" s="13">
        <v>20</v>
      </c>
      <c r="D31" s="13">
        <v>231</v>
      </c>
      <c r="E31" s="14">
        <v>211</v>
      </c>
      <c r="F31" s="13">
        <v>20</v>
      </c>
      <c r="G31" s="13">
        <f>((G29*E29)+(G30*E30))/E31</f>
        <v>4203.791469194312</v>
      </c>
      <c r="H31" s="13">
        <v>8000</v>
      </c>
      <c r="I31" s="13">
        <v>1047</v>
      </c>
      <c r="J31" s="18"/>
      <c r="K31" s="18"/>
      <c r="P31" s="22"/>
      <c r="Q31" s="22"/>
    </row>
    <row r="32" spans="1:17" ht="12.75">
      <c r="A32" s="3"/>
      <c r="B32" s="10"/>
      <c r="C32" s="10"/>
      <c r="D32" s="10"/>
      <c r="E32" s="12"/>
      <c r="F32" s="10"/>
      <c r="G32" s="10"/>
      <c r="H32" s="10"/>
      <c r="I32" s="10"/>
      <c r="J32" s="18"/>
      <c r="K32" s="18"/>
      <c r="P32" s="22"/>
      <c r="Q32" s="22"/>
    </row>
    <row r="33" spans="1:17" ht="12.75">
      <c r="A33" s="3" t="s">
        <v>40</v>
      </c>
      <c r="B33" s="10">
        <v>87</v>
      </c>
      <c r="C33" s="10">
        <v>9906</v>
      </c>
      <c r="D33" s="10">
        <v>9993</v>
      </c>
      <c r="E33" s="12">
        <v>87</v>
      </c>
      <c r="F33" s="11">
        <v>9886</v>
      </c>
      <c r="G33" s="10">
        <v>5000</v>
      </c>
      <c r="H33" s="11">
        <v>18000</v>
      </c>
      <c r="I33" s="10">
        <v>178383</v>
      </c>
      <c r="J33" s="18"/>
      <c r="K33" s="18"/>
      <c r="P33" s="22"/>
      <c r="Q33" s="22"/>
    </row>
    <row r="34" spans="1:17" ht="12.75">
      <c r="A34" s="3" t="s">
        <v>41</v>
      </c>
      <c r="B34" s="10">
        <v>117</v>
      </c>
      <c r="C34" s="10">
        <v>1</v>
      </c>
      <c r="D34" s="11">
        <v>118</v>
      </c>
      <c r="E34" s="12">
        <v>114</v>
      </c>
      <c r="F34" s="11">
        <v>1</v>
      </c>
      <c r="G34" s="10">
        <v>1698.2456140350878</v>
      </c>
      <c r="H34" s="11">
        <v>1000</v>
      </c>
      <c r="I34" s="11">
        <v>195</v>
      </c>
      <c r="J34" s="18"/>
      <c r="K34" s="18"/>
      <c r="P34" s="22"/>
      <c r="Q34" s="22"/>
    </row>
    <row r="35" spans="1:17" ht="12.75">
      <c r="A35" s="3" t="s">
        <v>42</v>
      </c>
      <c r="B35" s="10">
        <v>1174</v>
      </c>
      <c r="C35" s="10">
        <v>342</v>
      </c>
      <c r="D35" s="10">
        <v>1516</v>
      </c>
      <c r="E35" s="12">
        <v>1092</v>
      </c>
      <c r="F35" s="11">
        <v>291</v>
      </c>
      <c r="G35" s="10">
        <v>4900</v>
      </c>
      <c r="H35" s="11">
        <v>16000</v>
      </c>
      <c r="I35" s="10">
        <v>10007</v>
      </c>
      <c r="J35" s="18"/>
      <c r="K35" s="18"/>
      <c r="P35" s="22"/>
      <c r="Q35" s="22"/>
    </row>
    <row r="36" spans="1:17" ht="12.75">
      <c r="A36" s="8" t="s">
        <v>18</v>
      </c>
      <c r="B36" s="13">
        <v>1378</v>
      </c>
      <c r="C36" s="13">
        <v>10249</v>
      </c>
      <c r="D36" s="13">
        <v>11627</v>
      </c>
      <c r="E36" s="14">
        <v>1293</v>
      </c>
      <c r="F36" s="13">
        <v>10178</v>
      </c>
      <c r="G36" s="13">
        <f>((G33*E33)+(G34*E34)+(G35*E35))/E36</f>
        <v>4624.439288476411</v>
      </c>
      <c r="H36" s="13">
        <f>((H33*F33)+(H34*F34)+(H35*F35))/F36</f>
        <v>17941.147573197093</v>
      </c>
      <c r="I36" s="13">
        <v>188585</v>
      </c>
      <c r="J36" s="18"/>
      <c r="K36" s="18"/>
      <c r="P36" s="22"/>
      <c r="Q36" s="22"/>
    </row>
    <row r="37" spans="1:17" ht="12.75">
      <c r="A37" s="8"/>
      <c r="B37" s="13"/>
      <c r="C37" s="13"/>
      <c r="D37" s="13"/>
      <c r="E37" s="14"/>
      <c r="F37" s="13"/>
      <c r="G37" s="13"/>
      <c r="H37" s="13"/>
      <c r="I37" s="13"/>
      <c r="J37" s="18"/>
      <c r="K37" s="18"/>
      <c r="P37" s="22"/>
      <c r="Q37" s="22"/>
    </row>
    <row r="38" spans="1:17" ht="12.75">
      <c r="A38" s="8" t="s">
        <v>19</v>
      </c>
      <c r="B38" s="13" t="s">
        <v>6</v>
      </c>
      <c r="C38" s="13">
        <v>6211</v>
      </c>
      <c r="D38" s="13">
        <v>6211</v>
      </c>
      <c r="E38" s="14" t="s">
        <v>6</v>
      </c>
      <c r="F38" s="15">
        <v>5654</v>
      </c>
      <c r="G38" s="15" t="s">
        <v>6</v>
      </c>
      <c r="H38" s="15">
        <v>16500</v>
      </c>
      <c r="I38" s="15">
        <v>93291</v>
      </c>
      <c r="J38" s="18"/>
      <c r="K38" s="18"/>
      <c r="P38" s="22"/>
      <c r="Q38" s="22"/>
    </row>
    <row r="39" spans="1:17" ht="12.75">
      <c r="A39" s="3"/>
      <c r="B39" s="10"/>
      <c r="C39" s="10"/>
      <c r="D39" s="10"/>
      <c r="E39" s="12"/>
      <c r="F39" s="10"/>
      <c r="G39" s="10"/>
      <c r="H39" s="10"/>
      <c r="I39" s="10"/>
      <c r="J39" s="18"/>
      <c r="K39" s="18"/>
      <c r="P39" s="22"/>
      <c r="Q39" s="22"/>
    </row>
    <row r="40" spans="1:17" ht="12.75">
      <c r="A40" s="3" t="s">
        <v>43</v>
      </c>
      <c r="B40" s="10">
        <v>615</v>
      </c>
      <c r="C40" s="10" t="s">
        <v>6</v>
      </c>
      <c r="D40" s="10">
        <v>615</v>
      </c>
      <c r="E40" s="12">
        <v>615</v>
      </c>
      <c r="F40" s="11" t="s">
        <v>6</v>
      </c>
      <c r="G40" s="11">
        <v>5733.333333333333</v>
      </c>
      <c r="H40" s="11" t="s">
        <v>6</v>
      </c>
      <c r="I40" s="11">
        <v>3526</v>
      </c>
      <c r="J40" s="18"/>
      <c r="K40" s="18"/>
      <c r="P40" s="22"/>
      <c r="Q40" s="22"/>
    </row>
    <row r="41" spans="1:17" ht="12.75">
      <c r="A41" s="3" t="s">
        <v>44</v>
      </c>
      <c r="B41" s="10">
        <v>105</v>
      </c>
      <c r="C41" s="10">
        <v>12</v>
      </c>
      <c r="D41" s="11">
        <v>117</v>
      </c>
      <c r="E41" s="12">
        <v>100</v>
      </c>
      <c r="F41" s="11">
        <v>10</v>
      </c>
      <c r="G41" s="11">
        <v>4819</v>
      </c>
      <c r="H41" s="11">
        <v>7000</v>
      </c>
      <c r="I41" s="11">
        <v>552</v>
      </c>
      <c r="J41" s="18"/>
      <c r="K41" s="18"/>
      <c r="P41" s="22"/>
      <c r="Q41" s="22"/>
    </row>
    <row r="42" spans="1:17" ht="12.75">
      <c r="A42" s="8" t="s">
        <v>20</v>
      </c>
      <c r="B42" s="13">
        <v>720</v>
      </c>
      <c r="C42" s="13">
        <v>12</v>
      </c>
      <c r="D42" s="13">
        <v>732</v>
      </c>
      <c r="E42" s="14">
        <v>715</v>
      </c>
      <c r="F42" s="13">
        <v>10</v>
      </c>
      <c r="G42" s="15">
        <f>((G40*E40)+(G41*E41))/E42</f>
        <v>5605.454545454545</v>
      </c>
      <c r="H42" s="15">
        <v>7000</v>
      </c>
      <c r="I42" s="15">
        <v>4078</v>
      </c>
      <c r="J42" s="18"/>
      <c r="K42" s="18"/>
      <c r="P42" s="22"/>
      <c r="Q42" s="22"/>
    </row>
    <row r="43" spans="1:17" ht="12.75">
      <c r="A43" s="3"/>
      <c r="B43" s="10"/>
      <c r="C43" s="10"/>
      <c r="D43" s="10"/>
      <c r="E43" s="12"/>
      <c r="F43" s="10"/>
      <c r="G43" s="10"/>
      <c r="H43" s="10"/>
      <c r="I43" s="10"/>
      <c r="J43" s="18"/>
      <c r="K43" s="18"/>
      <c r="P43" s="22"/>
      <c r="Q43" s="22"/>
    </row>
    <row r="44" spans="1:17" ht="12.75">
      <c r="A44" s="3" t="s">
        <v>45</v>
      </c>
      <c r="B44" s="10" t="s">
        <v>6</v>
      </c>
      <c r="C44" s="10">
        <v>498</v>
      </c>
      <c r="D44" s="10">
        <v>498</v>
      </c>
      <c r="E44" s="12" t="s">
        <v>6</v>
      </c>
      <c r="F44" s="11">
        <v>498</v>
      </c>
      <c r="G44" s="11" t="s">
        <v>6</v>
      </c>
      <c r="H44" s="11">
        <v>16058</v>
      </c>
      <c r="I44" s="11">
        <v>7997</v>
      </c>
      <c r="J44" s="18"/>
      <c r="K44" s="18"/>
      <c r="P44" s="22"/>
      <c r="Q44" s="22"/>
    </row>
    <row r="45" spans="1:17" ht="12.75">
      <c r="A45" s="3" t="s">
        <v>46</v>
      </c>
      <c r="B45" s="10">
        <v>122</v>
      </c>
      <c r="C45" s="10" t="s">
        <v>6</v>
      </c>
      <c r="D45" s="11">
        <v>122</v>
      </c>
      <c r="E45" s="12">
        <v>122</v>
      </c>
      <c r="F45" s="11" t="s">
        <v>6</v>
      </c>
      <c r="G45" s="10">
        <v>10000</v>
      </c>
      <c r="H45" s="11" t="s">
        <v>6</v>
      </c>
      <c r="I45" s="11">
        <v>1220</v>
      </c>
      <c r="J45" s="18"/>
      <c r="K45" s="18"/>
      <c r="P45" s="22"/>
      <c r="Q45" s="22"/>
    </row>
    <row r="46" spans="1:17" ht="12.75">
      <c r="A46" s="3" t="s">
        <v>47</v>
      </c>
      <c r="B46" s="10">
        <v>2</v>
      </c>
      <c r="C46" s="10" t="s">
        <v>6</v>
      </c>
      <c r="D46" s="11">
        <v>2</v>
      </c>
      <c r="E46" s="12">
        <v>2</v>
      </c>
      <c r="F46" s="11" t="s">
        <v>6</v>
      </c>
      <c r="G46" s="10">
        <v>6500</v>
      </c>
      <c r="H46" s="11" t="s">
        <v>6</v>
      </c>
      <c r="I46" s="11">
        <v>13</v>
      </c>
      <c r="J46" s="18"/>
      <c r="K46" s="18"/>
      <c r="P46" s="22"/>
      <c r="Q46" s="22"/>
    </row>
    <row r="47" spans="1:17" ht="12.75">
      <c r="A47" s="3" t="s">
        <v>48</v>
      </c>
      <c r="B47" s="10" t="s">
        <v>6</v>
      </c>
      <c r="C47" s="10">
        <v>125</v>
      </c>
      <c r="D47" s="10">
        <v>125</v>
      </c>
      <c r="E47" s="12" t="s">
        <v>6</v>
      </c>
      <c r="F47" s="11">
        <v>125</v>
      </c>
      <c r="G47" s="11" t="s">
        <v>6</v>
      </c>
      <c r="H47" s="11">
        <v>24480</v>
      </c>
      <c r="I47" s="11">
        <v>3060</v>
      </c>
      <c r="J47" s="18"/>
      <c r="K47" s="18"/>
      <c r="P47" s="22"/>
      <c r="Q47" s="22"/>
    </row>
    <row r="48" spans="1:17" ht="12.75">
      <c r="A48" s="3" t="s">
        <v>49</v>
      </c>
      <c r="B48" s="10">
        <v>399</v>
      </c>
      <c r="C48" s="10">
        <v>296</v>
      </c>
      <c r="D48" s="11">
        <v>695</v>
      </c>
      <c r="E48" s="12">
        <v>399</v>
      </c>
      <c r="F48" s="11">
        <v>126</v>
      </c>
      <c r="G48" s="10">
        <v>7300</v>
      </c>
      <c r="H48" s="11">
        <v>8200</v>
      </c>
      <c r="I48" s="11">
        <v>3946</v>
      </c>
      <c r="J48" s="18"/>
      <c r="K48" s="18"/>
      <c r="P48" s="22"/>
      <c r="Q48" s="22"/>
    </row>
    <row r="49" spans="1:17" ht="12.75">
      <c r="A49" s="3" t="s">
        <v>50</v>
      </c>
      <c r="B49" s="10">
        <v>25</v>
      </c>
      <c r="C49" s="10">
        <v>2</v>
      </c>
      <c r="D49" s="10">
        <v>27</v>
      </c>
      <c r="E49" s="12">
        <v>25</v>
      </c>
      <c r="F49" s="11">
        <v>2</v>
      </c>
      <c r="G49" s="10">
        <v>4900</v>
      </c>
      <c r="H49" s="11">
        <v>7500</v>
      </c>
      <c r="I49" s="11">
        <v>137</v>
      </c>
      <c r="J49" s="18"/>
      <c r="K49" s="18"/>
      <c r="P49" s="22"/>
      <c r="Q49" s="22"/>
    </row>
    <row r="50" spans="1:17" ht="12.75">
      <c r="A50" s="3" t="s">
        <v>51</v>
      </c>
      <c r="B50" s="10">
        <v>1067</v>
      </c>
      <c r="C50" s="10">
        <v>40</v>
      </c>
      <c r="D50" s="10">
        <v>1107</v>
      </c>
      <c r="E50" s="12">
        <v>1067</v>
      </c>
      <c r="F50" s="11">
        <v>40</v>
      </c>
      <c r="G50" s="10">
        <v>4500</v>
      </c>
      <c r="H50" s="10">
        <v>9000</v>
      </c>
      <c r="I50" s="11">
        <v>5162</v>
      </c>
      <c r="J50" s="18"/>
      <c r="K50" s="18"/>
      <c r="P50" s="22"/>
      <c r="Q50" s="22"/>
    </row>
    <row r="51" spans="1:17" ht="12.75">
      <c r="A51" s="3" t="s">
        <v>52</v>
      </c>
      <c r="B51" s="10">
        <v>452</v>
      </c>
      <c r="C51" s="10">
        <v>1270</v>
      </c>
      <c r="D51" s="10">
        <v>1722</v>
      </c>
      <c r="E51" s="12">
        <v>441</v>
      </c>
      <c r="F51" s="11">
        <v>1270</v>
      </c>
      <c r="G51" s="10">
        <v>5200</v>
      </c>
      <c r="H51" s="11">
        <v>11700</v>
      </c>
      <c r="I51" s="11">
        <v>17152</v>
      </c>
      <c r="J51" s="18"/>
      <c r="K51" s="18"/>
      <c r="P51" s="22"/>
      <c r="Q51" s="22"/>
    </row>
    <row r="52" spans="1:17" ht="12.75">
      <c r="A52" s="8" t="s">
        <v>26</v>
      </c>
      <c r="B52" s="13">
        <v>2067</v>
      </c>
      <c r="C52" s="13">
        <v>2231</v>
      </c>
      <c r="D52" s="13">
        <v>4298</v>
      </c>
      <c r="E52" s="14">
        <v>2056</v>
      </c>
      <c r="F52" s="13">
        <v>2061</v>
      </c>
      <c r="G52" s="13">
        <f>((G45*E45)+(G46*E46)+(G48*E48)+(G49*E49)+(G50*E50)+(G51*E51))/E52</f>
        <v>5526.70233463035</v>
      </c>
      <c r="H52" s="13">
        <f>((H44*F44)+(H47*F47)+(H48*F48)+(H49*F49)+(H50*F50)+(H51*F51))/F52</f>
        <v>13257.6826783115</v>
      </c>
      <c r="I52" s="15">
        <v>38687</v>
      </c>
      <c r="J52" s="18"/>
      <c r="K52" s="18"/>
      <c r="P52" s="22"/>
      <c r="Q52" s="22"/>
    </row>
    <row r="53" spans="1:17" ht="12.75">
      <c r="A53" s="3"/>
      <c r="B53" s="10"/>
      <c r="C53" s="10"/>
      <c r="D53" s="10"/>
      <c r="E53" s="12"/>
      <c r="F53" s="10"/>
      <c r="G53" s="10"/>
      <c r="H53" s="10"/>
      <c r="I53" s="10"/>
      <c r="J53" s="18"/>
      <c r="K53" s="18"/>
      <c r="P53" s="22"/>
      <c r="Q53" s="22"/>
    </row>
    <row r="54" spans="1:17" ht="12.75">
      <c r="A54" s="3" t="s">
        <v>53</v>
      </c>
      <c r="B54" s="10">
        <v>66</v>
      </c>
      <c r="C54" s="10">
        <v>31</v>
      </c>
      <c r="D54" s="10">
        <v>97</v>
      </c>
      <c r="E54" s="12">
        <v>64</v>
      </c>
      <c r="F54" s="11">
        <v>31</v>
      </c>
      <c r="G54" s="10">
        <v>1078</v>
      </c>
      <c r="H54" s="11">
        <v>2968</v>
      </c>
      <c r="I54" s="11">
        <v>161</v>
      </c>
      <c r="J54" s="18"/>
      <c r="K54" s="18"/>
      <c r="P54" s="22"/>
      <c r="Q54" s="22"/>
    </row>
    <row r="55" spans="1:17" ht="12.75">
      <c r="A55" s="3" t="s">
        <v>54</v>
      </c>
      <c r="B55" s="10">
        <v>10</v>
      </c>
      <c r="C55" s="10">
        <v>25</v>
      </c>
      <c r="D55" s="10">
        <v>35</v>
      </c>
      <c r="E55" s="12">
        <v>10</v>
      </c>
      <c r="F55" s="11">
        <v>25</v>
      </c>
      <c r="G55" s="10">
        <v>933</v>
      </c>
      <c r="H55" s="11">
        <v>2661</v>
      </c>
      <c r="I55" s="10">
        <v>75</v>
      </c>
      <c r="J55" s="18"/>
      <c r="K55" s="18"/>
      <c r="P55" s="22"/>
      <c r="Q55" s="22"/>
    </row>
    <row r="56" spans="1:17" ht="12.75">
      <c r="A56" s="8" t="s">
        <v>21</v>
      </c>
      <c r="B56" s="13">
        <v>76</v>
      </c>
      <c r="C56" s="13">
        <v>56</v>
      </c>
      <c r="D56" s="13">
        <v>132</v>
      </c>
      <c r="E56" s="14">
        <v>74</v>
      </c>
      <c r="F56" s="13">
        <v>56</v>
      </c>
      <c r="G56" s="13">
        <f>((G54*E54)+(G55*E55))/E56</f>
        <v>1058.4054054054054</v>
      </c>
      <c r="H56" s="13">
        <f>((H54*F54)+(H55*F55))/F56</f>
        <v>2830.9464285714284</v>
      </c>
      <c r="I56" s="13">
        <v>236</v>
      </c>
      <c r="J56" s="18"/>
      <c r="K56" s="18"/>
      <c r="P56" s="22"/>
      <c r="Q56" s="22"/>
    </row>
    <row r="57" spans="1:17" ht="12.75">
      <c r="A57" s="3"/>
      <c r="B57" s="10"/>
      <c r="C57" s="10"/>
      <c r="D57" s="10"/>
      <c r="E57" s="12"/>
      <c r="F57" s="10"/>
      <c r="G57" s="10"/>
      <c r="H57" s="10"/>
      <c r="I57" s="10"/>
      <c r="J57" s="18"/>
      <c r="K57" s="18"/>
      <c r="P57" s="22"/>
      <c r="Q57" s="22"/>
    </row>
    <row r="58" spans="1:17" ht="13.5" thickBot="1">
      <c r="A58" s="9" t="s">
        <v>55</v>
      </c>
      <c r="B58" s="16">
        <v>4916</v>
      </c>
      <c r="C58" s="16">
        <v>18857</v>
      </c>
      <c r="D58" s="16">
        <v>23773</v>
      </c>
      <c r="E58" s="17">
        <v>4791</v>
      </c>
      <c r="F58" s="16">
        <v>18052</v>
      </c>
      <c r="G58" s="16">
        <f>((G10*E10)+(G16*E16)+(G18*E18)+(G24*E24)+(G26*E26)+(G31*E31)+(G36*E36)+(G42*E42)+(G52*E52)+(G56*E56))/E58</f>
        <v>4893.943435608432</v>
      </c>
      <c r="H58" s="16">
        <f>((H10*F10)+(H16*F16)+(H31*F31)+(H36*F36)+(H38*F38)+(H42*F42)+(H52*F52)+(H56*F56))/F58</f>
        <v>16843.098271659648</v>
      </c>
      <c r="I58" s="16">
        <v>327499</v>
      </c>
      <c r="J58" s="18"/>
      <c r="K58" s="18"/>
      <c r="P58" s="22"/>
      <c r="Q58" s="22"/>
    </row>
    <row r="59" spans="1:1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P59" s="22"/>
      <c r="Q59" s="22"/>
    </row>
    <row r="60" spans="1:1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P60" s="22"/>
      <c r="Q60" s="22"/>
    </row>
    <row r="61" spans="1:1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P61" s="22"/>
      <c r="Q61" s="22"/>
    </row>
    <row r="62" spans="1:1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P62" s="22"/>
      <c r="Q62" s="22"/>
    </row>
    <row r="63" spans="1:19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M63" s="22"/>
      <c r="N63" s="22"/>
      <c r="O63" s="22"/>
      <c r="P63" s="22"/>
      <c r="Q63" s="22"/>
      <c r="S63" s="22"/>
    </row>
    <row r="64" spans="1:19" ht="12.75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18"/>
      <c r="M64" s="22"/>
      <c r="N64" s="22"/>
      <c r="O64" s="22"/>
      <c r="P64" s="22"/>
      <c r="Q64" s="22"/>
      <c r="S64" s="22"/>
    </row>
    <row r="65" spans="1:17" ht="12.7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  <c r="P65" s="22"/>
      <c r="Q65" s="22"/>
    </row>
    <row r="66" spans="1:17" ht="12.7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P66" s="22"/>
      <c r="Q66" s="22"/>
    </row>
    <row r="67" spans="1:17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P67" s="22"/>
      <c r="Q67" s="22"/>
    </row>
    <row r="68" spans="1:17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P68" s="22"/>
      <c r="Q68" s="22"/>
    </row>
    <row r="69" spans="1:17" ht="12.75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P69" s="22"/>
      <c r="Q69" s="22"/>
    </row>
    <row r="70" spans="1:17" ht="12.75">
      <c r="A70" s="18"/>
      <c r="B70" s="18"/>
      <c r="C70" s="18"/>
      <c r="D70" s="18"/>
      <c r="E70" s="18"/>
      <c r="F70" s="18"/>
      <c r="G70" s="18"/>
      <c r="H70" s="18"/>
      <c r="I70" s="18"/>
      <c r="J70" s="18"/>
      <c r="K70" s="18"/>
      <c r="P70" s="22"/>
      <c r="Q70" s="22"/>
    </row>
    <row r="71" spans="1:17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P71" s="22"/>
      <c r="Q71" s="22"/>
    </row>
    <row r="72" spans="1:17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P72" s="22"/>
      <c r="Q72" s="22"/>
    </row>
    <row r="73" spans="1:17" ht="12.75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18"/>
      <c r="P73" s="22"/>
      <c r="Q73" s="22"/>
    </row>
    <row r="74" spans="1:17" ht="12.75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18"/>
      <c r="P74" s="22"/>
      <c r="Q74" s="22"/>
    </row>
    <row r="75" spans="1:17" ht="12.7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P75" s="22"/>
      <c r="Q75" s="22"/>
    </row>
    <row r="76" spans="1:17" ht="12.75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18"/>
      <c r="P76" s="22"/>
      <c r="Q76" s="22"/>
    </row>
    <row r="77" spans="1:17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P77" s="22"/>
      <c r="Q77" s="22"/>
    </row>
    <row r="78" spans="1:17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P78" s="22"/>
      <c r="Q78" s="22"/>
    </row>
    <row r="79" spans="1:17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P79" s="22"/>
      <c r="Q79" s="22"/>
    </row>
    <row r="80" spans="1:11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</row>
    <row r="81" spans="1:9" ht="12.75">
      <c r="A81" s="18"/>
      <c r="B81" s="18"/>
      <c r="C81" s="18"/>
      <c r="D81" s="18"/>
      <c r="E81" s="18"/>
      <c r="F81" s="18"/>
      <c r="G81" s="18"/>
      <c r="H81" s="18"/>
      <c r="I81" s="18"/>
    </row>
    <row r="82" spans="1:9" ht="12.75">
      <c r="A82" s="18"/>
      <c r="B82" s="18"/>
      <c r="C82" s="18"/>
      <c r="D82" s="18"/>
      <c r="E82" s="18"/>
      <c r="F82" s="18"/>
      <c r="G82" s="18"/>
      <c r="H82" s="18"/>
      <c r="I82" s="18"/>
    </row>
    <row r="83" spans="1:9" ht="12.75">
      <c r="A83" s="18"/>
      <c r="B83" s="18"/>
      <c r="C83" s="18"/>
      <c r="D83" s="18"/>
      <c r="E83" s="18"/>
      <c r="F83" s="18"/>
      <c r="G83" s="18"/>
      <c r="H83" s="18"/>
      <c r="I83" s="18"/>
    </row>
    <row r="84" spans="1:9" ht="12.75">
      <c r="A84" s="18"/>
      <c r="B84" s="18"/>
      <c r="C84" s="18"/>
      <c r="D84" s="18"/>
      <c r="E84" s="18"/>
      <c r="F84" s="18"/>
      <c r="G84" s="18"/>
      <c r="H84" s="18"/>
      <c r="I84" s="18"/>
    </row>
    <row r="85" spans="1:9" ht="12.75">
      <c r="A85" s="18"/>
      <c r="B85" s="18"/>
      <c r="C85" s="18"/>
      <c r="D85" s="18"/>
      <c r="E85" s="18"/>
      <c r="F85" s="18"/>
      <c r="G85" s="18"/>
      <c r="H85" s="18"/>
      <c r="I85" s="18"/>
    </row>
    <row r="86" spans="1:10" ht="12.75">
      <c r="A86" s="18"/>
      <c r="B86" s="18"/>
      <c r="C86" s="18"/>
      <c r="D86" s="18"/>
      <c r="E86" s="18"/>
      <c r="F86" s="18"/>
      <c r="G86" s="18"/>
      <c r="H86" s="18"/>
      <c r="I86" s="18"/>
      <c r="J86" s="18"/>
    </row>
    <row r="87" spans="1:10" ht="12.75">
      <c r="A87" s="18"/>
      <c r="B87" s="18"/>
      <c r="C87" s="18"/>
      <c r="D87" s="18"/>
      <c r="E87" s="18"/>
      <c r="F87" s="18"/>
      <c r="G87" s="18"/>
      <c r="H87" s="18"/>
      <c r="J87" s="18"/>
    </row>
    <row r="88" spans="1:9" ht="12.75">
      <c r="A88" s="18"/>
      <c r="B88" s="18"/>
      <c r="C88" s="18"/>
      <c r="D88" s="18"/>
      <c r="E88" s="18"/>
      <c r="F88" s="18"/>
      <c r="G88" s="18"/>
      <c r="H88" s="18"/>
      <c r="I88" s="18"/>
    </row>
    <row r="110" spans="4:5" ht="12.75">
      <c r="D110" s="20"/>
      <c r="E110" s="20"/>
    </row>
    <row r="112" spans="16:17" ht="12.75">
      <c r="P112" s="22"/>
      <c r="Q112" s="22"/>
    </row>
  </sheetData>
  <mergeCells count="7">
    <mergeCell ref="A1:I1"/>
    <mergeCell ref="G5:H5"/>
    <mergeCell ref="B5:F5"/>
    <mergeCell ref="B6:D6"/>
    <mergeCell ref="E6:F6"/>
    <mergeCell ref="G6:H6"/>
    <mergeCell ref="A3:I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</cp:lastModifiedBy>
  <cp:lastPrinted>2005-02-03T08:22:11Z</cp:lastPrinted>
  <dcterms:created xsi:type="dcterms:W3CDTF">2003-08-07T08:19:34Z</dcterms:created>
  <dcterms:modified xsi:type="dcterms:W3CDTF">2005-02-03T08:30:23Z</dcterms:modified>
  <cp:category/>
  <cp:version/>
  <cp:contentType/>
  <cp:contentStatus/>
</cp:coreProperties>
</file>