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23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0">'[2]p395fao'!$B$75</definedName>
    <definedName name="\A">#REF!</definedName>
    <definedName name="\B">'[3]p405'!#REF!</definedName>
    <definedName name="\C" localSheetId="0">'[2]p395fao'!$B$77</definedName>
    <definedName name="\C">#REF!</definedName>
    <definedName name="\D">'[2]p395fao'!$B$79</definedName>
    <definedName name="\G" localSheetId="0">'[2]p395fao'!#REF!</definedName>
    <definedName name="\G">#REF!</definedName>
    <definedName name="\I">#REF!</definedName>
    <definedName name="\L">'[2]p395fao'!$B$81</definedName>
    <definedName name="\N" localSheetId="0">#REF!</definedName>
    <definedName name="\N">#REF!</definedName>
    <definedName name="\T">'[2]19.18-19'!#REF!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DatosExternos78_1" localSheetId="0">'23.3'!$B$7:$F$84</definedName>
    <definedName name="GUION">#REF!</definedName>
    <definedName name="Imprimir_área_IM" localSheetId="0">'[4]GANADE15'!$A$35:$AG$39</definedName>
    <definedName name="Imprimir_área_IM">#REF!</definedName>
    <definedName name="kk" hidden="1">'[2]19.14-15'!#REF!</definedName>
    <definedName name="kkjkj">#REF!</definedName>
    <definedName name="p421">'[5]CARNE1'!$B$44</definedName>
    <definedName name="p431" hidden="1">'[5]CARNE7'!$G$11:$G$93</definedName>
    <definedName name="p7" hidden="1">'[2]19.14-15'!#REF!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'[2]19.14-15'!#REF!</definedName>
    <definedName name="PP11" hidden="1">'[2]19.14-15'!#REF!</definedName>
    <definedName name="PP12" hidden="1">'[2]19.14-15'!$C$34:$C$37</definedName>
    <definedName name="PP13" hidden="1">'[2]19.14-15'!$C$34:$C$37</definedName>
    <definedName name="PP14" hidden="1">'[2]19.14-15'!$C$34:$C$37</definedName>
    <definedName name="PP15" hidden="1">'[2]19.14-15'!#REF!</definedName>
    <definedName name="PP16" hidden="1">'[2]19.14-15'!#REF!</definedName>
    <definedName name="PP17" hidden="1">'[2]19.14-15'!#REF!</definedName>
    <definedName name="PP18" hidden="1">'[2]19.14-15'!$D$34:$D$37</definedName>
    <definedName name="PP19" hidden="1">'[2]19.14-15'!$D$34:$D$37</definedName>
    <definedName name="PP2">'[2]19.22'!#REF!</definedName>
    <definedName name="PP20" hidden="1">'[2]19.14-15'!$D$34:$D$37</definedName>
    <definedName name="PP21" hidden="1">'[2]19.14-15'!#REF!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'[4]GANADE1'!$B$75</definedName>
    <definedName name="PP5">'[2]19.11-12'!$B$53</definedName>
    <definedName name="PP6" hidden="1">'[2]19.14-15'!$B$34:$B$37</definedName>
    <definedName name="PP7" hidden="1">'[2]19.14-15'!$B$34:$B$37</definedName>
    <definedName name="PP8" hidden="1">'[2]19.14-15'!$B$34:$B$37</definedName>
    <definedName name="PP9" hidden="1">'[2]19.14-15'!#REF!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<sst xmlns="http://schemas.openxmlformats.org/spreadsheetml/2006/main" count="119" uniqueCount="55">
  <si>
    <t>LANA Y PIELES</t>
  </si>
  <si>
    <t>Total</t>
  </si>
  <si>
    <t>–</t>
  </si>
  <si>
    <t>Provincias y</t>
  </si>
  <si>
    <t>Lana blanca</t>
  </si>
  <si>
    <t>Comunidades Autónomas</t>
  </si>
  <si>
    <t>Lana negra</t>
  </si>
  <si>
    <t>Fina</t>
  </si>
  <si>
    <t>Entrefina</t>
  </si>
  <si>
    <t>Basta</t>
  </si>
  <si>
    <t>A Coruña</t>
  </si>
  <si>
    <t>Lugo</t>
  </si>
  <si>
    <t>Ourense</t>
  </si>
  <si>
    <t>Pontevedra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</si>
  <si>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</si>
  <si>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</si>
  <si>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</si>
  <si>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</si>
  <si>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</si>
  <si>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</si>
  <si>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</si>
  <si>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</si>
  <si>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</si>
  <si>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</si>
  <si>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</si>
  <si>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</si>
  <si>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</si>
  <si>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</si>
  <si>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</si>
  <si>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</si>
  <si>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</si>
  <si>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</si>
  <si>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</si>
  <si>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</si>
  <si>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</si>
  <si>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</si>
  <si>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</si>
  <si>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</si>
  <si>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</si>
  <si>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</si>
  <si>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</si>
  <si>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</si>
  <si>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</si>
  <si>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</si>
  <si>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</si>
  <si>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</si>
  <si>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</si>
  <si>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</si>
  <si>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</si>
  <si>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</si>
  <si>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</si>
  <si>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</si>
  <si>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</si>
  <si>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ESPAÑA</t>
  </si>
  <si>
    <t>23.3.  LANA: Análisis provincial de producción (toneladas), 2002</t>
  </si>
</sst>
</file>

<file path=xl/styles.xml><?xml version="1.0" encoding="utf-8"?>
<styleSheet xmlns="http://schemas.openxmlformats.org/spreadsheetml/2006/main">
  <numFmts count="2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0.000"/>
    <numFmt numFmtId="179" formatCode="#,##0.00__"/>
    <numFmt numFmtId="180" formatCode="#,##0;\(0.0\)"/>
    <numFmt numFmtId="181" formatCode="#,##0__;\–#,##0.00__;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0" fillId="2" borderId="5" xfId="0" applyFont="1" applyFill="1" applyBorder="1" applyAlignment="1">
      <alignment horizontal="center" vertical="center"/>
    </xf>
    <xf numFmtId="181" fontId="0" fillId="2" borderId="0" xfId="0" applyNumberFormat="1" applyFont="1" applyFill="1" applyBorder="1" applyAlignment="1">
      <alignment horizontal="right"/>
    </xf>
    <xf numFmtId="181" fontId="0" fillId="2" borderId="6" xfId="0" applyNumberFormat="1" applyFont="1" applyFill="1" applyBorder="1" applyAlignment="1" applyProtection="1">
      <alignment horizontal="right"/>
      <protection/>
    </xf>
    <xf numFmtId="181" fontId="0" fillId="2" borderId="2" xfId="0" applyNumberFormat="1" applyFont="1" applyFill="1" applyBorder="1" applyAlignment="1" applyProtection="1">
      <alignment horizontal="right"/>
      <protection/>
    </xf>
    <xf numFmtId="181" fontId="0" fillId="2" borderId="7" xfId="0" applyNumberFormat="1" applyFont="1" applyFill="1" applyBorder="1" applyAlignment="1">
      <alignment horizontal="right"/>
    </xf>
    <xf numFmtId="181" fontId="0" fillId="2" borderId="1" xfId="0" applyNumberFormat="1" applyFont="1" applyFill="1" applyBorder="1" applyAlignment="1" applyProtection="1">
      <alignment horizontal="right"/>
      <protection/>
    </xf>
    <xf numFmtId="181" fontId="0" fillId="2" borderId="3" xfId="0" applyNumberFormat="1" applyFont="1" applyFill="1" applyBorder="1" applyAlignment="1" applyProtection="1">
      <alignment horizontal="right"/>
      <protection/>
    </xf>
    <xf numFmtId="181" fontId="0" fillId="2" borderId="8" xfId="0" applyNumberFormat="1" applyFont="1" applyFill="1" applyBorder="1" applyAlignment="1">
      <alignment horizontal="right"/>
    </xf>
    <xf numFmtId="181" fontId="7" fillId="2" borderId="1" xfId="0" applyNumberFormat="1" applyFont="1" applyFill="1" applyBorder="1" applyAlignment="1" applyProtection="1">
      <alignment horizontal="right"/>
      <protection/>
    </xf>
    <xf numFmtId="181" fontId="7" fillId="2" borderId="3" xfId="0" applyNumberFormat="1" applyFont="1" applyFill="1" applyBorder="1" applyAlignment="1" applyProtection="1">
      <alignment horizontal="right"/>
      <protection/>
    </xf>
    <xf numFmtId="181" fontId="7" fillId="2" borderId="8" xfId="0" applyNumberFormat="1" applyFont="1" applyFill="1" applyBorder="1" applyAlignment="1">
      <alignment horizontal="right"/>
    </xf>
    <xf numFmtId="181" fontId="7" fillId="2" borderId="3" xfId="0" applyNumberFormat="1" applyFont="1" applyFill="1" applyBorder="1" applyAlignment="1" applyProtection="1" quotePrefix="1">
      <alignment horizontal="right"/>
      <protection/>
    </xf>
    <xf numFmtId="181" fontId="0" fillId="2" borderId="1" xfId="0" applyNumberFormat="1" applyFont="1" applyFill="1" applyBorder="1" applyAlignment="1" applyProtection="1" quotePrefix="1">
      <alignment horizontal="right"/>
      <protection/>
    </xf>
    <xf numFmtId="181" fontId="0" fillId="2" borderId="3" xfId="0" applyNumberFormat="1" applyFont="1" applyFill="1" applyBorder="1" applyAlignment="1" applyProtection="1" quotePrefix="1">
      <alignment horizontal="right"/>
      <protection/>
    </xf>
    <xf numFmtId="181" fontId="7" fillId="2" borderId="8" xfId="0" applyNumberFormat="1" applyFont="1" applyFill="1" applyBorder="1" applyAlignment="1" quotePrefix="1">
      <alignment horizontal="right"/>
    </xf>
    <xf numFmtId="181" fontId="7" fillId="2" borderId="0" xfId="0" applyNumberFormat="1" applyFont="1" applyFill="1" applyBorder="1" applyAlignment="1">
      <alignment horizontal="right"/>
    </xf>
    <xf numFmtId="181" fontId="7" fillId="2" borderId="9" xfId="0" applyNumberFormat="1" applyFont="1" applyFill="1" applyBorder="1" applyAlignment="1">
      <alignment horizontal="right"/>
    </xf>
    <xf numFmtId="181" fontId="7" fillId="2" borderId="4" xfId="0" applyNumberFormat="1" applyFont="1" applyFill="1" applyBorder="1" applyAlignment="1">
      <alignment horizontal="right"/>
    </xf>
    <xf numFmtId="181" fontId="7" fillId="2" borderId="10" xfId="0" applyNumberFormat="1" applyFont="1" applyFill="1" applyBorder="1" applyAlignment="1">
      <alignment horizontal="right"/>
    </xf>
    <xf numFmtId="3" fontId="0" fillId="2" borderId="0" xfId="0" applyNumberFormat="1" applyFont="1" applyFill="1" applyAlignment="1">
      <alignment/>
    </xf>
    <xf numFmtId="0" fontId="3" fillId="2" borderId="0" xfId="0" applyFont="1" applyFill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p48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J85"/>
  <sheetViews>
    <sheetView showGridLines="0" tabSelected="1" zoomScale="75" zoomScaleNormal="75" workbookViewId="0" topLeftCell="A1">
      <selection activeCell="I21" sqref="I21"/>
    </sheetView>
  </sheetViews>
  <sheetFormatPr defaultColWidth="11.421875" defaultRowHeight="12.75"/>
  <cols>
    <col min="1" max="1" width="30.7109375" style="7" customWidth="1"/>
    <col min="2" max="6" width="17.7109375" style="7" customWidth="1"/>
    <col min="7" max="16384" width="11.421875" style="7" customWidth="1"/>
  </cols>
  <sheetData>
    <row r="1" spans="1:6" s="6" customFormat="1" ht="18">
      <c r="A1" s="30" t="s">
        <v>0</v>
      </c>
      <c r="B1" s="30"/>
      <c r="C1" s="30"/>
      <c r="D1" s="30"/>
      <c r="E1" s="30"/>
      <c r="F1" s="30"/>
    </row>
    <row r="3" spans="1:10" ht="15">
      <c r="A3" s="34" t="s">
        <v>54</v>
      </c>
      <c r="B3" s="34"/>
      <c r="C3" s="34"/>
      <c r="D3" s="34"/>
      <c r="E3" s="34"/>
      <c r="F3" s="34"/>
      <c r="G3" s="8"/>
      <c r="H3" s="8"/>
      <c r="I3" s="8"/>
      <c r="J3" s="8"/>
    </row>
    <row r="4" spans="1:10" ht="14.25">
      <c r="A4" s="8"/>
      <c r="B4" s="8"/>
      <c r="C4" s="8"/>
      <c r="D4" s="8"/>
      <c r="E4" s="8"/>
      <c r="F4" s="8"/>
      <c r="G4" s="9"/>
      <c r="H4" s="8"/>
      <c r="I4" s="8"/>
      <c r="J4" s="8"/>
    </row>
    <row r="5" spans="1:7" ht="12.75">
      <c r="A5" s="31" t="s">
        <v>3</v>
      </c>
      <c r="B5" s="35" t="s">
        <v>4</v>
      </c>
      <c r="C5" s="36"/>
      <c r="D5" s="37"/>
      <c r="E5" s="38" t="s">
        <v>6</v>
      </c>
      <c r="F5" s="40" t="s">
        <v>1</v>
      </c>
      <c r="G5" s="1"/>
    </row>
    <row r="6" spans="1:7" ht="13.5" thickBot="1">
      <c r="A6" s="32" t="s">
        <v>5</v>
      </c>
      <c r="B6" s="10" t="s">
        <v>7</v>
      </c>
      <c r="C6" s="33" t="s">
        <v>8</v>
      </c>
      <c r="D6" s="33" t="s">
        <v>9</v>
      </c>
      <c r="E6" s="39"/>
      <c r="F6" s="41"/>
      <c r="G6" s="1"/>
    </row>
    <row r="7" spans="1:7" ht="12.75">
      <c r="A7" s="2" t="s">
        <v>10</v>
      </c>
      <c r="B7" s="11" t="s">
        <v>2</v>
      </c>
      <c r="C7" s="12">
        <v>8.2</v>
      </c>
      <c r="D7" s="12">
        <v>44.12</v>
      </c>
      <c r="E7" s="13">
        <v>2.58</v>
      </c>
      <c r="F7" s="14">
        <v>54.9</v>
      </c>
      <c r="G7" s="1"/>
    </row>
    <row r="8" spans="1:7" ht="12.75">
      <c r="A8" s="3" t="s">
        <v>11</v>
      </c>
      <c r="B8" s="15" t="s">
        <v>2</v>
      </c>
      <c r="C8" s="15">
        <v>8.79</v>
      </c>
      <c r="D8" s="15">
        <v>96.57</v>
      </c>
      <c r="E8" s="16" t="s">
        <v>2</v>
      </c>
      <c r="F8" s="17">
        <v>105.36</v>
      </c>
      <c r="G8" s="1"/>
    </row>
    <row r="9" spans="1:7" ht="12.75">
      <c r="A9" s="3" t="s">
        <v>12</v>
      </c>
      <c r="B9" s="15" t="s">
        <v>2</v>
      </c>
      <c r="C9" s="16" t="s">
        <v>2</v>
      </c>
      <c r="D9" s="15">
        <v>108.93</v>
      </c>
      <c r="E9" s="16">
        <v>0.77</v>
      </c>
      <c r="F9" s="17">
        <v>109.7</v>
      </c>
      <c r="G9" s="1"/>
    </row>
    <row r="10" spans="1:7" ht="12.75">
      <c r="A10" s="3" t="s">
        <v>13</v>
      </c>
      <c r="B10" s="15" t="s">
        <v>2</v>
      </c>
      <c r="C10" s="15">
        <v>1.98</v>
      </c>
      <c r="D10" s="15">
        <v>46.9</v>
      </c>
      <c r="E10" s="16">
        <v>2.08</v>
      </c>
      <c r="F10" s="17">
        <v>50.96</v>
      </c>
      <c r="G10" s="1"/>
    </row>
    <row r="11" spans="1:7" ht="12.75">
      <c r="A11" s="4" t="str">
        <f>UPPER(" Galicia")</f>
        <v> GALICIA</v>
      </c>
      <c r="B11" s="18" t="s">
        <v>2</v>
      </c>
      <c r="C11" s="18">
        <v>18.97</v>
      </c>
      <c r="D11" s="18">
        <v>296.52</v>
      </c>
      <c r="E11" s="19">
        <v>5.43</v>
      </c>
      <c r="F11" s="20">
        <v>320.92</v>
      </c>
      <c r="G11" s="1"/>
    </row>
    <row r="12" spans="1:7" ht="12.75">
      <c r="A12" s="4"/>
      <c r="B12" s="18"/>
      <c r="C12" s="19"/>
      <c r="D12" s="18"/>
      <c r="E12" s="19"/>
      <c r="F12" s="20"/>
      <c r="G12" s="1"/>
    </row>
    <row r="13" spans="1:7" ht="12.75">
      <c r="A13" s="4" t="str">
        <f>UPPER(" P. de Asturias")</f>
        <v> P. DE ASTURIAS</v>
      </c>
      <c r="B13" s="18" t="s">
        <v>2</v>
      </c>
      <c r="C13" s="19" t="s">
        <v>2</v>
      </c>
      <c r="D13" s="18">
        <v>117.63</v>
      </c>
      <c r="E13" s="19" t="s">
        <v>2</v>
      </c>
      <c r="F13" s="20">
        <v>117.63</v>
      </c>
      <c r="G13" s="1"/>
    </row>
    <row r="14" spans="1:7" ht="12.75">
      <c r="A14" s="4"/>
      <c r="B14" s="18"/>
      <c r="C14" s="19"/>
      <c r="D14" s="18"/>
      <c r="E14" s="19"/>
      <c r="F14" s="20"/>
      <c r="G14" s="1"/>
    </row>
    <row r="15" spans="1:7" ht="12.75">
      <c r="A15" s="4" t="str">
        <f>UPPER(" Cantabria")</f>
        <v> CANTABRIA</v>
      </c>
      <c r="B15" s="18" t="s">
        <v>2</v>
      </c>
      <c r="C15" s="19" t="s">
        <v>2</v>
      </c>
      <c r="D15" s="18">
        <v>92.01</v>
      </c>
      <c r="E15" s="19">
        <v>0.08</v>
      </c>
      <c r="F15" s="20">
        <v>92.09</v>
      </c>
      <c r="G15" s="1"/>
    </row>
    <row r="16" spans="1:7" ht="12.75">
      <c r="A16" s="4"/>
      <c r="B16" s="18"/>
      <c r="C16" s="19"/>
      <c r="D16" s="18"/>
      <c r="E16" s="19"/>
      <c r="F16" s="20"/>
      <c r="G16" s="1"/>
    </row>
    <row r="17" spans="1:7" ht="12.75">
      <c r="A17" s="3" t="s">
        <v>14</v>
      </c>
      <c r="B17" s="15" t="s">
        <v>2</v>
      </c>
      <c r="C17" s="15">
        <v>45.9</v>
      </c>
      <c r="D17" s="15">
        <v>117.82</v>
      </c>
      <c r="E17" s="16" t="s">
        <v>2</v>
      </c>
      <c r="F17" s="17">
        <v>163.72</v>
      </c>
      <c r="G17" s="1"/>
    </row>
    <row r="18" spans="1:7" ht="12.75">
      <c r="A18" s="3" t="s">
        <v>15</v>
      </c>
      <c r="B18" s="15" t="s">
        <v>2</v>
      </c>
      <c r="C18" s="16" t="s">
        <v>2</v>
      </c>
      <c r="D18" s="15">
        <v>348.03</v>
      </c>
      <c r="E18" s="16" t="s">
        <v>2</v>
      </c>
      <c r="F18" s="17">
        <v>348.03</v>
      </c>
      <c r="G18" s="1"/>
    </row>
    <row r="19" spans="1:7" ht="12.75">
      <c r="A19" s="3" t="s">
        <v>16</v>
      </c>
      <c r="B19" s="15" t="s">
        <v>2</v>
      </c>
      <c r="C19" s="16" t="s">
        <v>2</v>
      </c>
      <c r="D19" s="15">
        <v>147.95</v>
      </c>
      <c r="E19" s="16" t="s">
        <v>2</v>
      </c>
      <c r="F19" s="17">
        <v>147.95</v>
      </c>
      <c r="G19" s="1"/>
    </row>
    <row r="20" spans="1:7" ht="12.75">
      <c r="A20" s="4" t="str">
        <f>UPPER(" País Vasco")</f>
        <v> PAÍS VASCO</v>
      </c>
      <c r="B20" s="18" t="s">
        <v>2</v>
      </c>
      <c r="C20" s="18">
        <v>45.9</v>
      </c>
      <c r="D20" s="18">
        <v>613.8</v>
      </c>
      <c r="E20" s="19" t="s">
        <v>2</v>
      </c>
      <c r="F20" s="20">
        <v>659.7</v>
      </c>
      <c r="G20" s="1"/>
    </row>
    <row r="21" spans="1:7" ht="12.75">
      <c r="A21" s="4"/>
      <c r="B21" s="18"/>
      <c r="C21" s="18"/>
      <c r="D21" s="18"/>
      <c r="E21" s="19"/>
      <c r="F21" s="20"/>
      <c r="G21" s="1"/>
    </row>
    <row r="22" spans="1:7" ht="12.75">
      <c r="A22" s="4" t="str">
        <f>UPPER(" Navarra")</f>
        <v> NAVARRA</v>
      </c>
      <c r="B22" s="18" t="s">
        <v>2</v>
      </c>
      <c r="C22" s="18">
        <v>419.92</v>
      </c>
      <c r="D22" s="18">
        <v>778.63</v>
      </c>
      <c r="E22" s="19" t="s">
        <v>2</v>
      </c>
      <c r="F22" s="20">
        <v>1198.55</v>
      </c>
      <c r="G22" s="1"/>
    </row>
    <row r="23" spans="1:7" ht="12.75">
      <c r="A23" s="4"/>
      <c r="B23" s="18"/>
      <c r="C23" s="18"/>
      <c r="D23" s="18"/>
      <c r="E23" s="19"/>
      <c r="F23" s="20"/>
      <c r="G23" s="1"/>
    </row>
    <row r="24" spans="1:7" ht="12.75">
      <c r="A24" s="4" t="str">
        <f>UPPER(" La Rioja")</f>
        <v> LA RIOJA</v>
      </c>
      <c r="B24" s="18" t="s">
        <v>2</v>
      </c>
      <c r="C24" s="18">
        <v>259.18</v>
      </c>
      <c r="D24" s="18">
        <v>32.43</v>
      </c>
      <c r="E24" s="19">
        <v>14.86</v>
      </c>
      <c r="F24" s="20">
        <v>306.47</v>
      </c>
      <c r="G24" s="1"/>
    </row>
    <row r="25" spans="1:7" ht="12.75">
      <c r="A25" s="4"/>
      <c r="B25" s="18"/>
      <c r="C25" s="18"/>
      <c r="D25" s="19"/>
      <c r="E25" s="19"/>
      <c r="F25" s="20"/>
      <c r="G25" s="1"/>
    </row>
    <row r="26" spans="1:7" ht="12.75">
      <c r="A26" s="3" t="s">
        <v>17</v>
      </c>
      <c r="B26" s="18" t="s">
        <v>2</v>
      </c>
      <c r="C26" s="15">
        <v>1133.63</v>
      </c>
      <c r="D26" s="16" t="s">
        <v>2</v>
      </c>
      <c r="E26" s="16">
        <v>3.32</v>
      </c>
      <c r="F26" s="17">
        <v>1136.95</v>
      </c>
      <c r="G26" s="1"/>
    </row>
    <row r="27" spans="1:7" ht="12.75">
      <c r="A27" s="3" t="s">
        <v>18</v>
      </c>
      <c r="B27" s="15">
        <v>45.78</v>
      </c>
      <c r="C27" s="15">
        <v>986.63</v>
      </c>
      <c r="D27" s="15">
        <v>29.67</v>
      </c>
      <c r="E27" s="16">
        <v>8.48</v>
      </c>
      <c r="F27" s="17">
        <v>1070.56</v>
      </c>
      <c r="G27" s="1"/>
    </row>
    <row r="28" spans="1:7" ht="12.75">
      <c r="A28" s="3" t="s">
        <v>19</v>
      </c>
      <c r="B28" s="15" t="s">
        <v>2</v>
      </c>
      <c r="C28" s="15">
        <v>1277.04</v>
      </c>
      <c r="D28" s="16" t="s">
        <v>2</v>
      </c>
      <c r="E28" s="16">
        <v>23.44</v>
      </c>
      <c r="F28" s="17">
        <v>1300.48</v>
      </c>
      <c r="G28" s="1"/>
    </row>
    <row r="29" spans="1:7" ht="12.75">
      <c r="A29" s="4" t="str">
        <f>UPPER(" Aragón")</f>
        <v> ARAGÓN</v>
      </c>
      <c r="B29" s="18">
        <v>45.78</v>
      </c>
      <c r="C29" s="18">
        <v>3397.3</v>
      </c>
      <c r="D29" s="18">
        <v>29.67</v>
      </c>
      <c r="E29" s="19">
        <v>35.24</v>
      </c>
      <c r="F29" s="20">
        <v>3507.99</v>
      </c>
      <c r="G29" s="1"/>
    </row>
    <row r="30" spans="1:7" ht="12.75">
      <c r="A30" s="4"/>
      <c r="B30" s="18"/>
      <c r="C30" s="18"/>
      <c r="D30" s="18"/>
      <c r="E30" s="19"/>
      <c r="F30" s="20"/>
      <c r="G30" s="1"/>
    </row>
    <row r="31" spans="1:7" ht="12.75">
      <c r="A31" s="3" t="s">
        <v>20</v>
      </c>
      <c r="B31" s="15" t="s">
        <v>2</v>
      </c>
      <c r="C31" s="15">
        <v>360.83</v>
      </c>
      <c r="D31" s="15">
        <v>12.42</v>
      </c>
      <c r="E31" s="16">
        <v>5.56</v>
      </c>
      <c r="F31" s="17">
        <v>378.81</v>
      </c>
      <c r="G31" s="1"/>
    </row>
    <row r="32" spans="1:7" ht="12.75">
      <c r="A32" s="3" t="s">
        <v>21</v>
      </c>
      <c r="B32" s="15" t="s">
        <v>2</v>
      </c>
      <c r="C32" s="15">
        <v>240</v>
      </c>
      <c r="D32" s="16" t="s">
        <v>2</v>
      </c>
      <c r="E32" s="16" t="s">
        <v>2</v>
      </c>
      <c r="F32" s="17">
        <v>240</v>
      </c>
      <c r="G32" s="1"/>
    </row>
    <row r="33" spans="1:7" ht="12.75">
      <c r="A33" s="3" t="s">
        <v>22</v>
      </c>
      <c r="B33" s="15" t="s">
        <v>2</v>
      </c>
      <c r="C33" s="15">
        <v>312.53</v>
      </c>
      <c r="D33" s="16" t="s">
        <v>2</v>
      </c>
      <c r="E33" s="16">
        <v>7.65</v>
      </c>
      <c r="F33" s="17">
        <v>320.18</v>
      </c>
      <c r="G33" s="1"/>
    </row>
    <row r="34" spans="1:7" ht="12.75">
      <c r="A34" s="3" t="s">
        <v>23</v>
      </c>
      <c r="B34" s="15" t="s">
        <v>2</v>
      </c>
      <c r="C34" s="15">
        <v>85.62</v>
      </c>
      <c r="D34" s="15">
        <v>16.87</v>
      </c>
      <c r="E34" s="16">
        <v>0.12</v>
      </c>
      <c r="F34" s="17">
        <v>102.62</v>
      </c>
      <c r="G34" s="1"/>
    </row>
    <row r="35" spans="1:7" ht="12.75">
      <c r="A35" s="4" t="str">
        <f>UPPER(" Cataluña")</f>
        <v> CATALUÑA</v>
      </c>
      <c r="B35" s="18" t="s">
        <v>2</v>
      </c>
      <c r="C35" s="18">
        <v>998.98</v>
      </c>
      <c r="D35" s="18">
        <v>29.29</v>
      </c>
      <c r="E35" s="19">
        <v>13.33</v>
      </c>
      <c r="F35" s="20">
        <v>1041.61</v>
      </c>
      <c r="G35" s="1"/>
    </row>
    <row r="36" spans="1:7" ht="12.75">
      <c r="A36" s="4"/>
      <c r="B36" s="18"/>
      <c r="C36" s="18"/>
      <c r="D36" s="19"/>
      <c r="E36" s="19"/>
      <c r="F36" s="20"/>
      <c r="G36" s="1"/>
    </row>
    <row r="37" spans="1:7" ht="12.75">
      <c r="A37" s="4" t="str">
        <f>UPPER(" Baleares")</f>
        <v> BALEARES</v>
      </c>
      <c r="B37" s="18" t="s">
        <v>2</v>
      </c>
      <c r="C37" s="18">
        <v>492.51</v>
      </c>
      <c r="D37" s="21">
        <v>181.21</v>
      </c>
      <c r="E37" s="19" t="s">
        <v>2</v>
      </c>
      <c r="F37" s="20">
        <v>673.72</v>
      </c>
      <c r="G37" s="1"/>
    </row>
    <row r="38" spans="1:7" ht="12.75">
      <c r="A38" s="4"/>
      <c r="B38" s="18"/>
      <c r="C38" s="18"/>
      <c r="D38" s="21"/>
      <c r="E38" s="19"/>
      <c r="F38" s="20"/>
      <c r="G38" s="1"/>
    </row>
    <row r="39" spans="1:7" ht="12.75">
      <c r="A39" s="3" t="s">
        <v>24</v>
      </c>
      <c r="B39" s="15">
        <v>54.55</v>
      </c>
      <c r="C39" s="15">
        <v>518.91</v>
      </c>
      <c r="D39" s="15">
        <v>57.96</v>
      </c>
      <c r="E39" s="16">
        <v>12.96</v>
      </c>
      <c r="F39" s="17">
        <v>644.39</v>
      </c>
      <c r="G39" s="1"/>
    </row>
    <row r="40" spans="1:7" ht="12.75">
      <c r="A40" s="3" t="s">
        <v>25</v>
      </c>
      <c r="B40" s="15" t="s">
        <v>2</v>
      </c>
      <c r="C40" s="15">
        <v>98.86</v>
      </c>
      <c r="D40" s="15">
        <v>423.06</v>
      </c>
      <c r="E40" s="16">
        <v>0.19</v>
      </c>
      <c r="F40" s="17">
        <v>522.1</v>
      </c>
      <c r="G40" s="1"/>
    </row>
    <row r="41" spans="1:7" ht="12.75">
      <c r="A41" s="3" t="s">
        <v>26</v>
      </c>
      <c r="B41" s="15">
        <v>330</v>
      </c>
      <c r="C41" s="15">
        <v>8.75</v>
      </c>
      <c r="D41" s="15">
        <v>1130</v>
      </c>
      <c r="E41" s="16">
        <v>3</v>
      </c>
      <c r="F41" s="17">
        <v>1471.75</v>
      </c>
      <c r="G41" s="1"/>
    </row>
    <row r="42" spans="1:7" ht="12.75">
      <c r="A42" s="3" t="s">
        <v>27</v>
      </c>
      <c r="B42" s="15" t="s">
        <v>2</v>
      </c>
      <c r="C42" s="22">
        <v>2</v>
      </c>
      <c r="D42" s="15">
        <v>595.76</v>
      </c>
      <c r="E42" s="16">
        <v>1.38</v>
      </c>
      <c r="F42" s="17">
        <v>599.14</v>
      </c>
      <c r="G42" s="1"/>
    </row>
    <row r="43" spans="1:7" ht="12.75">
      <c r="A43" s="3" t="s">
        <v>28</v>
      </c>
      <c r="B43" s="22">
        <v>3.32</v>
      </c>
      <c r="C43" s="15">
        <v>685.56</v>
      </c>
      <c r="D43" s="15">
        <v>301.72</v>
      </c>
      <c r="E43" s="16">
        <v>4.58</v>
      </c>
      <c r="F43" s="17">
        <v>995.18</v>
      </c>
      <c r="G43" s="1"/>
    </row>
    <row r="44" spans="1:7" ht="12.75">
      <c r="A44" s="3" t="s">
        <v>29</v>
      </c>
      <c r="B44" s="15">
        <v>150</v>
      </c>
      <c r="C44" s="15">
        <v>487.54</v>
      </c>
      <c r="D44" s="15">
        <v>120</v>
      </c>
      <c r="E44" s="16">
        <v>0.6</v>
      </c>
      <c r="F44" s="17">
        <v>758.14</v>
      </c>
      <c r="G44" s="1"/>
    </row>
    <row r="45" spans="1:7" ht="12.75">
      <c r="A45" s="3" t="s">
        <v>30</v>
      </c>
      <c r="B45" s="15">
        <v>114.77</v>
      </c>
      <c r="C45" s="15">
        <v>460.38</v>
      </c>
      <c r="D45" s="15">
        <v>9.38</v>
      </c>
      <c r="E45" s="16">
        <v>12.9</v>
      </c>
      <c r="F45" s="17">
        <v>597.44</v>
      </c>
      <c r="G45" s="1"/>
    </row>
    <row r="46" spans="1:7" ht="12.75">
      <c r="A46" s="3" t="s">
        <v>31</v>
      </c>
      <c r="B46" s="15" t="s">
        <v>2</v>
      </c>
      <c r="C46" s="15">
        <v>412.76</v>
      </c>
      <c r="D46" s="15">
        <v>341.94</v>
      </c>
      <c r="E46" s="16">
        <v>10.02</v>
      </c>
      <c r="F46" s="17">
        <v>764.71</v>
      </c>
      <c r="G46" s="1"/>
    </row>
    <row r="47" spans="1:7" ht="12.75">
      <c r="A47" s="3" t="s">
        <v>32</v>
      </c>
      <c r="B47" s="15" t="s">
        <v>2</v>
      </c>
      <c r="C47" s="15">
        <v>468.2</v>
      </c>
      <c r="D47" s="15">
        <v>696.51</v>
      </c>
      <c r="E47" s="16">
        <v>25.36</v>
      </c>
      <c r="F47" s="17">
        <v>1190.07</v>
      </c>
      <c r="G47" s="1"/>
    </row>
    <row r="48" spans="1:7" ht="12.75">
      <c r="A48" s="4" t="str">
        <f>UPPER(" Castilla y León")</f>
        <v> CASTILLA Y LEÓN</v>
      </c>
      <c r="B48" s="18">
        <v>652.64</v>
      </c>
      <c r="C48" s="18">
        <v>3142.96</v>
      </c>
      <c r="D48" s="18">
        <v>3676.33</v>
      </c>
      <c r="E48" s="19">
        <v>70.99</v>
      </c>
      <c r="F48" s="20">
        <v>7542.92</v>
      </c>
      <c r="G48" s="1"/>
    </row>
    <row r="49" spans="1:7" ht="12.75">
      <c r="A49" s="4"/>
      <c r="B49" s="18"/>
      <c r="C49" s="18"/>
      <c r="D49" s="18"/>
      <c r="E49" s="19"/>
      <c r="F49" s="20"/>
      <c r="G49" s="1"/>
    </row>
    <row r="50" spans="1:7" ht="12.75">
      <c r="A50" s="4" t="str">
        <f>UPPER(" Madrid")</f>
        <v> MADRID</v>
      </c>
      <c r="B50" s="18" t="s">
        <v>2</v>
      </c>
      <c r="C50" s="18">
        <v>128.24</v>
      </c>
      <c r="D50" s="18">
        <v>89.6</v>
      </c>
      <c r="E50" s="19" t="s">
        <v>2</v>
      </c>
      <c r="F50" s="20">
        <v>217.83</v>
      </c>
      <c r="G50" s="1"/>
    </row>
    <row r="51" spans="1:7" ht="12.75">
      <c r="A51" s="4"/>
      <c r="B51" s="18"/>
      <c r="C51" s="18"/>
      <c r="D51" s="18"/>
      <c r="E51" s="19"/>
      <c r="F51" s="20"/>
      <c r="G51" s="1"/>
    </row>
    <row r="52" spans="1:7" ht="12.75">
      <c r="A52" s="3" t="s">
        <v>33</v>
      </c>
      <c r="B52" s="15" t="s">
        <v>2</v>
      </c>
      <c r="C52" s="15">
        <v>1138.82</v>
      </c>
      <c r="D52" s="15" t="s">
        <v>2</v>
      </c>
      <c r="E52" s="16">
        <v>22.87</v>
      </c>
      <c r="F52" s="17">
        <v>1161.69</v>
      </c>
      <c r="G52" s="1"/>
    </row>
    <row r="53" spans="1:7" ht="12.75">
      <c r="A53" s="3" t="s">
        <v>34</v>
      </c>
      <c r="B53" s="15">
        <v>438.61</v>
      </c>
      <c r="C53" s="15">
        <v>1186.51</v>
      </c>
      <c r="D53" s="22">
        <v>5.87</v>
      </c>
      <c r="E53" s="16">
        <v>10.26</v>
      </c>
      <c r="F53" s="17">
        <v>1641.25</v>
      </c>
      <c r="G53" s="1"/>
    </row>
    <row r="54" spans="1:7" ht="12.75">
      <c r="A54" s="3" t="s">
        <v>35</v>
      </c>
      <c r="B54" s="15">
        <v>76</v>
      </c>
      <c r="C54" s="15">
        <v>775.09</v>
      </c>
      <c r="D54" s="23">
        <v>49.11</v>
      </c>
      <c r="E54" s="16">
        <v>25.12</v>
      </c>
      <c r="F54" s="17">
        <v>925.32</v>
      </c>
      <c r="G54" s="1"/>
    </row>
    <row r="55" spans="1:7" ht="12.75">
      <c r="A55" s="3" t="s">
        <v>36</v>
      </c>
      <c r="B55" s="15" t="s">
        <v>2</v>
      </c>
      <c r="C55" s="15">
        <v>459.13</v>
      </c>
      <c r="D55" s="15" t="s">
        <v>2</v>
      </c>
      <c r="E55" s="16">
        <v>3.36</v>
      </c>
      <c r="F55" s="17">
        <v>462.49</v>
      </c>
      <c r="G55" s="1"/>
    </row>
    <row r="56" spans="1:7" ht="12.75">
      <c r="A56" s="3" t="s">
        <v>37</v>
      </c>
      <c r="B56" s="15">
        <v>40.37</v>
      </c>
      <c r="C56" s="15">
        <v>928.32</v>
      </c>
      <c r="D56" s="15">
        <v>9.47</v>
      </c>
      <c r="E56" s="16">
        <v>0.94</v>
      </c>
      <c r="F56" s="17">
        <v>979.1</v>
      </c>
      <c r="G56" s="1"/>
    </row>
    <row r="57" spans="1:7" ht="12.75">
      <c r="A57" s="4" t="str">
        <f>UPPER(" Castilla-La Mancha")</f>
        <v> CASTILLA-LA MANCHA</v>
      </c>
      <c r="B57" s="18">
        <v>554.98</v>
      </c>
      <c r="C57" s="18">
        <v>4487.87</v>
      </c>
      <c r="D57" s="18">
        <v>64.45</v>
      </c>
      <c r="E57" s="19">
        <v>62.55</v>
      </c>
      <c r="F57" s="20">
        <v>5169.85</v>
      </c>
      <c r="G57" s="1"/>
    </row>
    <row r="58" spans="1:7" ht="12.75">
      <c r="A58" s="4"/>
      <c r="B58" s="18"/>
      <c r="C58" s="18"/>
      <c r="D58" s="19"/>
      <c r="E58" s="19"/>
      <c r="F58" s="20"/>
      <c r="G58" s="1"/>
    </row>
    <row r="59" spans="1:7" ht="12.75">
      <c r="A59" s="3" t="s">
        <v>38</v>
      </c>
      <c r="B59" s="15" t="s">
        <v>2</v>
      </c>
      <c r="C59" s="15">
        <v>58.55</v>
      </c>
      <c r="D59" s="23">
        <v>15.8</v>
      </c>
      <c r="E59" s="16" t="s">
        <v>2</v>
      </c>
      <c r="F59" s="17">
        <v>74.35</v>
      </c>
      <c r="G59" s="1"/>
    </row>
    <row r="60" spans="1:7" ht="12.75">
      <c r="A60" s="3" t="s">
        <v>39</v>
      </c>
      <c r="B60" s="15" t="s">
        <v>2</v>
      </c>
      <c r="C60" s="15">
        <v>165</v>
      </c>
      <c r="D60" s="23">
        <v>24.78</v>
      </c>
      <c r="E60" s="16">
        <v>0.79</v>
      </c>
      <c r="F60" s="17">
        <v>190.58</v>
      </c>
      <c r="G60" s="1"/>
    </row>
    <row r="61" spans="1:7" ht="12.75">
      <c r="A61" s="3" t="s">
        <v>40</v>
      </c>
      <c r="B61" s="15">
        <v>1.24</v>
      </c>
      <c r="C61" s="15">
        <v>114.87</v>
      </c>
      <c r="D61" s="15">
        <v>37.63</v>
      </c>
      <c r="E61" s="16">
        <v>2.68</v>
      </c>
      <c r="F61" s="17">
        <v>156.42</v>
      </c>
      <c r="G61" s="1"/>
    </row>
    <row r="62" spans="1:7" ht="12.75">
      <c r="A62" s="4" t="str">
        <f>UPPER(" C. Valenciana")</f>
        <v> C. VALENCIANA</v>
      </c>
      <c r="B62" s="18">
        <v>1.24</v>
      </c>
      <c r="C62" s="18">
        <v>338.42</v>
      </c>
      <c r="D62" s="18">
        <v>78.21</v>
      </c>
      <c r="E62" s="19">
        <v>3.47</v>
      </c>
      <c r="F62" s="20">
        <v>421.35</v>
      </c>
      <c r="G62" s="1"/>
    </row>
    <row r="63" spans="1:7" ht="12.75">
      <c r="A63" s="4"/>
      <c r="B63" s="18"/>
      <c r="C63" s="18"/>
      <c r="D63" s="18"/>
      <c r="E63" s="19"/>
      <c r="F63" s="20"/>
      <c r="G63" s="1"/>
    </row>
    <row r="64" spans="1:7" ht="12.75">
      <c r="A64" s="4" t="str">
        <f>UPPER(" R. de Murcia")</f>
        <v> R. DE MURCIA</v>
      </c>
      <c r="B64" s="18" t="s">
        <v>2</v>
      </c>
      <c r="C64" s="18">
        <v>300.69</v>
      </c>
      <c r="D64" s="18">
        <v>91.98</v>
      </c>
      <c r="E64" s="19">
        <v>11.93</v>
      </c>
      <c r="F64" s="20">
        <v>404.59</v>
      </c>
      <c r="G64" s="1"/>
    </row>
    <row r="65" spans="1:7" ht="12.75">
      <c r="A65" s="4"/>
      <c r="B65" s="18"/>
      <c r="C65" s="18"/>
      <c r="D65" s="18"/>
      <c r="E65" s="19"/>
      <c r="F65" s="20"/>
      <c r="G65" s="1"/>
    </row>
    <row r="66" spans="1:7" ht="12.75">
      <c r="A66" s="3" t="s">
        <v>41</v>
      </c>
      <c r="B66" s="15">
        <v>3529.86</v>
      </c>
      <c r="C66" s="15">
        <v>479.11</v>
      </c>
      <c r="D66" s="15">
        <v>125.57</v>
      </c>
      <c r="E66" s="16">
        <v>3.79</v>
      </c>
      <c r="F66" s="17">
        <v>4138.33</v>
      </c>
      <c r="G66" s="1"/>
    </row>
    <row r="67" spans="1:7" ht="12.75">
      <c r="A67" s="3" t="s">
        <v>42</v>
      </c>
      <c r="B67" s="15">
        <v>803.2</v>
      </c>
      <c r="C67" s="15">
        <v>1626.22</v>
      </c>
      <c r="D67" s="15">
        <v>27.39</v>
      </c>
      <c r="E67" s="16">
        <v>16.49</v>
      </c>
      <c r="F67" s="17">
        <v>2473.3</v>
      </c>
      <c r="G67" s="1"/>
    </row>
    <row r="68" spans="1:7" ht="12.75">
      <c r="A68" s="4" t="str">
        <f>UPPER(" Extremadura")</f>
        <v> EXTREMADURA</v>
      </c>
      <c r="B68" s="18">
        <v>4333.06</v>
      </c>
      <c r="C68" s="18">
        <v>2105.33</v>
      </c>
      <c r="D68" s="18">
        <v>152.96</v>
      </c>
      <c r="E68" s="19">
        <v>20.28</v>
      </c>
      <c r="F68" s="24">
        <v>6611.63</v>
      </c>
      <c r="G68" s="1"/>
    </row>
    <row r="69" spans="1:7" ht="12.75">
      <c r="A69" s="4"/>
      <c r="B69" s="18"/>
      <c r="C69" s="18"/>
      <c r="D69" s="18"/>
      <c r="E69" s="19"/>
      <c r="F69" s="24"/>
      <c r="G69" s="1"/>
    </row>
    <row r="70" spans="1:7" ht="12.75">
      <c r="A70" s="3" t="s">
        <v>43</v>
      </c>
      <c r="B70" s="15">
        <v>17.86</v>
      </c>
      <c r="C70" s="15">
        <v>149.25</v>
      </c>
      <c r="D70" s="15">
        <v>19.14</v>
      </c>
      <c r="E70" s="16">
        <v>2.13</v>
      </c>
      <c r="F70" s="17">
        <v>188.38</v>
      </c>
      <c r="G70" s="1"/>
    </row>
    <row r="71" spans="1:7" ht="12.75">
      <c r="A71" s="3" t="s">
        <v>44</v>
      </c>
      <c r="B71" s="15">
        <v>4.14</v>
      </c>
      <c r="C71" s="15">
        <v>19.47</v>
      </c>
      <c r="D71" s="15">
        <v>0.68</v>
      </c>
      <c r="E71" s="16" t="s">
        <v>2</v>
      </c>
      <c r="F71" s="17">
        <v>24.29</v>
      </c>
      <c r="G71" s="1"/>
    </row>
    <row r="72" spans="1:7" ht="12.75">
      <c r="A72" s="3" t="s">
        <v>45</v>
      </c>
      <c r="B72" s="15">
        <v>121.73</v>
      </c>
      <c r="C72" s="15">
        <v>841.04</v>
      </c>
      <c r="D72" s="15">
        <v>53.67</v>
      </c>
      <c r="E72" s="16" t="s">
        <v>2</v>
      </c>
      <c r="F72" s="17">
        <v>1016.44</v>
      </c>
      <c r="G72" s="1"/>
    </row>
    <row r="73" spans="1:7" ht="12.75">
      <c r="A73" s="3" t="s">
        <v>46</v>
      </c>
      <c r="B73" s="15" t="s">
        <v>2</v>
      </c>
      <c r="C73" s="15">
        <v>267.34</v>
      </c>
      <c r="D73" s="15">
        <v>178.22</v>
      </c>
      <c r="E73" s="16" t="s">
        <v>2</v>
      </c>
      <c r="F73" s="17">
        <v>445.56</v>
      </c>
      <c r="G73" s="1"/>
    </row>
    <row r="74" spans="1:7" ht="12.75">
      <c r="A74" s="3" t="s">
        <v>47</v>
      </c>
      <c r="B74" s="15">
        <v>25.5</v>
      </c>
      <c r="C74" s="15">
        <v>342.4</v>
      </c>
      <c r="D74" s="15">
        <v>23</v>
      </c>
      <c r="E74" s="16">
        <v>0.9</v>
      </c>
      <c r="F74" s="17">
        <v>391.8</v>
      </c>
      <c r="G74" s="1"/>
    </row>
    <row r="75" spans="1:7" ht="12.75">
      <c r="A75" s="3" t="s">
        <v>48</v>
      </c>
      <c r="B75" s="15">
        <v>12.07</v>
      </c>
      <c r="C75" s="15">
        <v>339.7</v>
      </c>
      <c r="D75" s="15">
        <v>71.06</v>
      </c>
      <c r="E75" s="16" t="s">
        <v>2</v>
      </c>
      <c r="F75" s="17">
        <v>422.84</v>
      </c>
      <c r="G75" s="1"/>
    </row>
    <row r="76" spans="1:7" ht="12.75">
      <c r="A76" s="3" t="s">
        <v>49</v>
      </c>
      <c r="B76" s="15">
        <v>17</v>
      </c>
      <c r="C76" s="15">
        <v>154.35</v>
      </c>
      <c r="D76" s="15">
        <v>108.96</v>
      </c>
      <c r="E76" s="16">
        <v>1.9</v>
      </c>
      <c r="F76" s="17">
        <v>282.21</v>
      </c>
      <c r="G76" s="1"/>
    </row>
    <row r="77" spans="1:7" ht="12.75">
      <c r="A77" s="3" t="s">
        <v>50</v>
      </c>
      <c r="B77" s="15">
        <v>262.09</v>
      </c>
      <c r="C77" s="15">
        <v>338.47</v>
      </c>
      <c r="D77" s="15">
        <v>4</v>
      </c>
      <c r="E77" s="16">
        <v>0.8</v>
      </c>
      <c r="F77" s="17">
        <v>605.36</v>
      </c>
      <c r="G77" s="1"/>
    </row>
    <row r="78" spans="1:7" ht="12.75">
      <c r="A78" s="4" t="str">
        <f>UPPER(" Andalucía")</f>
        <v> ANDALUCÍA</v>
      </c>
      <c r="B78" s="18">
        <v>460.39</v>
      </c>
      <c r="C78" s="18">
        <v>2452.02</v>
      </c>
      <c r="D78" s="18">
        <v>458.73</v>
      </c>
      <c r="E78" s="19">
        <v>5.73</v>
      </c>
      <c r="F78" s="20">
        <v>3376.88</v>
      </c>
      <c r="G78" s="1"/>
    </row>
    <row r="79" spans="1:7" ht="12.75">
      <c r="A79" s="4"/>
      <c r="B79" s="18"/>
      <c r="C79" s="19"/>
      <c r="D79" s="18"/>
      <c r="E79" s="19"/>
      <c r="F79" s="20"/>
      <c r="G79" s="1"/>
    </row>
    <row r="80" spans="1:7" ht="12.75">
      <c r="A80" s="3" t="s">
        <v>51</v>
      </c>
      <c r="B80" s="15" t="s">
        <v>2</v>
      </c>
      <c r="C80" s="16" t="s">
        <v>2</v>
      </c>
      <c r="D80" s="15">
        <v>55.02</v>
      </c>
      <c r="E80" s="16" t="s">
        <v>2</v>
      </c>
      <c r="F80" s="17">
        <v>55.02</v>
      </c>
      <c r="G80" s="1"/>
    </row>
    <row r="81" spans="1:7" ht="12.75">
      <c r="A81" s="3" t="s">
        <v>52</v>
      </c>
      <c r="B81" s="15" t="s">
        <v>2</v>
      </c>
      <c r="C81" s="16" t="s">
        <v>2</v>
      </c>
      <c r="D81" s="15">
        <v>16.19</v>
      </c>
      <c r="E81" s="16">
        <v>1.4</v>
      </c>
      <c r="F81" s="17">
        <v>17.59</v>
      </c>
      <c r="G81" s="1"/>
    </row>
    <row r="82" spans="1:7" ht="12.75">
      <c r="A82" s="4" t="str">
        <f>UPPER(" Canarias")</f>
        <v> CANARIAS</v>
      </c>
      <c r="B82" s="18" t="s">
        <v>2</v>
      </c>
      <c r="C82" s="19" t="s">
        <v>2</v>
      </c>
      <c r="D82" s="18">
        <v>71.21</v>
      </c>
      <c r="E82" s="19">
        <v>1.4</v>
      </c>
      <c r="F82" s="20">
        <v>72.61</v>
      </c>
      <c r="G82" s="1"/>
    </row>
    <row r="83" spans="1:7" ht="12.75">
      <c r="A83" s="4"/>
      <c r="B83" s="18"/>
      <c r="C83" s="19"/>
      <c r="D83" s="18"/>
      <c r="E83" s="19"/>
      <c r="F83" s="25"/>
      <c r="G83" s="1"/>
    </row>
    <row r="84" spans="1:7" ht="13.5" thickBot="1">
      <c r="A84" s="5" t="s">
        <v>53</v>
      </c>
      <c r="B84" s="26">
        <v>6048.09</v>
      </c>
      <c r="C84" s="26">
        <v>18588.29</v>
      </c>
      <c r="D84" s="26">
        <v>6854.66</v>
      </c>
      <c r="E84" s="27">
        <v>245.29</v>
      </c>
      <c r="F84" s="28">
        <v>31736.34</v>
      </c>
      <c r="G84" s="1"/>
    </row>
    <row r="85" spans="6:7" ht="12.75">
      <c r="F85" s="29"/>
      <c r="G85" s="1"/>
    </row>
  </sheetData>
  <mergeCells count="5">
    <mergeCell ref="A1:F1"/>
    <mergeCell ref="A3:F3"/>
    <mergeCell ref="B5:D5"/>
    <mergeCell ref="E5:E6"/>
    <mergeCell ref="F5:F6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2004-11-15T12:46:19Z</cp:lastPrinted>
  <dcterms:created xsi:type="dcterms:W3CDTF">2003-08-07T08:19:34Z</dcterms:created>
  <dcterms:modified xsi:type="dcterms:W3CDTF">2004-09-23T08:26:44Z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