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2.4 (2004)" sheetId="1" r:id="rId1"/>
    <sheet name="22.4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'[2]p395fao'!$B$75</definedName>
    <definedName name="\A" localSheetId="1">'[2]p395fao'!$B$75</definedName>
    <definedName name="\A">#REF!</definedName>
    <definedName name="\B">'[3]p405'!#REF!</definedName>
    <definedName name="\C" localSheetId="0">'[2]p395fao'!$B$77</definedName>
    <definedName name="\C" localSheetId="1">'[2]p395fao'!$B$77</definedName>
    <definedName name="\C">#REF!</definedName>
    <definedName name="\D">'[2]p395fao'!$B$79</definedName>
    <definedName name="\G" localSheetId="0">'[2]p395fao'!#REF!</definedName>
    <definedName name="\G" localSheetId="1">'[2]p395fao'!#REF!</definedName>
    <definedName name="\G">#REF!</definedName>
    <definedName name="\I">#REF!</definedName>
    <definedName name="\L">'[2]p395fao'!$B$81</definedName>
    <definedName name="\N" localSheetId="0">#REF!</definedName>
    <definedName name="\N" localSheetId="1">#REF!</definedName>
    <definedName name="\N">#REF!</definedName>
    <definedName name="\T">'[2]19.18-19'!#REF!</definedName>
    <definedName name="\x">'[10]Arlleg01'!$IR$8190</definedName>
    <definedName name="\z">'[10]Arlleg01'!$IR$8190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1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1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1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1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'[5]19.11-12'!$B$53</definedName>
    <definedName name="_xlnm.Print_Area" localSheetId="0">'22.4 (2004)'!$A$1:$H$86</definedName>
    <definedName name="_xlnm.Print_Area" localSheetId="1">'22.4 (2005)'!$A$1:$H$86</definedName>
    <definedName name="balan.xls" hidden="1">'[9]7.24'!$D$6:$D$27</definedName>
    <definedName name="DatosExternos_1" localSheetId="1">'22.4 (2005)'!$B$8:$H$85</definedName>
    <definedName name="DatosExternos_2" localSheetId="0">'22.4 (2004)'!$B$8:$H$85</definedName>
    <definedName name="GUION">#REF!</definedName>
    <definedName name="Imprimir_área_IM" localSheetId="0">'[6]GANADE15'!$A$35:$AG$39</definedName>
    <definedName name="Imprimir_área_IM" localSheetId="1">'[6]GANADE15'!$A$35:$AG$39</definedName>
    <definedName name="Imprimir_área_IM">#REF!</definedName>
    <definedName name="kk" hidden="1">'[12]19.14-15'!#REF!</definedName>
    <definedName name="kkjkj">#REF!</definedName>
    <definedName name="p421">'[4]CARNE1'!$B$44</definedName>
    <definedName name="p431" hidden="1">'[4]CARNE7'!$G$11:$G$93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<sst xmlns="http://schemas.openxmlformats.org/spreadsheetml/2006/main" count="375" uniqueCount="57">
  <si>
    <t>HUEVOS</t>
  </si>
  <si>
    <t>22.4.  HUEVOS: Análisis provincial del número de ponedoras, 2004</t>
  </si>
  <si>
    <t>Provincias y</t>
  </si>
  <si>
    <t>Gallinas</t>
  </si>
  <si>
    <t>Pavas</t>
  </si>
  <si>
    <t>Patas</t>
  </si>
  <si>
    <t>Ocas</t>
  </si>
  <si>
    <t>Total</t>
  </si>
  <si>
    <t>Comunidades Autónomas</t>
  </si>
  <si>
    <t>Selectas</t>
  </si>
  <si>
    <t>Camperas</t>
  </si>
  <si>
    <t>A Coruña</t>
  </si>
  <si>
    <t>Lugo</t>
  </si>
  <si>
    <t>–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</si>
  <si>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</si>
  <si>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</si>
  <si>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</si>
  <si>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</si>
  <si>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</si>
  <si>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</si>
  <si>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</si>
  <si>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</si>
  <si>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</si>
  <si>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</si>
  <si>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</si>
  <si>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</si>
  <si>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</si>
  <si>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</si>
  <si>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</si>
  <si>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</si>
  <si>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</si>
  <si>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</si>
  <si>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</si>
  <si>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</si>
  <si>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</si>
  <si>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</si>
  <si>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</si>
  <si>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</si>
  <si>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</si>
  <si>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</si>
  <si>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</si>
  <si>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</si>
  <si>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</si>
  <si>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</si>
  <si>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</si>
  <si>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</si>
  <si>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</si>
  <si>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</si>
  <si>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</si>
  <si>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</si>
  <si>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</si>
  <si>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</si>
  <si>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</si>
  <si>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</si>
  <si>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</si>
  <si>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</si>
  <si>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22.4.  HUEVOS: Análisis provincial del número de ponedoras, 2005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</si>
</sst>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.0"/>
    <numFmt numFmtId="178" formatCode="#,##0.000_);\(#,##0.000\)"/>
    <numFmt numFmtId="179" formatCode="#,##0.0__"/>
    <numFmt numFmtId="180" formatCode="0.00__"/>
    <numFmt numFmtId="181" formatCode="#,##0;\(0.0\)"/>
    <numFmt numFmtId="182" formatCode="#,##0.0__;\–#,##0.0__;\–__;@__"/>
    <numFmt numFmtId="183" formatCode="0.000"/>
    <numFmt numFmtId="184" formatCode="#,##0.0_);\(#,##0.0\)"/>
    <numFmt numFmtId="185" formatCode="0.0"/>
    <numFmt numFmtId="186" formatCode="#,##0__;\–#,##0__;\–__;@__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__;\–#,##0__;0__;@__"/>
    <numFmt numFmtId="190" formatCode="#,##0_____;"/>
    <numFmt numFmtId="191" formatCode="#,##0.000000_);\(#,##0.000000\)"/>
    <numFmt numFmtId="192" formatCode="#,##0.000"/>
    <numFmt numFmtId="193" formatCode="#,##0.00__"/>
    <numFmt numFmtId="194" formatCode="#,##0;\-#,##0;\-\-"/>
    <numFmt numFmtId="195" formatCode="#,##0.0;\-#,##0.0;\-\-"/>
    <numFmt numFmtId="196" formatCode="#,##0.000__"/>
    <numFmt numFmtId="197" formatCode="#,##0____"/>
    <numFmt numFmtId="198" formatCode="#,##0.0____"/>
    <numFmt numFmtId="199" formatCode="#,##0;\(#,##0\);\–"/>
    <numFmt numFmtId="200" formatCode="#,##0__;\–#,##0__;;@__"/>
    <numFmt numFmtId="201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2" xfId="0" applyFont="1" applyFill="1" applyBorder="1" applyAlignment="1">
      <alignment/>
    </xf>
    <xf numFmtId="200" fontId="0" fillId="2" borderId="0" xfId="0" applyNumberFormat="1" applyFont="1" applyFill="1" applyBorder="1" applyAlignment="1">
      <alignment horizontal="right"/>
    </xf>
    <xf numFmtId="200" fontId="0" fillId="2" borderId="5" xfId="0" applyNumberFormat="1" applyFont="1" applyFill="1" applyBorder="1" applyAlignment="1" applyProtection="1">
      <alignment horizontal="right"/>
      <protection/>
    </xf>
    <xf numFmtId="200" fontId="0" fillId="2" borderId="2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200" fontId="0" fillId="2" borderId="1" xfId="0" applyNumberFormat="1" applyFont="1" applyFill="1" applyBorder="1" applyAlignment="1" applyProtection="1" quotePrefix="1">
      <alignment horizontal="right"/>
      <protection/>
    </xf>
    <xf numFmtId="200" fontId="0" fillId="2" borderId="1" xfId="0" applyNumberFormat="1" applyFont="1" applyFill="1" applyBorder="1" applyAlignment="1" applyProtection="1">
      <alignment horizontal="right"/>
      <protection/>
    </xf>
    <xf numFmtId="200" fontId="0" fillId="2" borderId="3" xfId="0" applyNumberFormat="1" applyFont="1" applyFill="1" applyBorder="1" applyAlignment="1" applyProtection="1">
      <alignment horizontal="right"/>
      <protection/>
    </xf>
    <xf numFmtId="189" fontId="0" fillId="2" borderId="3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>
      <alignment horizontal="right"/>
    </xf>
    <xf numFmtId="200" fontId="0" fillId="2" borderId="3" xfId="0" applyNumberFormat="1" applyFont="1" applyFill="1" applyBorder="1" applyAlignment="1" applyProtection="1" quotePrefix="1">
      <alignment horizontal="right"/>
      <protection/>
    </xf>
    <xf numFmtId="0" fontId="8" fillId="2" borderId="3" xfId="0" applyFont="1" applyFill="1" applyBorder="1" applyAlignment="1">
      <alignment/>
    </xf>
    <xf numFmtId="200" fontId="8" fillId="2" borderId="1" xfId="0" applyNumberFormat="1" applyFont="1" applyFill="1" applyBorder="1" applyAlignment="1" applyProtection="1">
      <alignment horizontal="right"/>
      <protection/>
    </xf>
    <xf numFmtId="200" fontId="8" fillId="2" borderId="3" xfId="0" applyNumberFormat="1" applyFont="1" applyFill="1" applyBorder="1" applyAlignment="1" applyProtection="1">
      <alignment horizontal="right"/>
      <protection/>
    </xf>
    <xf numFmtId="189" fontId="8" fillId="2" borderId="3" xfId="0" applyNumberFormat="1" applyFont="1" applyFill="1" applyBorder="1" applyAlignment="1" applyProtection="1">
      <alignment horizontal="right"/>
      <protection/>
    </xf>
    <xf numFmtId="200" fontId="8" fillId="2" borderId="7" xfId="0" applyNumberFormat="1" applyFont="1" applyFill="1" applyBorder="1" applyAlignment="1">
      <alignment horizontal="right"/>
    </xf>
    <xf numFmtId="200" fontId="8" fillId="2" borderId="1" xfId="0" applyNumberFormat="1" applyFont="1" applyFill="1" applyBorder="1" applyAlignment="1" applyProtection="1" quotePrefix="1">
      <alignment horizontal="right"/>
      <protection/>
    </xf>
    <xf numFmtId="200" fontId="8" fillId="2" borderId="3" xfId="0" applyNumberFormat="1" applyFont="1" applyFill="1" applyBorder="1" applyAlignment="1" applyProtection="1" quotePrefix="1">
      <alignment horizontal="right"/>
      <protection/>
    </xf>
    <xf numFmtId="189" fontId="0" fillId="2" borderId="3" xfId="0" applyNumberFormat="1" applyFont="1" applyFill="1" applyBorder="1" applyAlignment="1" applyProtection="1" quotePrefix="1">
      <alignment horizontal="right"/>
      <protection/>
    </xf>
    <xf numFmtId="189" fontId="8" fillId="2" borderId="3" xfId="0" applyNumberFormat="1" applyFont="1" applyFill="1" applyBorder="1" applyAlignment="1" applyProtection="1" quotePrefix="1">
      <alignment horizontal="right"/>
      <protection/>
    </xf>
    <xf numFmtId="200" fontId="8" fillId="2" borderId="7" xfId="0" applyNumberFormat="1" applyFont="1" applyFill="1" applyBorder="1" applyAlignment="1" quotePrefix="1">
      <alignment horizontal="right"/>
    </xf>
    <xf numFmtId="200" fontId="8" fillId="2" borderId="0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/>
    </xf>
    <xf numFmtId="200" fontId="8" fillId="2" borderId="8" xfId="0" applyNumberFormat="1" applyFont="1" applyFill="1" applyBorder="1" applyAlignment="1">
      <alignment horizontal="right"/>
    </xf>
    <xf numFmtId="200" fontId="8" fillId="2" borderId="4" xfId="0" applyNumberFormat="1" applyFont="1" applyFill="1" applyBorder="1" applyAlignment="1">
      <alignment horizontal="right"/>
    </xf>
    <xf numFmtId="189" fontId="8" fillId="2" borderId="4" xfId="0" applyNumberFormat="1" applyFont="1" applyFill="1" applyBorder="1" applyAlignment="1">
      <alignment horizontal="right"/>
    </xf>
    <xf numFmtId="200" fontId="8" fillId="2" borderId="9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86"/>
  <sheetViews>
    <sheetView showGridLines="0" tabSelected="1" zoomScale="75" zoomScaleNormal="75" workbookViewId="0" topLeftCell="A1">
      <selection activeCell="L22" sqref="L22"/>
    </sheetView>
  </sheetViews>
  <sheetFormatPr defaultColWidth="11.421875" defaultRowHeight="12.75"/>
  <cols>
    <col min="1" max="1" width="26.421875" style="3" bestFit="1" customWidth="1"/>
    <col min="2" max="2" width="15.8515625" style="3" bestFit="1" customWidth="1"/>
    <col min="3" max="3" width="14.7109375" style="3" bestFit="1" customWidth="1"/>
    <col min="4" max="4" width="15.8515625" style="3" bestFit="1" customWidth="1"/>
    <col min="5" max="5" width="10.57421875" style="3" bestFit="1" customWidth="1"/>
    <col min="6" max="6" width="10.140625" style="3" bestFit="1" customWidth="1"/>
    <col min="7" max="7" width="9.421875" style="3" bestFit="1" customWidth="1"/>
    <col min="8" max="8" width="16.140625" style="3" bestFit="1" customWidth="1"/>
    <col min="9" max="16384" width="11.421875" style="3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3" spans="1:12" ht="15">
      <c r="A3" s="40" t="s">
        <v>1</v>
      </c>
      <c r="B3" s="40"/>
      <c r="C3" s="40"/>
      <c r="D3" s="40"/>
      <c r="E3" s="40"/>
      <c r="F3" s="40"/>
      <c r="G3" s="40"/>
      <c r="H3" s="40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41" t="s">
        <v>3</v>
      </c>
      <c r="C5" s="42"/>
      <c r="D5" s="43"/>
      <c r="E5" s="44" t="s">
        <v>4</v>
      </c>
      <c r="F5" s="44" t="s">
        <v>5</v>
      </c>
      <c r="G5" s="44" t="s">
        <v>6</v>
      </c>
      <c r="H5" s="47" t="s">
        <v>7</v>
      </c>
      <c r="I5" s="6"/>
    </row>
    <row r="6" spans="1:9" ht="12.75">
      <c r="A6" s="7" t="s">
        <v>8</v>
      </c>
      <c r="B6" s="50" t="s">
        <v>9</v>
      </c>
      <c r="C6" s="50" t="s">
        <v>10</v>
      </c>
      <c r="D6" s="50" t="s">
        <v>7</v>
      </c>
      <c r="E6" s="45"/>
      <c r="F6" s="45"/>
      <c r="G6" s="45"/>
      <c r="H6" s="48"/>
      <c r="I6" s="6"/>
    </row>
    <row r="7" spans="1:9" ht="13.5" thickBot="1">
      <c r="A7" s="8"/>
      <c r="B7" s="49"/>
      <c r="C7" s="49" t="s">
        <v>10</v>
      </c>
      <c r="D7" s="49" t="s">
        <v>7</v>
      </c>
      <c r="E7" s="46"/>
      <c r="F7" s="46"/>
      <c r="G7" s="46"/>
      <c r="H7" s="49"/>
      <c r="I7" s="6"/>
    </row>
    <row r="8" spans="1:9" ht="12.75">
      <c r="A8" s="9" t="s">
        <v>11</v>
      </c>
      <c r="B8" s="10">
        <v>350000</v>
      </c>
      <c r="C8" s="11">
        <v>420000</v>
      </c>
      <c r="D8" s="11">
        <v>770000</v>
      </c>
      <c r="E8" s="12">
        <v>560</v>
      </c>
      <c r="F8" s="12">
        <v>1500</v>
      </c>
      <c r="G8" s="13">
        <v>200</v>
      </c>
      <c r="H8" s="14">
        <v>772260</v>
      </c>
      <c r="I8" s="6"/>
    </row>
    <row r="9" spans="1:9" ht="12.75">
      <c r="A9" s="15" t="s">
        <v>12</v>
      </c>
      <c r="B9" s="16">
        <v>405834</v>
      </c>
      <c r="C9" s="17">
        <v>112000</v>
      </c>
      <c r="D9" s="17">
        <v>517834</v>
      </c>
      <c r="E9" s="18" t="s">
        <v>13</v>
      </c>
      <c r="F9" s="18" t="s">
        <v>13</v>
      </c>
      <c r="G9" s="19" t="s">
        <v>13</v>
      </c>
      <c r="H9" s="20">
        <v>517834</v>
      </c>
      <c r="I9" s="6"/>
    </row>
    <row r="10" spans="1:9" ht="12.75">
      <c r="A10" s="15" t="s">
        <v>14</v>
      </c>
      <c r="B10" s="16">
        <v>693800</v>
      </c>
      <c r="C10" s="21">
        <v>70840</v>
      </c>
      <c r="D10" s="17">
        <v>764640</v>
      </c>
      <c r="E10" s="18">
        <v>350</v>
      </c>
      <c r="F10" s="18">
        <v>890</v>
      </c>
      <c r="G10" s="19">
        <v>450</v>
      </c>
      <c r="H10" s="20">
        <v>766330</v>
      </c>
      <c r="I10" s="6"/>
    </row>
    <row r="11" spans="1:9" ht="12.75">
      <c r="A11" s="15" t="s">
        <v>15</v>
      </c>
      <c r="B11" s="16">
        <v>600000</v>
      </c>
      <c r="C11" s="17">
        <v>650000</v>
      </c>
      <c r="D11" s="17">
        <v>1250000</v>
      </c>
      <c r="E11" s="18">
        <v>4000</v>
      </c>
      <c r="F11" s="18">
        <v>2300</v>
      </c>
      <c r="G11" s="19">
        <v>100</v>
      </c>
      <c r="H11" s="20">
        <v>1256400</v>
      </c>
      <c r="I11" s="6"/>
    </row>
    <row r="12" spans="1:9" ht="12.75">
      <c r="A12" s="22" t="str">
        <f>UPPER(" Galicia")</f>
        <v> GALICIA</v>
      </c>
      <c r="B12" s="23">
        <v>2049634</v>
      </c>
      <c r="C12" s="23">
        <v>1252840</v>
      </c>
      <c r="D12" s="23">
        <v>3302474</v>
      </c>
      <c r="E12" s="24">
        <v>4910</v>
      </c>
      <c r="F12" s="24">
        <v>4690</v>
      </c>
      <c r="G12" s="25">
        <v>750</v>
      </c>
      <c r="H12" s="26">
        <v>3312824</v>
      </c>
      <c r="I12" s="6"/>
    </row>
    <row r="13" spans="1:9" ht="12.75">
      <c r="A13" s="22"/>
      <c r="B13" s="23"/>
      <c r="C13" s="24"/>
      <c r="D13" s="23"/>
      <c r="E13" s="24"/>
      <c r="F13" s="24"/>
      <c r="G13" s="25"/>
      <c r="H13" s="26"/>
      <c r="I13" s="6"/>
    </row>
    <row r="14" spans="1:9" ht="12.75">
      <c r="A14" s="22" t="str">
        <f>UPPER(" P. de Asturias")</f>
        <v> P. DE ASTURIAS</v>
      </c>
      <c r="B14" s="27">
        <v>315000</v>
      </c>
      <c r="C14" s="28">
        <v>210000</v>
      </c>
      <c r="D14" s="23">
        <v>525000</v>
      </c>
      <c r="E14" s="24" t="s">
        <v>13</v>
      </c>
      <c r="F14" s="24" t="s">
        <v>13</v>
      </c>
      <c r="G14" s="25" t="s">
        <v>13</v>
      </c>
      <c r="H14" s="26">
        <v>525000</v>
      </c>
      <c r="I14" s="6"/>
    </row>
    <row r="15" spans="1:9" ht="12.75">
      <c r="A15" s="22"/>
      <c r="B15" s="27"/>
      <c r="C15" s="28"/>
      <c r="D15" s="23"/>
      <c r="E15" s="24"/>
      <c r="F15" s="24"/>
      <c r="G15" s="25"/>
      <c r="H15" s="26"/>
      <c r="I15" s="6"/>
    </row>
    <row r="16" spans="1:9" ht="12.75">
      <c r="A16" s="22" t="str">
        <f>UPPER(" Cantabria")</f>
        <v> CANTABRIA</v>
      </c>
      <c r="B16" s="27">
        <v>189800</v>
      </c>
      <c r="C16" s="28">
        <v>200000</v>
      </c>
      <c r="D16" s="23">
        <v>389800</v>
      </c>
      <c r="E16" s="24" t="s">
        <v>13</v>
      </c>
      <c r="F16" s="24">
        <v>4000</v>
      </c>
      <c r="G16" s="25" t="s">
        <v>13</v>
      </c>
      <c r="H16" s="26">
        <v>393800</v>
      </c>
      <c r="I16" s="6"/>
    </row>
    <row r="17" spans="1:9" ht="12.75">
      <c r="A17" s="22"/>
      <c r="B17" s="27"/>
      <c r="C17" s="28"/>
      <c r="D17" s="23"/>
      <c r="E17" s="24"/>
      <c r="F17" s="24"/>
      <c r="G17" s="25"/>
      <c r="H17" s="26"/>
      <c r="I17" s="6"/>
    </row>
    <row r="18" spans="1:9" ht="12.75">
      <c r="A18" s="15" t="s">
        <v>16</v>
      </c>
      <c r="B18" s="16">
        <v>370000</v>
      </c>
      <c r="C18" s="17">
        <v>10000</v>
      </c>
      <c r="D18" s="17">
        <v>380000</v>
      </c>
      <c r="E18" s="18" t="s">
        <v>13</v>
      </c>
      <c r="F18" s="18" t="s">
        <v>13</v>
      </c>
      <c r="G18" s="19" t="s">
        <v>13</v>
      </c>
      <c r="H18" s="20">
        <v>380000</v>
      </c>
      <c r="I18" s="6"/>
    </row>
    <row r="19" spans="1:9" ht="12.75">
      <c r="A19" s="15" t="s">
        <v>17</v>
      </c>
      <c r="B19" s="16">
        <v>450850</v>
      </c>
      <c r="C19" s="21">
        <v>13850</v>
      </c>
      <c r="D19" s="17">
        <v>464700</v>
      </c>
      <c r="E19" s="18" t="s">
        <v>13</v>
      </c>
      <c r="F19" s="18" t="s">
        <v>13</v>
      </c>
      <c r="G19" s="19" t="s">
        <v>13</v>
      </c>
      <c r="H19" s="20">
        <v>464700</v>
      </c>
      <c r="I19" s="6"/>
    </row>
    <row r="20" spans="1:9" ht="12.75">
      <c r="A20" s="15" t="s">
        <v>18</v>
      </c>
      <c r="B20" s="16">
        <v>606120</v>
      </c>
      <c r="C20" s="21">
        <v>25000</v>
      </c>
      <c r="D20" s="17">
        <v>631120</v>
      </c>
      <c r="E20" s="18" t="s">
        <v>13</v>
      </c>
      <c r="F20" s="18" t="s">
        <v>13</v>
      </c>
      <c r="G20" s="19" t="s">
        <v>13</v>
      </c>
      <c r="H20" s="20">
        <v>631120</v>
      </c>
      <c r="I20" s="6"/>
    </row>
    <row r="21" spans="1:9" ht="12.75">
      <c r="A21" s="22" t="str">
        <f>UPPER(" País Vasco")</f>
        <v> PAÍS VASCO</v>
      </c>
      <c r="B21" s="27">
        <v>1426970</v>
      </c>
      <c r="C21" s="23">
        <v>48850</v>
      </c>
      <c r="D21" s="23">
        <v>1475820</v>
      </c>
      <c r="E21" s="24" t="s">
        <v>13</v>
      </c>
      <c r="F21" s="24" t="s">
        <v>13</v>
      </c>
      <c r="G21" s="25" t="s">
        <v>13</v>
      </c>
      <c r="H21" s="26">
        <v>1475820</v>
      </c>
      <c r="I21" s="6"/>
    </row>
    <row r="22" spans="1:9" ht="12.75">
      <c r="A22" s="22"/>
      <c r="B22" s="27"/>
      <c r="C22" s="23"/>
      <c r="D22" s="23"/>
      <c r="E22" s="24"/>
      <c r="F22" s="24"/>
      <c r="G22" s="25"/>
      <c r="H22" s="26"/>
      <c r="I22" s="6"/>
    </row>
    <row r="23" spans="1:9" ht="12.75">
      <c r="A23" s="22" t="str">
        <f>UPPER(" Navarra")</f>
        <v> NAVARRA</v>
      </c>
      <c r="B23" s="27">
        <v>1321950</v>
      </c>
      <c r="C23" s="23">
        <v>59488</v>
      </c>
      <c r="D23" s="23">
        <v>1381438</v>
      </c>
      <c r="E23" s="24" t="s">
        <v>13</v>
      </c>
      <c r="F23" s="24" t="s">
        <v>13</v>
      </c>
      <c r="G23" s="25" t="s">
        <v>13</v>
      </c>
      <c r="H23" s="26">
        <v>1381438</v>
      </c>
      <c r="I23" s="6"/>
    </row>
    <row r="24" spans="1:9" ht="12.75">
      <c r="A24" s="22"/>
      <c r="B24" s="27"/>
      <c r="C24" s="23"/>
      <c r="D24" s="23"/>
      <c r="E24" s="24"/>
      <c r="F24" s="24"/>
      <c r="G24" s="25"/>
      <c r="H24" s="26"/>
      <c r="I24" s="6"/>
    </row>
    <row r="25" spans="1:9" ht="12.75">
      <c r="A25" s="22" t="str">
        <f>UPPER(" La Rioja")</f>
        <v> LA RIOJA</v>
      </c>
      <c r="B25" s="23">
        <v>186400</v>
      </c>
      <c r="C25" s="23">
        <v>11800</v>
      </c>
      <c r="D25" s="23">
        <v>198200</v>
      </c>
      <c r="E25" s="24" t="s">
        <v>13</v>
      </c>
      <c r="F25" s="24" t="s">
        <v>13</v>
      </c>
      <c r="G25" s="25" t="s">
        <v>13</v>
      </c>
      <c r="H25" s="26">
        <v>198200</v>
      </c>
      <c r="I25" s="6"/>
    </row>
    <row r="26" spans="1:9" ht="12.75">
      <c r="A26" s="22"/>
      <c r="B26" s="23"/>
      <c r="C26" s="23"/>
      <c r="D26" s="24"/>
      <c r="E26" s="24"/>
      <c r="F26" s="24"/>
      <c r="G26" s="25"/>
      <c r="H26" s="26"/>
      <c r="I26" s="6"/>
    </row>
    <row r="27" spans="1:9" ht="12.75">
      <c r="A27" s="15" t="s">
        <v>19</v>
      </c>
      <c r="B27" s="27">
        <v>668466</v>
      </c>
      <c r="C27" s="17">
        <v>64000</v>
      </c>
      <c r="D27" s="21">
        <v>732466</v>
      </c>
      <c r="E27" s="18" t="s">
        <v>13</v>
      </c>
      <c r="F27" s="18" t="s">
        <v>13</v>
      </c>
      <c r="G27" s="19" t="s">
        <v>13</v>
      </c>
      <c r="H27" s="20">
        <v>732466</v>
      </c>
      <c r="I27" s="6"/>
    </row>
    <row r="28" spans="1:9" ht="12.75">
      <c r="A28" s="15" t="s">
        <v>20</v>
      </c>
      <c r="B28" s="17">
        <v>103505</v>
      </c>
      <c r="C28" s="17">
        <v>32000</v>
      </c>
      <c r="D28" s="17">
        <v>135505</v>
      </c>
      <c r="E28" s="18" t="s">
        <v>13</v>
      </c>
      <c r="F28" s="18" t="s">
        <v>13</v>
      </c>
      <c r="G28" s="19" t="s">
        <v>13</v>
      </c>
      <c r="H28" s="20">
        <v>135505</v>
      </c>
      <c r="I28" s="6"/>
    </row>
    <row r="29" spans="1:9" ht="12.75">
      <c r="A29" s="15" t="s">
        <v>21</v>
      </c>
      <c r="B29" s="16">
        <v>1819574</v>
      </c>
      <c r="C29" s="17" t="s">
        <v>13</v>
      </c>
      <c r="D29" s="21">
        <v>1819574</v>
      </c>
      <c r="E29" s="18" t="s">
        <v>13</v>
      </c>
      <c r="F29" s="18" t="s">
        <v>13</v>
      </c>
      <c r="G29" s="19" t="s">
        <v>13</v>
      </c>
      <c r="H29" s="20">
        <v>1819574</v>
      </c>
      <c r="I29" s="6"/>
    </row>
    <row r="30" spans="1:9" ht="12.75">
      <c r="A30" s="22" t="str">
        <f>UPPER(" Aragón")</f>
        <v> ARAGÓN</v>
      </c>
      <c r="B30" s="23">
        <v>2591545</v>
      </c>
      <c r="C30" s="23">
        <v>96000</v>
      </c>
      <c r="D30" s="23">
        <v>2687545</v>
      </c>
      <c r="E30" s="24" t="s">
        <v>13</v>
      </c>
      <c r="F30" s="24" t="s">
        <v>13</v>
      </c>
      <c r="G30" s="25" t="s">
        <v>13</v>
      </c>
      <c r="H30" s="26">
        <v>2687545</v>
      </c>
      <c r="I30" s="6"/>
    </row>
    <row r="31" spans="1:9" ht="12.75">
      <c r="A31" s="22"/>
      <c r="B31" s="23"/>
      <c r="C31" s="23"/>
      <c r="D31" s="23"/>
      <c r="E31" s="24"/>
      <c r="F31" s="24"/>
      <c r="G31" s="25"/>
      <c r="H31" s="26"/>
      <c r="I31" s="6"/>
    </row>
    <row r="32" spans="1:9" ht="12.75">
      <c r="A32" s="15" t="s">
        <v>22</v>
      </c>
      <c r="B32" s="16">
        <v>1256000</v>
      </c>
      <c r="C32" s="17">
        <v>73690</v>
      </c>
      <c r="D32" s="17">
        <v>1329690</v>
      </c>
      <c r="E32" s="18" t="s">
        <v>13</v>
      </c>
      <c r="F32" s="18" t="s">
        <v>13</v>
      </c>
      <c r="G32" s="19" t="s">
        <v>13</v>
      </c>
      <c r="H32" s="20">
        <v>1329690</v>
      </c>
      <c r="I32" s="6"/>
    </row>
    <row r="33" spans="1:9" ht="12.75">
      <c r="A33" s="15" t="s">
        <v>23</v>
      </c>
      <c r="B33" s="16">
        <v>880000</v>
      </c>
      <c r="C33" s="17">
        <v>93000</v>
      </c>
      <c r="D33" s="21">
        <v>973000</v>
      </c>
      <c r="E33" s="18" t="s">
        <v>13</v>
      </c>
      <c r="F33" s="21">
        <v>1000</v>
      </c>
      <c r="G33" s="29">
        <v>300</v>
      </c>
      <c r="H33" s="20">
        <v>974300</v>
      </c>
      <c r="I33" s="6"/>
    </row>
    <row r="34" spans="1:9" ht="12.75">
      <c r="A34" s="15" t="s">
        <v>24</v>
      </c>
      <c r="B34" s="16">
        <v>1790395</v>
      </c>
      <c r="C34" s="17">
        <v>20000</v>
      </c>
      <c r="D34" s="21">
        <v>1810395</v>
      </c>
      <c r="E34" s="18" t="s">
        <v>13</v>
      </c>
      <c r="F34" s="18" t="s">
        <v>13</v>
      </c>
      <c r="G34" s="19" t="s">
        <v>13</v>
      </c>
      <c r="H34" s="20">
        <v>1810395</v>
      </c>
      <c r="I34" s="6"/>
    </row>
    <row r="35" spans="1:9" ht="12.75">
      <c r="A35" s="15" t="s">
        <v>25</v>
      </c>
      <c r="B35" s="16">
        <v>2260000</v>
      </c>
      <c r="C35" s="17">
        <v>20100</v>
      </c>
      <c r="D35" s="17">
        <v>2280100</v>
      </c>
      <c r="E35" s="18" t="s">
        <v>13</v>
      </c>
      <c r="F35" s="18" t="s">
        <v>13</v>
      </c>
      <c r="G35" s="19" t="s">
        <v>13</v>
      </c>
      <c r="H35" s="20">
        <v>2280100</v>
      </c>
      <c r="I35" s="6"/>
    </row>
    <row r="36" spans="1:9" ht="12.75">
      <c r="A36" s="22" t="str">
        <f>UPPER(" Cataluña")</f>
        <v> CATALUÑA</v>
      </c>
      <c r="B36" s="27">
        <v>6186395</v>
      </c>
      <c r="C36" s="23">
        <v>206790</v>
      </c>
      <c r="D36" s="23">
        <v>6393185</v>
      </c>
      <c r="E36" s="24" t="s">
        <v>13</v>
      </c>
      <c r="F36" s="24">
        <v>1000</v>
      </c>
      <c r="G36" s="25">
        <v>300</v>
      </c>
      <c r="H36" s="26">
        <v>6394485</v>
      </c>
      <c r="I36" s="6"/>
    </row>
    <row r="37" spans="1:9" ht="12.75">
      <c r="A37" s="22"/>
      <c r="B37" s="27"/>
      <c r="C37" s="23"/>
      <c r="D37" s="24"/>
      <c r="E37" s="24"/>
      <c r="F37" s="24"/>
      <c r="G37" s="25"/>
      <c r="H37" s="26"/>
      <c r="I37" s="6"/>
    </row>
    <row r="38" spans="1:9" ht="12.75">
      <c r="A38" s="22" t="str">
        <f>UPPER(" Baleares")</f>
        <v> BALEARES</v>
      </c>
      <c r="B38" s="27">
        <v>368250</v>
      </c>
      <c r="C38" s="23">
        <v>99000</v>
      </c>
      <c r="D38" s="28">
        <v>467250</v>
      </c>
      <c r="E38" s="28">
        <v>6320</v>
      </c>
      <c r="F38" s="28">
        <v>1769</v>
      </c>
      <c r="G38" s="30">
        <v>337</v>
      </c>
      <c r="H38" s="26">
        <v>475676</v>
      </c>
      <c r="I38" s="6"/>
    </row>
    <row r="39" spans="1:9" ht="12.75">
      <c r="A39" s="22"/>
      <c r="B39" s="27"/>
      <c r="C39" s="23"/>
      <c r="D39" s="28"/>
      <c r="E39" s="28"/>
      <c r="F39" s="28"/>
      <c r="G39" s="30"/>
      <c r="H39" s="26"/>
      <c r="I39" s="6"/>
    </row>
    <row r="40" spans="1:9" ht="12.75">
      <c r="A40" s="15" t="s">
        <v>26</v>
      </c>
      <c r="B40" s="17">
        <v>137500</v>
      </c>
      <c r="C40" s="17">
        <v>32100</v>
      </c>
      <c r="D40" s="17">
        <v>169600</v>
      </c>
      <c r="E40" s="18" t="s">
        <v>13</v>
      </c>
      <c r="F40" s="18" t="s">
        <v>13</v>
      </c>
      <c r="G40" s="19" t="s">
        <v>13</v>
      </c>
      <c r="H40" s="20">
        <v>169600</v>
      </c>
      <c r="I40" s="6"/>
    </row>
    <row r="41" spans="1:9" ht="12.75">
      <c r="A41" s="15" t="s">
        <v>27</v>
      </c>
      <c r="B41" s="16">
        <v>1735000</v>
      </c>
      <c r="C41" s="17">
        <v>44000</v>
      </c>
      <c r="D41" s="17">
        <v>1779000</v>
      </c>
      <c r="E41" s="18" t="s">
        <v>13</v>
      </c>
      <c r="F41" s="18" t="s">
        <v>13</v>
      </c>
      <c r="G41" s="19" t="s">
        <v>13</v>
      </c>
      <c r="H41" s="20">
        <v>1779000</v>
      </c>
      <c r="I41" s="6"/>
    </row>
    <row r="42" spans="1:9" ht="12.75">
      <c r="A42" s="15" t="s">
        <v>28</v>
      </c>
      <c r="B42" s="17">
        <v>139500</v>
      </c>
      <c r="C42" s="17">
        <v>199760</v>
      </c>
      <c r="D42" s="17">
        <v>339260</v>
      </c>
      <c r="E42" s="18">
        <v>220</v>
      </c>
      <c r="F42" s="18">
        <v>460</v>
      </c>
      <c r="G42" s="19">
        <v>360</v>
      </c>
      <c r="H42" s="20">
        <v>340300</v>
      </c>
      <c r="I42" s="6"/>
    </row>
    <row r="43" spans="1:9" ht="12.75">
      <c r="A43" s="15" t="s">
        <v>29</v>
      </c>
      <c r="B43" s="16">
        <v>213000</v>
      </c>
      <c r="C43" s="16">
        <v>10000</v>
      </c>
      <c r="D43" s="17">
        <v>223000</v>
      </c>
      <c r="E43" s="18" t="s">
        <v>13</v>
      </c>
      <c r="F43" s="18" t="s">
        <v>13</v>
      </c>
      <c r="G43" s="19" t="s">
        <v>13</v>
      </c>
      <c r="H43" s="20">
        <v>223000</v>
      </c>
      <c r="I43" s="6"/>
    </row>
    <row r="44" spans="1:9" ht="12.75">
      <c r="A44" s="15" t="s">
        <v>30</v>
      </c>
      <c r="B44" s="16">
        <v>33000</v>
      </c>
      <c r="C44" s="17">
        <v>4000</v>
      </c>
      <c r="D44" s="17">
        <v>37000</v>
      </c>
      <c r="E44" s="18" t="s">
        <v>13</v>
      </c>
      <c r="F44" s="18" t="s">
        <v>13</v>
      </c>
      <c r="G44" s="19" t="s">
        <v>13</v>
      </c>
      <c r="H44" s="20">
        <v>37000</v>
      </c>
      <c r="I44" s="6"/>
    </row>
    <row r="45" spans="1:9" ht="12.75">
      <c r="A45" s="15" t="s">
        <v>31</v>
      </c>
      <c r="B45" s="17">
        <v>608400</v>
      </c>
      <c r="C45" s="17">
        <v>30200</v>
      </c>
      <c r="D45" s="17">
        <v>638600</v>
      </c>
      <c r="E45" s="18" t="s">
        <v>13</v>
      </c>
      <c r="F45" s="18" t="s">
        <v>13</v>
      </c>
      <c r="G45" s="19" t="s">
        <v>13</v>
      </c>
      <c r="H45" s="20">
        <v>638600</v>
      </c>
      <c r="I45" s="6"/>
    </row>
    <row r="46" spans="1:9" ht="12.75">
      <c r="A46" s="15" t="s">
        <v>32</v>
      </c>
      <c r="B46" s="17">
        <v>43300</v>
      </c>
      <c r="C46" s="17">
        <v>3000</v>
      </c>
      <c r="D46" s="17">
        <v>46300</v>
      </c>
      <c r="E46" s="18" t="s">
        <v>13</v>
      </c>
      <c r="F46" s="18" t="s">
        <v>13</v>
      </c>
      <c r="G46" s="19" t="s">
        <v>13</v>
      </c>
      <c r="H46" s="20">
        <v>46300</v>
      </c>
      <c r="I46" s="6"/>
    </row>
    <row r="47" spans="1:9" ht="12.75">
      <c r="A47" s="15" t="s">
        <v>33</v>
      </c>
      <c r="B47" s="16">
        <v>5941300</v>
      </c>
      <c r="C47" s="17">
        <v>30000</v>
      </c>
      <c r="D47" s="17">
        <v>5971300</v>
      </c>
      <c r="E47" s="18">
        <v>300</v>
      </c>
      <c r="F47" s="18">
        <v>100</v>
      </c>
      <c r="G47" s="19" t="s">
        <v>13</v>
      </c>
      <c r="H47" s="20">
        <v>5971700</v>
      </c>
      <c r="I47" s="6"/>
    </row>
    <row r="48" spans="1:9" ht="12.75">
      <c r="A48" s="15" t="s">
        <v>34</v>
      </c>
      <c r="B48" s="17" t="s">
        <v>13</v>
      </c>
      <c r="C48" s="17">
        <v>81000</v>
      </c>
      <c r="D48" s="17">
        <v>81000</v>
      </c>
      <c r="E48" s="18" t="s">
        <v>13</v>
      </c>
      <c r="F48" s="18" t="s">
        <v>13</v>
      </c>
      <c r="G48" s="19" t="s">
        <v>13</v>
      </c>
      <c r="H48" s="20">
        <v>81000</v>
      </c>
      <c r="I48" s="6"/>
    </row>
    <row r="49" spans="1:9" ht="12.75">
      <c r="A49" s="22" t="str">
        <f>UPPER(" Castilla y León")</f>
        <v> CASTILLA Y LEÓN</v>
      </c>
      <c r="B49" s="23">
        <v>8851000</v>
      </c>
      <c r="C49" s="23">
        <v>434060</v>
      </c>
      <c r="D49" s="23">
        <v>9285060</v>
      </c>
      <c r="E49" s="24">
        <v>520</v>
      </c>
      <c r="F49" s="24">
        <v>560</v>
      </c>
      <c r="G49" s="25">
        <v>360</v>
      </c>
      <c r="H49" s="26">
        <v>9286500</v>
      </c>
      <c r="I49" s="6"/>
    </row>
    <row r="50" spans="1:9" ht="12.75">
      <c r="A50" s="22"/>
      <c r="B50" s="23"/>
      <c r="C50" s="23"/>
      <c r="D50" s="23"/>
      <c r="E50" s="24"/>
      <c r="F50" s="24"/>
      <c r="G50" s="25"/>
      <c r="H50" s="26"/>
      <c r="I50" s="6"/>
    </row>
    <row r="51" spans="1:9" ht="12.75">
      <c r="A51" s="22" t="str">
        <f>UPPER(" Madrid")</f>
        <v> MADRID</v>
      </c>
      <c r="B51" s="23">
        <v>2180000</v>
      </c>
      <c r="C51" s="23" t="s">
        <v>13</v>
      </c>
      <c r="D51" s="23">
        <v>2180000</v>
      </c>
      <c r="E51" s="24" t="s">
        <v>13</v>
      </c>
      <c r="F51" s="24" t="s">
        <v>13</v>
      </c>
      <c r="G51" s="25" t="s">
        <v>13</v>
      </c>
      <c r="H51" s="26">
        <v>2180000</v>
      </c>
      <c r="I51" s="6"/>
    </row>
    <row r="52" spans="1:9" ht="12.75">
      <c r="A52" s="22"/>
      <c r="B52" s="23"/>
      <c r="C52" s="23"/>
      <c r="D52" s="23"/>
      <c r="E52" s="24"/>
      <c r="F52" s="24"/>
      <c r="G52" s="25"/>
      <c r="H52" s="26"/>
      <c r="I52" s="6"/>
    </row>
    <row r="53" spans="1:9" ht="12.75">
      <c r="A53" s="15" t="s">
        <v>35</v>
      </c>
      <c r="B53" s="16">
        <v>20000</v>
      </c>
      <c r="C53" s="17">
        <v>55000</v>
      </c>
      <c r="D53" s="16">
        <v>75000</v>
      </c>
      <c r="E53" s="21">
        <v>700</v>
      </c>
      <c r="F53" s="18" t="s">
        <v>13</v>
      </c>
      <c r="G53" s="19" t="s">
        <v>13</v>
      </c>
      <c r="H53" s="20">
        <v>75700</v>
      </c>
      <c r="I53" s="6"/>
    </row>
    <row r="54" spans="1:9" ht="12.75">
      <c r="A54" s="15" t="s">
        <v>36</v>
      </c>
      <c r="B54" s="17">
        <v>207000</v>
      </c>
      <c r="C54" s="17">
        <v>33300</v>
      </c>
      <c r="D54" s="16">
        <v>240300</v>
      </c>
      <c r="E54" s="21">
        <v>100</v>
      </c>
      <c r="F54" s="18" t="s">
        <v>13</v>
      </c>
      <c r="G54" s="19" t="s">
        <v>13</v>
      </c>
      <c r="H54" s="20">
        <v>240400</v>
      </c>
      <c r="I54" s="6"/>
    </row>
    <row r="55" spans="1:9" ht="12.75">
      <c r="A55" s="15" t="s">
        <v>37</v>
      </c>
      <c r="B55" s="17">
        <v>1180632</v>
      </c>
      <c r="C55" s="17">
        <v>25260</v>
      </c>
      <c r="D55" s="21">
        <v>1205892</v>
      </c>
      <c r="E55" s="18" t="s">
        <v>13</v>
      </c>
      <c r="F55" s="18" t="s">
        <v>13</v>
      </c>
      <c r="G55" s="19" t="s">
        <v>13</v>
      </c>
      <c r="H55" s="20">
        <v>1205892</v>
      </c>
      <c r="I55" s="6"/>
    </row>
    <row r="56" spans="1:9" ht="12.75">
      <c r="A56" s="15" t="s">
        <v>38</v>
      </c>
      <c r="B56" s="16">
        <v>4637220</v>
      </c>
      <c r="C56" s="17">
        <v>2850</v>
      </c>
      <c r="D56" s="16">
        <v>4640070</v>
      </c>
      <c r="E56" s="18" t="s">
        <v>13</v>
      </c>
      <c r="F56" s="18" t="s">
        <v>13</v>
      </c>
      <c r="G56" s="19" t="s">
        <v>13</v>
      </c>
      <c r="H56" s="20">
        <v>4640070</v>
      </c>
      <c r="I56" s="6"/>
    </row>
    <row r="57" spans="1:9" ht="12.75">
      <c r="A57" s="15" t="s">
        <v>39</v>
      </c>
      <c r="B57" s="17">
        <v>4453784</v>
      </c>
      <c r="C57" s="17">
        <v>19180</v>
      </c>
      <c r="D57" s="17">
        <v>4472964</v>
      </c>
      <c r="E57" s="18">
        <v>202</v>
      </c>
      <c r="F57" s="18">
        <v>124</v>
      </c>
      <c r="G57" s="19">
        <v>86</v>
      </c>
      <c r="H57" s="20">
        <v>4473376</v>
      </c>
      <c r="I57" s="6"/>
    </row>
    <row r="58" spans="1:9" ht="12.75">
      <c r="A58" s="22" t="str">
        <f>UPPER(" Castilla-La Mancha")</f>
        <v> CASTILLA-LA MANCHA</v>
      </c>
      <c r="B58" s="23">
        <v>10498636</v>
      </c>
      <c r="C58" s="23">
        <v>135590</v>
      </c>
      <c r="D58" s="23">
        <v>10634226</v>
      </c>
      <c r="E58" s="24">
        <v>1002</v>
      </c>
      <c r="F58" s="24">
        <v>124</v>
      </c>
      <c r="G58" s="25">
        <v>86</v>
      </c>
      <c r="H58" s="26">
        <v>10635438</v>
      </c>
      <c r="I58" s="6"/>
    </row>
    <row r="59" spans="1:9" ht="12.75">
      <c r="A59" s="22"/>
      <c r="B59" s="23"/>
      <c r="C59" s="23"/>
      <c r="D59" s="24"/>
      <c r="E59" s="24"/>
      <c r="F59" s="24"/>
      <c r="G59" s="25"/>
      <c r="H59" s="26"/>
      <c r="I59" s="6"/>
    </row>
    <row r="60" spans="1:9" ht="12.75">
      <c r="A60" s="15" t="s">
        <v>40</v>
      </c>
      <c r="B60" s="16">
        <v>351920</v>
      </c>
      <c r="C60" s="17">
        <v>23000</v>
      </c>
      <c r="D60" s="21">
        <v>374920</v>
      </c>
      <c r="E60" s="18" t="s">
        <v>13</v>
      </c>
      <c r="F60" s="18" t="s">
        <v>13</v>
      </c>
      <c r="G60" s="19" t="s">
        <v>13</v>
      </c>
      <c r="H60" s="20">
        <v>374920</v>
      </c>
      <c r="I60" s="6"/>
    </row>
    <row r="61" spans="1:9" ht="12.75">
      <c r="A61" s="15" t="s">
        <v>41</v>
      </c>
      <c r="B61" s="16">
        <v>781400</v>
      </c>
      <c r="C61" s="17">
        <v>3000</v>
      </c>
      <c r="D61" s="21">
        <v>784400</v>
      </c>
      <c r="E61" s="18" t="s">
        <v>13</v>
      </c>
      <c r="F61" s="18" t="s">
        <v>13</v>
      </c>
      <c r="G61" s="19" t="s">
        <v>13</v>
      </c>
      <c r="H61" s="20">
        <v>784400</v>
      </c>
      <c r="I61" s="6"/>
    </row>
    <row r="62" spans="1:9" ht="12.75">
      <c r="A62" s="15" t="s">
        <v>42</v>
      </c>
      <c r="B62" s="17">
        <v>2902210</v>
      </c>
      <c r="C62" s="17">
        <v>32400</v>
      </c>
      <c r="D62" s="17">
        <v>2934610</v>
      </c>
      <c r="E62" s="18" t="s">
        <v>13</v>
      </c>
      <c r="F62" s="18" t="s">
        <v>13</v>
      </c>
      <c r="G62" s="19" t="s">
        <v>13</v>
      </c>
      <c r="H62" s="20">
        <v>2934610</v>
      </c>
      <c r="I62" s="6"/>
    </row>
    <row r="63" spans="1:9" ht="12.75">
      <c r="A63" s="22" t="str">
        <f>UPPER(" C. Valenciana")</f>
        <v> C. VALENCIANA</v>
      </c>
      <c r="B63" s="23">
        <v>4035530</v>
      </c>
      <c r="C63" s="23">
        <v>58400</v>
      </c>
      <c r="D63" s="23">
        <v>4093930</v>
      </c>
      <c r="E63" s="24" t="s">
        <v>13</v>
      </c>
      <c r="F63" s="24" t="s">
        <v>13</v>
      </c>
      <c r="G63" s="25" t="s">
        <v>13</v>
      </c>
      <c r="H63" s="26">
        <v>4093930</v>
      </c>
      <c r="I63" s="6"/>
    </row>
    <row r="64" spans="1:9" ht="12.75">
      <c r="A64" s="22"/>
      <c r="B64" s="23"/>
      <c r="C64" s="23"/>
      <c r="D64" s="23"/>
      <c r="E64" s="24"/>
      <c r="F64" s="24"/>
      <c r="G64" s="25"/>
      <c r="H64" s="26"/>
      <c r="I64" s="6"/>
    </row>
    <row r="65" spans="1:9" ht="12.75">
      <c r="A65" s="22" t="str">
        <f>UPPER(" R. de Murcia")</f>
        <v> R. DE MURCIA</v>
      </c>
      <c r="B65" s="27">
        <v>417934</v>
      </c>
      <c r="C65" s="23">
        <v>22572</v>
      </c>
      <c r="D65" s="23">
        <v>440506</v>
      </c>
      <c r="E65" s="24">
        <v>4013.1</v>
      </c>
      <c r="F65" s="24">
        <v>158.76</v>
      </c>
      <c r="G65" s="25">
        <v>125.44</v>
      </c>
      <c r="H65" s="26">
        <v>444803.3</v>
      </c>
      <c r="I65" s="6"/>
    </row>
    <row r="66" spans="1:9" ht="12.75">
      <c r="A66" s="22"/>
      <c r="B66" s="27"/>
      <c r="C66" s="23"/>
      <c r="D66" s="23"/>
      <c r="E66" s="24"/>
      <c r="F66" s="24"/>
      <c r="G66" s="25"/>
      <c r="H66" s="26"/>
      <c r="I66" s="6"/>
    </row>
    <row r="67" spans="1:9" ht="12.75">
      <c r="A67" s="15" t="s">
        <v>43</v>
      </c>
      <c r="B67" s="17">
        <v>1075000</v>
      </c>
      <c r="C67" s="17">
        <v>80000</v>
      </c>
      <c r="D67" s="17">
        <v>1155000</v>
      </c>
      <c r="E67" s="18">
        <v>1000</v>
      </c>
      <c r="F67" s="18">
        <v>400</v>
      </c>
      <c r="G67" s="19">
        <v>100</v>
      </c>
      <c r="H67" s="20">
        <v>1156500</v>
      </c>
      <c r="I67" s="6"/>
    </row>
    <row r="68" spans="1:9" ht="12.75">
      <c r="A68" s="15" t="s">
        <v>44</v>
      </c>
      <c r="B68" s="17">
        <v>75000</v>
      </c>
      <c r="C68" s="17">
        <v>105000</v>
      </c>
      <c r="D68" s="17">
        <v>180000</v>
      </c>
      <c r="E68" s="18">
        <v>1000</v>
      </c>
      <c r="F68" s="18">
        <v>800</v>
      </c>
      <c r="G68" s="19">
        <v>150</v>
      </c>
      <c r="H68" s="20">
        <v>181950</v>
      </c>
      <c r="I68" s="6"/>
    </row>
    <row r="69" spans="1:9" ht="12.75">
      <c r="A69" s="22" t="str">
        <f>UPPER(" Extremadura")</f>
        <v> EXTREMADURA</v>
      </c>
      <c r="B69" s="23">
        <v>1150000</v>
      </c>
      <c r="C69" s="23">
        <v>185000</v>
      </c>
      <c r="D69" s="23">
        <v>1335000</v>
      </c>
      <c r="E69" s="24">
        <v>2000</v>
      </c>
      <c r="F69" s="24">
        <v>1200</v>
      </c>
      <c r="G69" s="25">
        <v>250</v>
      </c>
      <c r="H69" s="31">
        <v>1338450</v>
      </c>
      <c r="I69" s="6"/>
    </row>
    <row r="70" spans="1:9" ht="12.75">
      <c r="A70" s="22"/>
      <c r="B70" s="23"/>
      <c r="C70" s="23"/>
      <c r="D70" s="23"/>
      <c r="E70" s="24"/>
      <c r="F70" s="24"/>
      <c r="G70" s="25"/>
      <c r="H70" s="31"/>
      <c r="I70" s="6"/>
    </row>
    <row r="71" spans="1:9" ht="12.75">
      <c r="A71" s="15" t="s">
        <v>45</v>
      </c>
      <c r="B71" s="17">
        <v>81000</v>
      </c>
      <c r="C71" s="17">
        <v>9000</v>
      </c>
      <c r="D71" s="17">
        <v>90000</v>
      </c>
      <c r="E71" s="18" t="s">
        <v>13</v>
      </c>
      <c r="F71" s="18" t="s">
        <v>13</v>
      </c>
      <c r="G71" s="19" t="s">
        <v>13</v>
      </c>
      <c r="H71" s="20">
        <v>90000</v>
      </c>
      <c r="I71" s="6"/>
    </row>
    <row r="72" spans="1:9" ht="12.75">
      <c r="A72" s="15" t="s">
        <v>46</v>
      </c>
      <c r="B72" s="17">
        <v>458500</v>
      </c>
      <c r="C72" s="17">
        <v>57900</v>
      </c>
      <c r="D72" s="17">
        <v>516400</v>
      </c>
      <c r="E72" s="18">
        <v>15450</v>
      </c>
      <c r="F72" s="18">
        <v>500</v>
      </c>
      <c r="G72" s="29">
        <v>120</v>
      </c>
      <c r="H72" s="20">
        <v>532470</v>
      </c>
      <c r="I72" s="6"/>
    </row>
    <row r="73" spans="1:9" ht="12.75">
      <c r="A73" s="15" t="s">
        <v>47</v>
      </c>
      <c r="B73" s="17">
        <v>599850</v>
      </c>
      <c r="C73" s="17">
        <v>10000</v>
      </c>
      <c r="D73" s="17">
        <v>609850</v>
      </c>
      <c r="E73" s="18" t="s">
        <v>13</v>
      </c>
      <c r="F73" s="18" t="s">
        <v>13</v>
      </c>
      <c r="G73" s="19" t="s">
        <v>13</v>
      </c>
      <c r="H73" s="20">
        <v>609850</v>
      </c>
      <c r="I73" s="6"/>
    </row>
    <row r="74" spans="1:9" ht="12.75">
      <c r="A74" s="15" t="s">
        <v>48</v>
      </c>
      <c r="B74" s="16">
        <v>868780</v>
      </c>
      <c r="C74" s="17">
        <v>85000</v>
      </c>
      <c r="D74" s="17">
        <v>953780</v>
      </c>
      <c r="E74" s="18" t="s">
        <v>13</v>
      </c>
      <c r="F74" s="18">
        <v>1000</v>
      </c>
      <c r="G74" s="29">
        <v>300</v>
      </c>
      <c r="H74" s="20">
        <v>955080</v>
      </c>
      <c r="I74" s="6"/>
    </row>
    <row r="75" spans="1:9" ht="12.75">
      <c r="A75" s="15" t="s">
        <v>49</v>
      </c>
      <c r="B75" s="17">
        <v>167350</v>
      </c>
      <c r="C75" s="17" t="s">
        <v>13</v>
      </c>
      <c r="D75" s="17">
        <v>167350</v>
      </c>
      <c r="E75" s="18" t="s">
        <v>13</v>
      </c>
      <c r="F75" s="18" t="s">
        <v>13</v>
      </c>
      <c r="G75" s="19" t="s">
        <v>13</v>
      </c>
      <c r="H75" s="20">
        <v>167350</v>
      </c>
      <c r="I75" s="6"/>
    </row>
    <row r="76" spans="1:9" ht="12.75">
      <c r="A76" s="15" t="s">
        <v>50</v>
      </c>
      <c r="B76" s="17">
        <v>254551</v>
      </c>
      <c r="C76" s="17">
        <v>13397</v>
      </c>
      <c r="D76" s="17">
        <v>267948</v>
      </c>
      <c r="E76" s="18">
        <v>1550</v>
      </c>
      <c r="F76" s="18">
        <v>12</v>
      </c>
      <c r="G76" s="29">
        <v>3</v>
      </c>
      <c r="H76" s="20">
        <v>269513</v>
      </c>
      <c r="I76" s="6"/>
    </row>
    <row r="77" spans="1:9" ht="12.75">
      <c r="A77" s="15" t="s">
        <v>51</v>
      </c>
      <c r="B77" s="17">
        <v>1027595</v>
      </c>
      <c r="C77" s="17" t="s">
        <v>13</v>
      </c>
      <c r="D77" s="17">
        <v>1027595</v>
      </c>
      <c r="E77" s="18" t="s">
        <v>13</v>
      </c>
      <c r="F77" s="18" t="s">
        <v>13</v>
      </c>
      <c r="G77" s="19" t="s">
        <v>13</v>
      </c>
      <c r="H77" s="20">
        <v>1027595</v>
      </c>
      <c r="I77" s="6"/>
    </row>
    <row r="78" spans="1:9" ht="12.75">
      <c r="A78" s="15" t="s">
        <v>52</v>
      </c>
      <c r="B78" s="17">
        <v>2345312.7</v>
      </c>
      <c r="C78" s="17">
        <v>80000</v>
      </c>
      <c r="D78" s="17">
        <v>2425312.7</v>
      </c>
      <c r="E78" s="18" t="s">
        <v>13</v>
      </c>
      <c r="F78" s="18" t="s">
        <v>13</v>
      </c>
      <c r="G78" s="19" t="s">
        <v>13</v>
      </c>
      <c r="H78" s="20">
        <v>2425312.7</v>
      </c>
      <c r="I78" s="6"/>
    </row>
    <row r="79" spans="1:9" ht="12.75">
      <c r="A79" s="22" t="str">
        <f>UPPER(" Andalucía")</f>
        <v> ANDALUCÍA</v>
      </c>
      <c r="B79" s="23">
        <v>5802938.7</v>
      </c>
      <c r="C79" s="23">
        <v>255297</v>
      </c>
      <c r="D79" s="23">
        <v>6058235.7</v>
      </c>
      <c r="E79" s="24">
        <v>17000</v>
      </c>
      <c r="F79" s="24">
        <v>1512</v>
      </c>
      <c r="G79" s="25">
        <v>423</v>
      </c>
      <c r="H79" s="26">
        <v>6077170.7</v>
      </c>
      <c r="I79" s="6"/>
    </row>
    <row r="80" spans="1:9" ht="12.75">
      <c r="A80" s="22"/>
      <c r="B80" s="23"/>
      <c r="C80" s="24"/>
      <c r="D80" s="23"/>
      <c r="E80" s="24"/>
      <c r="F80" s="24"/>
      <c r="G80" s="25"/>
      <c r="H80" s="26"/>
      <c r="I80" s="6"/>
    </row>
    <row r="81" spans="1:9" ht="12.75">
      <c r="A81" s="15" t="s">
        <v>53</v>
      </c>
      <c r="B81" s="16">
        <v>720000</v>
      </c>
      <c r="C81" s="18" t="s">
        <v>13</v>
      </c>
      <c r="D81" s="17">
        <v>720000</v>
      </c>
      <c r="E81" s="18" t="s">
        <v>13</v>
      </c>
      <c r="F81" s="18" t="s">
        <v>13</v>
      </c>
      <c r="G81" s="19" t="s">
        <v>13</v>
      </c>
      <c r="H81" s="20">
        <v>720000</v>
      </c>
      <c r="I81" s="6"/>
    </row>
    <row r="82" spans="1:9" ht="12.75">
      <c r="A82" s="15" t="s">
        <v>54</v>
      </c>
      <c r="B82" s="16">
        <v>800000</v>
      </c>
      <c r="C82" s="21">
        <v>65000</v>
      </c>
      <c r="D82" s="17">
        <v>865000</v>
      </c>
      <c r="E82" s="18" t="s">
        <v>13</v>
      </c>
      <c r="F82" s="18" t="s">
        <v>13</v>
      </c>
      <c r="G82" s="19" t="s">
        <v>13</v>
      </c>
      <c r="H82" s="20">
        <v>865000</v>
      </c>
      <c r="I82" s="6"/>
    </row>
    <row r="83" spans="1:9" ht="12.75">
      <c r="A83" s="22" t="str">
        <f>UPPER(" Canarias")</f>
        <v> CANARIAS</v>
      </c>
      <c r="B83" s="27">
        <v>1520000</v>
      </c>
      <c r="C83" s="28">
        <v>65000</v>
      </c>
      <c r="D83" s="23">
        <v>1585000</v>
      </c>
      <c r="E83" s="24" t="s">
        <v>13</v>
      </c>
      <c r="F83" s="24" t="s">
        <v>13</v>
      </c>
      <c r="G83" s="25" t="s">
        <v>13</v>
      </c>
      <c r="H83" s="26">
        <v>1585000</v>
      </c>
      <c r="I83" s="6"/>
    </row>
    <row r="84" spans="1:9" ht="12.75">
      <c r="A84" s="22"/>
      <c r="B84" s="27"/>
      <c r="C84" s="28"/>
      <c r="D84" s="23"/>
      <c r="E84" s="24"/>
      <c r="F84" s="24"/>
      <c r="G84" s="25"/>
      <c r="H84" s="32"/>
      <c r="I84" s="6"/>
    </row>
    <row r="85" spans="1:9" ht="13.5" thickBot="1">
      <c r="A85" s="33" t="s">
        <v>55</v>
      </c>
      <c r="B85" s="34">
        <v>49091982.7</v>
      </c>
      <c r="C85" s="34">
        <v>3340687</v>
      </c>
      <c r="D85" s="34">
        <v>52432669.7</v>
      </c>
      <c r="E85" s="35">
        <v>35765.1</v>
      </c>
      <c r="F85" s="35">
        <v>15013.76</v>
      </c>
      <c r="G85" s="36">
        <v>2631.44</v>
      </c>
      <c r="H85" s="37">
        <v>52486080</v>
      </c>
      <c r="I85" s="6"/>
    </row>
    <row r="86" spans="8:9" ht="12.75">
      <c r="H86" s="38"/>
      <c r="I86" s="6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L86"/>
  <sheetViews>
    <sheetView showGridLines="0" zoomScale="75" zoomScaleNormal="75" workbookViewId="0" topLeftCell="A1">
      <selection activeCell="E24" sqref="E24"/>
    </sheetView>
  </sheetViews>
  <sheetFormatPr defaultColWidth="11.421875" defaultRowHeight="12.75"/>
  <cols>
    <col min="1" max="1" width="26.421875" style="3" bestFit="1" customWidth="1"/>
    <col min="2" max="2" width="14.7109375" style="3" bestFit="1" customWidth="1"/>
    <col min="3" max="3" width="13.57421875" style="3" bestFit="1" customWidth="1"/>
    <col min="4" max="4" width="15.00390625" style="3" bestFit="1" customWidth="1"/>
    <col min="5" max="5" width="9.8515625" style="3" bestFit="1" customWidth="1"/>
    <col min="6" max="6" width="10.00390625" style="3" bestFit="1" customWidth="1"/>
    <col min="7" max="7" width="7.8515625" style="3" bestFit="1" customWidth="1"/>
    <col min="8" max="8" width="15.00390625" style="3" bestFit="1" customWidth="1"/>
    <col min="9" max="16384" width="11.421875" style="3" customWidth="1"/>
  </cols>
  <sheetData>
    <row r="1" spans="1:8" s="1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3" spans="1:12" ht="15">
      <c r="A3" s="40" t="s">
        <v>56</v>
      </c>
      <c r="B3" s="40"/>
      <c r="C3" s="40"/>
      <c r="D3" s="40"/>
      <c r="E3" s="40"/>
      <c r="F3" s="40"/>
      <c r="G3" s="40"/>
      <c r="H3" s="40"/>
      <c r="I3" s="2"/>
      <c r="J3" s="2"/>
      <c r="K3" s="2"/>
      <c r="L3" s="2"/>
    </row>
    <row r="4" spans="1:12" ht="15" thickBot="1">
      <c r="A4" s="2"/>
      <c r="B4" s="2"/>
      <c r="C4" s="2"/>
      <c r="D4" s="2"/>
      <c r="E4" s="2"/>
      <c r="F4" s="2"/>
      <c r="G4" s="2"/>
      <c r="H4" s="2"/>
      <c r="I4" s="4"/>
      <c r="J4" s="2"/>
      <c r="K4" s="2"/>
      <c r="L4" s="2"/>
    </row>
    <row r="5" spans="1:9" ht="12.75">
      <c r="A5" s="5" t="s">
        <v>2</v>
      </c>
      <c r="B5" s="41" t="s">
        <v>3</v>
      </c>
      <c r="C5" s="42"/>
      <c r="D5" s="43"/>
      <c r="E5" s="44" t="s">
        <v>4</v>
      </c>
      <c r="F5" s="44" t="s">
        <v>5</v>
      </c>
      <c r="G5" s="44" t="s">
        <v>6</v>
      </c>
      <c r="H5" s="47" t="s">
        <v>7</v>
      </c>
      <c r="I5" s="6"/>
    </row>
    <row r="6" spans="1:9" ht="12.75">
      <c r="A6" s="7" t="s">
        <v>8</v>
      </c>
      <c r="B6" s="50" t="s">
        <v>9</v>
      </c>
      <c r="C6" s="50" t="s">
        <v>10</v>
      </c>
      <c r="D6" s="50" t="s">
        <v>7</v>
      </c>
      <c r="E6" s="45"/>
      <c r="F6" s="45"/>
      <c r="G6" s="45"/>
      <c r="H6" s="48"/>
      <c r="I6" s="6"/>
    </row>
    <row r="7" spans="1:9" ht="13.5" thickBot="1">
      <c r="A7" s="8"/>
      <c r="B7" s="49"/>
      <c r="C7" s="49" t="s">
        <v>10</v>
      </c>
      <c r="D7" s="49" t="s">
        <v>7</v>
      </c>
      <c r="E7" s="46"/>
      <c r="F7" s="46"/>
      <c r="G7" s="46"/>
      <c r="H7" s="49"/>
      <c r="I7" s="6"/>
    </row>
    <row r="8" spans="1:9" ht="12.75">
      <c r="A8" s="9" t="s">
        <v>11</v>
      </c>
      <c r="B8" s="10">
        <v>287000</v>
      </c>
      <c r="C8" s="11">
        <v>420000</v>
      </c>
      <c r="D8" s="11">
        <v>707000</v>
      </c>
      <c r="E8" s="12">
        <v>560</v>
      </c>
      <c r="F8" s="12">
        <v>1500</v>
      </c>
      <c r="G8" s="13">
        <v>200</v>
      </c>
      <c r="H8" s="14">
        <v>709260</v>
      </c>
      <c r="I8" s="6"/>
    </row>
    <row r="9" spans="1:9" ht="12.75">
      <c r="A9" s="15" t="s">
        <v>12</v>
      </c>
      <c r="B9" s="16">
        <v>511427</v>
      </c>
      <c r="C9" s="17">
        <v>169589</v>
      </c>
      <c r="D9" s="17">
        <v>681016</v>
      </c>
      <c r="E9" s="18" t="s">
        <v>13</v>
      </c>
      <c r="F9" s="18" t="s">
        <v>13</v>
      </c>
      <c r="G9" s="19" t="s">
        <v>13</v>
      </c>
      <c r="H9" s="20">
        <v>681016</v>
      </c>
      <c r="I9" s="6"/>
    </row>
    <row r="10" spans="1:9" ht="12.75">
      <c r="A10" s="15" t="s">
        <v>14</v>
      </c>
      <c r="B10" s="16">
        <v>694200</v>
      </c>
      <c r="C10" s="21">
        <v>71000</v>
      </c>
      <c r="D10" s="17">
        <v>765200</v>
      </c>
      <c r="E10" s="18">
        <v>355</v>
      </c>
      <c r="F10" s="18">
        <v>860</v>
      </c>
      <c r="G10" s="19">
        <v>425</v>
      </c>
      <c r="H10" s="20">
        <v>766840</v>
      </c>
      <c r="I10" s="6"/>
    </row>
    <row r="11" spans="1:9" ht="12.75">
      <c r="A11" s="15" t="s">
        <v>15</v>
      </c>
      <c r="B11" s="16">
        <v>500000</v>
      </c>
      <c r="C11" s="17">
        <v>655000</v>
      </c>
      <c r="D11" s="17">
        <v>1155000</v>
      </c>
      <c r="E11" s="18">
        <v>3000</v>
      </c>
      <c r="F11" s="18">
        <v>2000</v>
      </c>
      <c r="G11" s="19" t="s">
        <v>13</v>
      </c>
      <c r="H11" s="20">
        <v>1160000</v>
      </c>
      <c r="I11" s="6"/>
    </row>
    <row r="12" spans="1:9" ht="12.75">
      <c r="A12" s="22" t="str">
        <f>UPPER(" Galicia")</f>
        <v> GALICIA</v>
      </c>
      <c r="B12" s="23">
        <v>1992627</v>
      </c>
      <c r="C12" s="23">
        <v>1315589</v>
      </c>
      <c r="D12" s="23">
        <v>3308216</v>
      </c>
      <c r="E12" s="24">
        <v>3915</v>
      </c>
      <c r="F12" s="24">
        <v>4360</v>
      </c>
      <c r="G12" s="25">
        <v>625</v>
      </c>
      <c r="H12" s="26">
        <v>3317116</v>
      </c>
      <c r="I12" s="6"/>
    </row>
    <row r="13" spans="1:9" ht="12.75">
      <c r="A13" s="22"/>
      <c r="B13" s="23"/>
      <c r="C13" s="24"/>
      <c r="D13" s="23"/>
      <c r="E13" s="24"/>
      <c r="F13" s="24"/>
      <c r="G13" s="25"/>
      <c r="H13" s="26"/>
      <c r="I13" s="6"/>
    </row>
    <row r="14" spans="1:9" ht="12.75">
      <c r="A14" s="22" t="str">
        <f>UPPER(" P. de Asturias")</f>
        <v> P. DE ASTURIAS</v>
      </c>
      <c r="B14" s="27">
        <v>290000</v>
      </c>
      <c r="C14" s="28">
        <v>195000</v>
      </c>
      <c r="D14" s="23">
        <v>485000</v>
      </c>
      <c r="E14" s="24" t="s">
        <v>13</v>
      </c>
      <c r="F14" s="24" t="s">
        <v>13</v>
      </c>
      <c r="G14" s="25" t="s">
        <v>13</v>
      </c>
      <c r="H14" s="26">
        <v>485000</v>
      </c>
      <c r="I14" s="6"/>
    </row>
    <row r="15" spans="1:9" ht="12.75">
      <c r="A15" s="22"/>
      <c r="B15" s="27"/>
      <c r="C15" s="28"/>
      <c r="D15" s="23"/>
      <c r="E15" s="24"/>
      <c r="F15" s="24"/>
      <c r="G15" s="25"/>
      <c r="H15" s="26"/>
      <c r="I15" s="6"/>
    </row>
    <row r="16" spans="1:9" ht="12.75">
      <c r="A16" s="22" t="str">
        <f>UPPER(" Cantabria")</f>
        <v> CANTABRIA</v>
      </c>
      <c r="B16" s="27">
        <v>185484.82</v>
      </c>
      <c r="C16" s="28">
        <v>195452.92</v>
      </c>
      <c r="D16" s="23">
        <v>380937.73</v>
      </c>
      <c r="E16" s="24" t="s">
        <v>13</v>
      </c>
      <c r="F16" s="24">
        <v>3909.06</v>
      </c>
      <c r="G16" s="25" t="s">
        <v>13</v>
      </c>
      <c r="H16" s="26">
        <v>384846.79</v>
      </c>
      <c r="I16" s="6"/>
    </row>
    <row r="17" spans="1:9" ht="12.75">
      <c r="A17" s="22"/>
      <c r="B17" s="27"/>
      <c r="C17" s="28"/>
      <c r="D17" s="23"/>
      <c r="E17" s="24"/>
      <c r="F17" s="24"/>
      <c r="G17" s="25"/>
      <c r="H17" s="26"/>
      <c r="I17" s="6"/>
    </row>
    <row r="18" spans="1:9" ht="12.75">
      <c r="A18" s="15" t="s">
        <v>16</v>
      </c>
      <c r="B18" s="16">
        <v>369000</v>
      </c>
      <c r="C18" s="17">
        <v>10000</v>
      </c>
      <c r="D18" s="17">
        <v>379000</v>
      </c>
      <c r="E18" s="18" t="s">
        <v>13</v>
      </c>
      <c r="F18" s="18" t="s">
        <v>13</v>
      </c>
      <c r="G18" s="19" t="s">
        <v>13</v>
      </c>
      <c r="H18" s="20">
        <v>379000</v>
      </c>
      <c r="I18" s="6"/>
    </row>
    <row r="19" spans="1:9" ht="12.75">
      <c r="A19" s="15" t="s">
        <v>17</v>
      </c>
      <c r="B19" s="16">
        <v>521540</v>
      </c>
      <c r="C19" s="21">
        <v>19525</v>
      </c>
      <c r="D19" s="17">
        <v>541065</v>
      </c>
      <c r="E19" s="18" t="s">
        <v>13</v>
      </c>
      <c r="F19" s="18" t="s">
        <v>13</v>
      </c>
      <c r="G19" s="19" t="s">
        <v>13</v>
      </c>
      <c r="H19" s="20">
        <v>541065</v>
      </c>
      <c r="I19" s="6"/>
    </row>
    <row r="20" spans="1:9" ht="12.75">
      <c r="A20" s="15" t="s">
        <v>18</v>
      </c>
      <c r="B20" s="16">
        <v>601120</v>
      </c>
      <c r="C20" s="21">
        <v>25000</v>
      </c>
      <c r="D20" s="17">
        <v>626120</v>
      </c>
      <c r="E20" s="18" t="s">
        <v>13</v>
      </c>
      <c r="F20" s="18" t="s">
        <v>13</v>
      </c>
      <c r="G20" s="19" t="s">
        <v>13</v>
      </c>
      <c r="H20" s="20">
        <v>626120</v>
      </c>
      <c r="I20" s="6"/>
    </row>
    <row r="21" spans="1:9" ht="12.75">
      <c r="A21" s="22" t="str">
        <f>UPPER(" País Vasco")</f>
        <v> PAÍS VASCO</v>
      </c>
      <c r="B21" s="27">
        <v>1491660</v>
      </c>
      <c r="C21" s="23">
        <v>54525</v>
      </c>
      <c r="D21" s="23">
        <v>1546185</v>
      </c>
      <c r="E21" s="24" t="s">
        <v>13</v>
      </c>
      <c r="F21" s="24" t="s">
        <v>13</v>
      </c>
      <c r="G21" s="25" t="s">
        <v>13</v>
      </c>
      <c r="H21" s="26">
        <v>1546185</v>
      </c>
      <c r="I21" s="6"/>
    </row>
    <row r="22" spans="1:9" ht="12.75">
      <c r="A22" s="22"/>
      <c r="B22" s="27"/>
      <c r="C22" s="23"/>
      <c r="D22" s="23"/>
      <c r="E22" s="24"/>
      <c r="F22" s="24"/>
      <c r="G22" s="25"/>
      <c r="H22" s="26"/>
      <c r="I22" s="6"/>
    </row>
    <row r="23" spans="1:9" ht="12.75">
      <c r="A23" s="22" t="str">
        <f>UPPER(" Navarra")</f>
        <v> NAVARRA</v>
      </c>
      <c r="B23" s="27">
        <v>1449350</v>
      </c>
      <c r="C23" s="23">
        <v>65221</v>
      </c>
      <c r="D23" s="23">
        <v>1514571</v>
      </c>
      <c r="E23" s="24" t="s">
        <v>13</v>
      </c>
      <c r="F23" s="24" t="s">
        <v>13</v>
      </c>
      <c r="G23" s="25" t="s">
        <v>13</v>
      </c>
      <c r="H23" s="26">
        <v>1514571</v>
      </c>
      <c r="I23" s="6"/>
    </row>
    <row r="24" spans="1:9" ht="12.75">
      <c r="A24" s="22"/>
      <c r="B24" s="27"/>
      <c r="C24" s="23"/>
      <c r="D24" s="23"/>
      <c r="E24" s="24"/>
      <c r="F24" s="24"/>
      <c r="G24" s="25"/>
      <c r="H24" s="26"/>
      <c r="I24" s="6"/>
    </row>
    <row r="25" spans="1:9" ht="12.75">
      <c r="A25" s="22" t="str">
        <f>UPPER(" La Rioja")</f>
        <v> LA RIOJA</v>
      </c>
      <c r="B25" s="23">
        <v>152377</v>
      </c>
      <c r="C25" s="23">
        <v>13200</v>
      </c>
      <c r="D25" s="23">
        <v>165577</v>
      </c>
      <c r="E25" s="24" t="s">
        <v>13</v>
      </c>
      <c r="F25" s="24" t="s">
        <v>13</v>
      </c>
      <c r="G25" s="25" t="s">
        <v>13</v>
      </c>
      <c r="H25" s="26">
        <v>165577</v>
      </c>
      <c r="I25" s="6"/>
    </row>
    <row r="26" spans="1:9" ht="12.75">
      <c r="A26" s="22"/>
      <c r="B26" s="23"/>
      <c r="C26" s="23"/>
      <c r="D26" s="24"/>
      <c r="E26" s="24"/>
      <c r="F26" s="24"/>
      <c r="G26" s="25"/>
      <c r="H26" s="26"/>
      <c r="I26" s="6"/>
    </row>
    <row r="27" spans="1:9" ht="12.75">
      <c r="A27" s="15" t="s">
        <v>19</v>
      </c>
      <c r="B27" s="27">
        <v>653268.14</v>
      </c>
      <c r="C27" s="17">
        <v>62544.93</v>
      </c>
      <c r="D27" s="21">
        <v>715813.08</v>
      </c>
      <c r="E27" s="18" t="s">
        <v>13</v>
      </c>
      <c r="F27" s="18" t="s">
        <v>13</v>
      </c>
      <c r="G27" s="19" t="s">
        <v>13</v>
      </c>
      <c r="H27" s="20">
        <v>715813.08</v>
      </c>
      <c r="I27" s="6"/>
    </row>
    <row r="28" spans="1:9" ht="12.75">
      <c r="A28" s="15" t="s">
        <v>20</v>
      </c>
      <c r="B28" s="17">
        <v>107462</v>
      </c>
      <c r="C28" s="17">
        <v>29500</v>
      </c>
      <c r="D28" s="17">
        <v>136962</v>
      </c>
      <c r="E28" s="18" t="s">
        <v>13</v>
      </c>
      <c r="F28" s="18" t="s">
        <v>13</v>
      </c>
      <c r="G28" s="19" t="s">
        <v>13</v>
      </c>
      <c r="H28" s="20">
        <v>136962</v>
      </c>
      <c r="I28" s="6"/>
    </row>
    <row r="29" spans="1:9" ht="12.75">
      <c r="A29" s="15" t="s">
        <v>21</v>
      </c>
      <c r="B29" s="16">
        <v>1778205.21</v>
      </c>
      <c r="C29" s="17" t="s">
        <v>13</v>
      </c>
      <c r="D29" s="21">
        <v>1778205.21</v>
      </c>
      <c r="E29" s="18" t="s">
        <v>13</v>
      </c>
      <c r="F29" s="18" t="s">
        <v>13</v>
      </c>
      <c r="G29" s="19" t="s">
        <v>13</v>
      </c>
      <c r="H29" s="20">
        <v>1778205.21</v>
      </c>
      <c r="I29" s="6"/>
    </row>
    <row r="30" spans="1:9" ht="12.75">
      <c r="A30" s="22" t="str">
        <f>UPPER(" Aragón")</f>
        <v> ARAGÓN</v>
      </c>
      <c r="B30" s="23">
        <v>2538935.35</v>
      </c>
      <c r="C30" s="23">
        <v>92044.93</v>
      </c>
      <c r="D30" s="23">
        <v>2630980.29</v>
      </c>
      <c r="E30" s="24" t="s">
        <v>13</v>
      </c>
      <c r="F30" s="24" t="s">
        <v>13</v>
      </c>
      <c r="G30" s="25" t="s">
        <v>13</v>
      </c>
      <c r="H30" s="26">
        <v>2630980.29</v>
      </c>
      <c r="I30" s="6"/>
    </row>
    <row r="31" spans="1:9" ht="12.75">
      <c r="A31" s="22"/>
      <c r="B31" s="23"/>
      <c r="C31" s="23"/>
      <c r="D31" s="23"/>
      <c r="E31" s="24"/>
      <c r="F31" s="24"/>
      <c r="G31" s="25"/>
      <c r="H31" s="26"/>
      <c r="I31" s="6"/>
    </row>
    <row r="32" spans="1:9" ht="12.75">
      <c r="A32" s="15" t="s">
        <v>22</v>
      </c>
      <c r="B32" s="16">
        <v>1239816</v>
      </c>
      <c r="C32" s="17">
        <v>72585</v>
      </c>
      <c r="D32" s="17">
        <v>1312401</v>
      </c>
      <c r="E32" s="18" t="s">
        <v>13</v>
      </c>
      <c r="F32" s="18" t="s">
        <v>13</v>
      </c>
      <c r="G32" s="19" t="s">
        <v>13</v>
      </c>
      <c r="H32" s="20">
        <v>1312401</v>
      </c>
      <c r="I32" s="6"/>
    </row>
    <row r="33" spans="1:9" ht="12.75">
      <c r="A33" s="15" t="s">
        <v>23</v>
      </c>
      <c r="B33" s="16">
        <v>880000</v>
      </c>
      <c r="C33" s="17">
        <v>93000</v>
      </c>
      <c r="D33" s="21">
        <v>973000</v>
      </c>
      <c r="E33" s="18" t="s">
        <v>13</v>
      </c>
      <c r="F33" s="18" t="s">
        <v>13</v>
      </c>
      <c r="G33" s="19" t="s">
        <v>13</v>
      </c>
      <c r="H33" s="20">
        <v>973000</v>
      </c>
      <c r="I33" s="6"/>
    </row>
    <row r="34" spans="1:9" ht="12.75">
      <c r="A34" s="15" t="s">
        <v>24</v>
      </c>
      <c r="B34" s="16">
        <v>1820307</v>
      </c>
      <c r="C34" s="17">
        <v>21500</v>
      </c>
      <c r="D34" s="21">
        <v>1841807</v>
      </c>
      <c r="E34" s="18" t="s">
        <v>13</v>
      </c>
      <c r="F34" s="18" t="s">
        <v>13</v>
      </c>
      <c r="G34" s="19" t="s">
        <v>13</v>
      </c>
      <c r="H34" s="20">
        <v>1841807</v>
      </c>
      <c r="I34" s="6"/>
    </row>
    <row r="35" spans="1:9" ht="12.75">
      <c r="A35" s="15" t="s">
        <v>25</v>
      </c>
      <c r="B35" s="16">
        <v>1969380</v>
      </c>
      <c r="C35" s="17">
        <v>20500</v>
      </c>
      <c r="D35" s="17">
        <v>1989880</v>
      </c>
      <c r="E35" s="18" t="s">
        <v>13</v>
      </c>
      <c r="F35" s="18" t="s">
        <v>13</v>
      </c>
      <c r="G35" s="19" t="s">
        <v>13</v>
      </c>
      <c r="H35" s="20">
        <v>1989880</v>
      </c>
      <c r="I35" s="6"/>
    </row>
    <row r="36" spans="1:9" ht="12.75">
      <c r="A36" s="22" t="str">
        <f>UPPER(" Cataluña")</f>
        <v> CATALUÑA</v>
      </c>
      <c r="B36" s="27">
        <v>5909503</v>
      </c>
      <c r="C36" s="23">
        <v>207585</v>
      </c>
      <c r="D36" s="23">
        <v>6117088</v>
      </c>
      <c r="E36" s="24" t="s">
        <v>13</v>
      </c>
      <c r="F36" s="24" t="s">
        <v>13</v>
      </c>
      <c r="G36" s="25" t="s">
        <v>13</v>
      </c>
      <c r="H36" s="26">
        <v>6117088</v>
      </c>
      <c r="I36" s="6"/>
    </row>
    <row r="37" spans="1:9" ht="12.75">
      <c r="A37" s="22"/>
      <c r="B37" s="27"/>
      <c r="C37" s="23"/>
      <c r="D37" s="24"/>
      <c r="E37" s="24"/>
      <c r="F37" s="24"/>
      <c r="G37" s="25"/>
      <c r="H37" s="26"/>
      <c r="I37" s="6"/>
    </row>
    <row r="38" spans="1:9" ht="12.75">
      <c r="A38" s="22" t="str">
        <f>UPPER(" Baleares")</f>
        <v> BALEARES</v>
      </c>
      <c r="B38" s="27">
        <v>276983</v>
      </c>
      <c r="C38" s="23">
        <v>42062</v>
      </c>
      <c r="D38" s="28">
        <v>319045</v>
      </c>
      <c r="E38" s="24" t="s">
        <v>13</v>
      </c>
      <c r="F38" s="28">
        <v>34</v>
      </c>
      <c r="G38" s="30">
        <v>50</v>
      </c>
      <c r="H38" s="26">
        <v>319129</v>
      </c>
      <c r="I38" s="6"/>
    </row>
    <row r="39" spans="1:9" ht="12.75">
      <c r="A39" s="22"/>
      <c r="B39" s="27"/>
      <c r="C39" s="23"/>
      <c r="D39" s="28"/>
      <c r="E39" s="24"/>
      <c r="F39" s="28"/>
      <c r="G39" s="30"/>
      <c r="H39" s="26"/>
      <c r="I39" s="6"/>
    </row>
    <row r="40" spans="1:9" ht="12.75">
      <c r="A40" s="15" t="s">
        <v>26</v>
      </c>
      <c r="B40" s="17">
        <v>145000</v>
      </c>
      <c r="C40" s="17">
        <v>30000</v>
      </c>
      <c r="D40" s="17">
        <v>175000</v>
      </c>
      <c r="E40" s="18" t="s">
        <v>13</v>
      </c>
      <c r="F40" s="18" t="s">
        <v>13</v>
      </c>
      <c r="G40" s="19" t="s">
        <v>13</v>
      </c>
      <c r="H40" s="20">
        <v>175000</v>
      </c>
      <c r="I40" s="6"/>
    </row>
    <row r="41" spans="1:9" ht="12.75">
      <c r="A41" s="15" t="s">
        <v>27</v>
      </c>
      <c r="B41" s="16">
        <v>1685000</v>
      </c>
      <c r="C41" s="17">
        <v>40000</v>
      </c>
      <c r="D41" s="17">
        <v>1725000</v>
      </c>
      <c r="E41" s="18" t="s">
        <v>13</v>
      </c>
      <c r="F41" s="18" t="s">
        <v>13</v>
      </c>
      <c r="G41" s="19" t="s">
        <v>13</v>
      </c>
      <c r="H41" s="20">
        <v>1725000</v>
      </c>
      <c r="I41" s="6"/>
    </row>
    <row r="42" spans="1:9" ht="12.75">
      <c r="A42" s="15" t="s">
        <v>28</v>
      </c>
      <c r="B42" s="17">
        <v>139500</v>
      </c>
      <c r="C42" s="17">
        <v>128000</v>
      </c>
      <c r="D42" s="17">
        <v>267500</v>
      </c>
      <c r="E42" s="18">
        <v>10</v>
      </c>
      <c r="F42" s="18">
        <v>4</v>
      </c>
      <c r="G42" s="19">
        <v>2</v>
      </c>
      <c r="H42" s="20">
        <v>267516</v>
      </c>
      <c r="I42" s="6"/>
    </row>
    <row r="43" spans="1:9" ht="12.75">
      <c r="A43" s="15" t="s">
        <v>29</v>
      </c>
      <c r="B43" s="16">
        <v>437065</v>
      </c>
      <c r="C43" s="16">
        <v>10000</v>
      </c>
      <c r="D43" s="17">
        <v>447065</v>
      </c>
      <c r="E43" s="18" t="s">
        <v>13</v>
      </c>
      <c r="F43" s="18" t="s">
        <v>13</v>
      </c>
      <c r="G43" s="19" t="s">
        <v>13</v>
      </c>
      <c r="H43" s="20">
        <v>447065</v>
      </c>
      <c r="I43" s="6"/>
    </row>
    <row r="44" spans="1:9" ht="12.75">
      <c r="A44" s="15" t="s">
        <v>30</v>
      </c>
      <c r="B44" s="16">
        <v>35000</v>
      </c>
      <c r="C44" s="17">
        <v>3000</v>
      </c>
      <c r="D44" s="17">
        <v>38000</v>
      </c>
      <c r="E44" s="18" t="s">
        <v>13</v>
      </c>
      <c r="F44" s="18" t="s">
        <v>13</v>
      </c>
      <c r="G44" s="19" t="s">
        <v>13</v>
      </c>
      <c r="H44" s="20">
        <v>38000</v>
      </c>
      <c r="I44" s="6"/>
    </row>
    <row r="45" spans="1:9" ht="12.75">
      <c r="A45" s="15" t="s">
        <v>31</v>
      </c>
      <c r="B45" s="17">
        <v>662400</v>
      </c>
      <c r="C45" s="17">
        <v>30000</v>
      </c>
      <c r="D45" s="17">
        <v>692400</v>
      </c>
      <c r="E45" s="18" t="s">
        <v>13</v>
      </c>
      <c r="F45" s="18" t="s">
        <v>13</v>
      </c>
      <c r="G45" s="19" t="s">
        <v>13</v>
      </c>
      <c r="H45" s="20">
        <v>692400</v>
      </c>
      <c r="I45" s="6"/>
    </row>
    <row r="46" spans="1:9" ht="12.75">
      <c r="A46" s="15" t="s">
        <v>32</v>
      </c>
      <c r="B46" s="17">
        <v>42000</v>
      </c>
      <c r="C46" s="17">
        <v>500</v>
      </c>
      <c r="D46" s="17">
        <v>42500</v>
      </c>
      <c r="E46" s="18" t="s">
        <v>13</v>
      </c>
      <c r="F46" s="18" t="s">
        <v>13</v>
      </c>
      <c r="G46" s="19" t="s">
        <v>13</v>
      </c>
      <c r="H46" s="20">
        <v>42500</v>
      </c>
      <c r="I46" s="6"/>
    </row>
    <row r="47" spans="1:9" ht="12.75">
      <c r="A47" s="15" t="s">
        <v>33</v>
      </c>
      <c r="B47" s="16">
        <v>4850643</v>
      </c>
      <c r="C47" s="17">
        <v>30000</v>
      </c>
      <c r="D47" s="17">
        <v>4880643</v>
      </c>
      <c r="E47" s="18">
        <v>400</v>
      </c>
      <c r="F47" s="18">
        <v>100</v>
      </c>
      <c r="G47" s="19" t="s">
        <v>13</v>
      </c>
      <c r="H47" s="20">
        <v>4881143</v>
      </c>
      <c r="I47" s="6"/>
    </row>
    <row r="48" spans="1:9" ht="12.75">
      <c r="A48" s="15" t="s">
        <v>34</v>
      </c>
      <c r="B48" s="17" t="s">
        <v>13</v>
      </c>
      <c r="C48" s="17">
        <v>60000</v>
      </c>
      <c r="D48" s="17">
        <v>60000</v>
      </c>
      <c r="E48" s="18" t="s">
        <v>13</v>
      </c>
      <c r="F48" s="18" t="s">
        <v>13</v>
      </c>
      <c r="G48" s="19" t="s">
        <v>13</v>
      </c>
      <c r="H48" s="20">
        <v>60000</v>
      </c>
      <c r="I48" s="6"/>
    </row>
    <row r="49" spans="1:9" ht="12.75">
      <c r="A49" s="22" t="str">
        <f>UPPER(" Castilla y León")</f>
        <v> CASTILLA Y LEÓN</v>
      </c>
      <c r="B49" s="23">
        <v>7996608</v>
      </c>
      <c r="C49" s="23">
        <v>331500</v>
      </c>
      <c r="D49" s="23">
        <v>8328108</v>
      </c>
      <c r="E49" s="24">
        <v>410</v>
      </c>
      <c r="F49" s="24">
        <v>104</v>
      </c>
      <c r="G49" s="25">
        <v>2</v>
      </c>
      <c r="H49" s="26">
        <v>8328624</v>
      </c>
      <c r="I49" s="6"/>
    </row>
    <row r="50" spans="1:9" ht="12.75">
      <c r="A50" s="22"/>
      <c r="B50" s="23"/>
      <c r="C50" s="23"/>
      <c r="D50" s="23"/>
      <c r="E50" s="24"/>
      <c r="F50" s="24"/>
      <c r="G50" s="25"/>
      <c r="H50" s="26"/>
      <c r="I50" s="6"/>
    </row>
    <row r="51" spans="1:9" ht="12.75">
      <c r="A51" s="22" t="str">
        <f>UPPER(" Madrid")</f>
        <v> MADRID</v>
      </c>
      <c r="B51" s="23">
        <v>1807319</v>
      </c>
      <c r="C51" s="23" t="s">
        <v>13</v>
      </c>
      <c r="D51" s="23">
        <v>1807319</v>
      </c>
      <c r="E51" s="24" t="s">
        <v>13</v>
      </c>
      <c r="F51" s="24" t="s">
        <v>13</v>
      </c>
      <c r="G51" s="25" t="s">
        <v>13</v>
      </c>
      <c r="H51" s="26">
        <v>1807319</v>
      </c>
      <c r="I51" s="6"/>
    </row>
    <row r="52" spans="1:9" ht="12.75">
      <c r="A52" s="22"/>
      <c r="B52" s="23"/>
      <c r="C52" s="23"/>
      <c r="D52" s="23"/>
      <c r="E52" s="24"/>
      <c r="F52" s="24"/>
      <c r="G52" s="25"/>
      <c r="H52" s="26"/>
      <c r="I52" s="6"/>
    </row>
    <row r="53" spans="1:9" ht="12.75">
      <c r="A53" s="15" t="s">
        <v>35</v>
      </c>
      <c r="B53" s="16">
        <v>41110</v>
      </c>
      <c r="C53" s="17">
        <v>15000</v>
      </c>
      <c r="D53" s="16">
        <v>56110</v>
      </c>
      <c r="E53" s="21">
        <v>80</v>
      </c>
      <c r="F53" s="18" t="s">
        <v>13</v>
      </c>
      <c r="G53" s="19" t="s">
        <v>13</v>
      </c>
      <c r="H53" s="20">
        <v>56190</v>
      </c>
      <c r="I53" s="6"/>
    </row>
    <row r="54" spans="1:9" ht="12.75">
      <c r="A54" s="15" t="s">
        <v>36</v>
      </c>
      <c r="B54" s="17">
        <v>234900</v>
      </c>
      <c r="C54" s="17">
        <v>43600</v>
      </c>
      <c r="D54" s="16">
        <v>278500</v>
      </c>
      <c r="E54" s="21">
        <v>100</v>
      </c>
      <c r="F54" s="18" t="s">
        <v>13</v>
      </c>
      <c r="G54" s="19" t="s">
        <v>13</v>
      </c>
      <c r="H54" s="20">
        <v>278600</v>
      </c>
      <c r="I54" s="6"/>
    </row>
    <row r="55" spans="1:9" ht="12.75">
      <c r="A55" s="15" t="s">
        <v>37</v>
      </c>
      <c r="B55" s="17">
        <v>1120924</v>
      </c>
      <c r="C55" s="17">
        <v>25260</v>
      </c>
      <c r="D55" s="21">
        <v>1146184</v>
      </c>
      <c r="E55" s="18" t="s">
        <v>13</v>
      </c>
      <c r="F55" s="18" t="s">
        <v>13</v>
      </c>
      <c r="G55" s="19" t="s">
        <v>13</v>
      </c>
      <c r="H55" s="20">
        <v>1146184</v>
      </c>
      <c r="I55" s="6"/>
    </row>
    <row r="56" spans="1:9" ht="12.75">
      <c r="A56" s="15" t="s">
        <v>38</v>
      </c>
      <c r="B56" s="16">
        <v>5384856</v>
      </c>
      <c r="C56" s="17">
        <v>3100</v>
      </c>
      <c r="D56" s="16">
        <v>5387956</v>
      </c>
      <c r="E56" s="18" t="s">
        <v>13</v>
      </c>
      <c r="F56" s="18" t="s">
        <v>13</v>
      </c>
      <c r="G56" s="19" t="s">
        <v>13</v>
      </c>
      <c r="H56" s="20">
        <v>5387956</v>
      </c>
      <c r="I56" s="6"/>
    </row>
    <row r="57" spans="1:9" ht="12.75">
      <c r="A57" s="15" t="s">
        <v>39</v>
      </c>
      <c r="B57" s="17">
        <v>4503271</v>
      </c>
      <c r="C57" s="17">
        <v>19180</v>
      </c>
      <c r="D57" s="17">
        <v>4522451</v>
      </c>
      <c r="E57" s="18">
        <v>202</v>
      </c>
      <c r="F57" s="18">
        <v>124</v>
      </c>
      <c r="G57" s="19">
        <v>86</v>
      </c>
      <c r="H57" s="20">
        <v>4522863</v>
      </c>
      <c r="I57" s="6"/>
    </row>
    <row r="58" spans="1:9" ht="12.75">
      <c r="A58" s="22" t="str">
        <f>UPPER(" Castilla-La Mancha")</f>
        <v> CASTILLA-LA MANCHA</v>
      </c>
      <c r="B58" s="23">
        <v>11285061</v>
      </c>
      <c r="C58" s="23">
        <v>106140</v>
      </c>
      <c r="D58" s="23">
        <v>11391201</v>
      </c>
      <c r="E58" s="24">
        <v>382</v>
      </c>
      <c r="F58" s="24">
        <v>124</v>
      </c>
      <c r="G58" s="25">
        <v>86</v>
      </c>
      <c r="H58" s="26">
        <v>11391793</v>
      </c>
      <c r="I58" s="6"/>
    </row>
    <row r="59" spans="1:9" ht="12.75">
      <c r="A59" s="22"/>
      <c r="B59" s="23"/>
      <c r="C59" s="23"/>
      <c r="D59" s="24"/>
      <c r="E59" s="24"/>
      <c r="F59" s="24"/>
      <c r="G59" s="25"/>
      <c r="H59" s="26"/>
      <c r="I59" s="6"/>
    </row>
    <row r="60" spans="1:9" ht="12.75">
      <c r="A60" s="15" t="s">
        <v>40</v>
      </c>
      <c r="B60" s="16">
        <v>357724</v>
      </c>
      <c r="C60" s="17">
        <v>13000</v>
      </c>
      <c r="D60" s="21">
        <v>370724</v>
      </c>
      <c r="E60" s="18" t="s">
        <v>13</v>
      </c>
      <c r="F60" s="18" t="s">
        <v>13</v>
      </c>
      <c r="G60" s="19" t="s">
        <v>13</v>
      </c>
      <c r="H60" s="20">
        <v>370724</v>
      </c>
      <c r="I60" s="6"/>
    </row>
    <row r="61" spans="1:9" ht="12.75">
      <c r="A61" s="15" t="s">
        <v>41</v>
      </c>
      <c r="B61" s="16">
        <v>589750</v>
      </c>
      <c r="C61" s="17">
        <v>3250</v>
      </c>
      <c r="D61" s="21">
        <v>593000</v>
      </c>
      <c r="E61" s="18" t="s">
        <v>13</v>
      </c>
      <c r="F61" s="18" t="s">
        <v>13</v>
      </c>
      <c r="G61" s="19" t="s">
        <v>13</v>
      </c>
      <c r="H61" s="20">
        <v>593000</v>
      </c>
      <c r="I61" s="6"/>
    </row>
    <row r="62" spans="1:9" ht="12.75">
      <c r="A62" s="15" t="s">
        <v>42</v>
      </c>
      <c r="B62" s="17">
        <v>3148553</v>
      </c>
      <c r="C62" s="17">
        <v>31400</v>
      </c>
      <c r="D62" s="17">
        <v>3179953</v>
      </c>
      <c r="E62" s="18" t="s">
        <v>13</v>
      </c>
      <c r="F62" s="18" t="s">
        <v>13</v>
      </c>
      <c r="G62" s="19" t="s">
        <v>13</v>
      </c>
      <c r="H62" s="20">
        <v>3179953</v>
      </c>
      <c r="I62" s="6"/>
    </row>
    <row r="63" spans="1:9" ht="12.75">
      <c r="A63" s="22" t="str">
        <f>UPPER(" C. Valenciana")</f>
        <v> C. VALENCIANA</v>
      </c>
      <c r="B63" s="23">
        <v>4096027</v>
      </c>
      <c r="C63" s="23">
        <v>47650</v>
      </c>
      <c r="D63" s="23">
        <v>4143677</v>
      </c>
      <c r="E63" s="24" t="s">
        <v>13</v>
      </c>
      <c r="F63" s="24" t="s">
        <v>13</v>
      </c>
      <c r="G63" s="25" t="s">
        <v>13</v>
      </c>
      <c r="H63" s="26">
        <v>4143677</v>
      </c>
      <c r="I63" s="6"/>
    </row>
    <row r="64" spans="1:9" ht="12.75">
      <c r="A64" s="22"/>
      <c r="B64" s="23"/>
      <c r="C64" s="23"/>
      <c r="D64" s="23"/>
      <c r="E64" s="24"/>
      <c r="F64" s="24"/>
      <c r="G64" s="25"/>
      <c r="H64" s="26"/>
      <c r="I64" s="6"/>
    </row>
    <row r="65" spans="1:9" ht="12.75">
      <c r="A65" s="22" t="str">
        <f>UPPER(" R. de Murcia")</f>
        <v> R. DE MURCIA</v>
      </c>
      <c r="B65" s="27">
        <v>392440.03</v>
      </c>
      <c r="C65" s="23">
        <v>21195.11</v>
      </c>
      <c r="D65" s="23">
        <v>413635.14</v>
      </c>
      <c r="E65" s="24">
        <v>3929.82</v>
      </c>
      <c r="F65" s="24">
        <v>160</v>
      </c>
      <c r="G65" s="25">
        <v>127</v>
      </c>
      <c r="H65" s="26">
        <v>417851.96</v>
      </c>
      <c r="I65" s="6"/>
    </row>
    <row r="66" spans="1:9" ht="12.75">
      <c r="A66" s="22"/>
      <c r="B66" s="27"/>
      <c r="C66" s="23"/>
      <c r="D66" s="23"/>
      <c r="E66" s="24"/>
      <c r="F66" s="24"/>
      <c r="G66" s="25"/>
      <c r="H66" s="26"/>
      <c r="I66" s="6"/>
    </row>
    <row r="67" spans="1:9" ht="12.75">
      <c r="A67" s="15" t="s">
        <v>43</v>
      </c>
      <c r="B67" s="17">
        <v>1200000</v>
      </c>
      <c r="C67" s="17">
        <v>80000</v>
      </c>
      <c r="D67" s="17">
        <v>1280000</v>
      </c>
      <c r="E67" s="18">
        <v>1000</v>
      </c>
      <c r="F67" s="18">
        <v>400</v>
      </c>
      <c r="G67" s="19">
        <v>100</v>
      </c>
      <c r="H67" s="20">
        <v>1281500</v>
      </c>
      <c r="I67" s="6"/>
    </row>
    <row r="68" spans="1:9" ht="12.75">
      <c r="A68" s="15" t="s">
        <v>44</v>
      </c>
      <c r="B68" s="17">
        <v>65000</v>
      </c>
      <c r="C68" s="17">
        <v>105000</v>
      </c>
      <c r="D68" s="17">
        <v>170000</v>
      </c>
      <c r="E68" s="18">
        <v>1000</v>
      </c>
      <c r="F68" s="18">
        <v>800</v>
      </c>
      <c r="G68" s="19">
        <v>150</v>
      </c>
      <c r="H68" s="20">
        <v>171950</v>
      </c>
      <c r="I68" s="6"/>
    </row>
    <row r="69" spans="1:9" ht="12.75">
      <c r="A69" s="22" t="str">
        <f>UPPER(" Extremadura")</f>
        <v> EXTREMADURA</v>
      </c>
      <c r="B69" s="23">
        <v>1265000</v>
      </c>
      <c r="C69" s="23">
        <v>185000</v>
      </c>
      <c r="D69" s="23">
        <v>1450000</v>
      </c>
      <c r="E69" s="24">
        <v>2000</v>
      </c>
      <c r="F69" s="24">
        <v>1200</v>
      </c>
      <c r="G69" s="25">
        <v>250</v>
      </c>
      <c r="H69" s="31">
        <v>1453450</v>
      </c>
      <c r="I69" s="6"/>
    </row>
    <row r="70" spans="1:9" ht="12.75">
      <c r="A70" s="22"/>
      <c r="B70" s="23"/>
      <c r="C70" s="23"/>
      <c r="D70" s="23"/>
      <c r="E70" s="24"/>
      <c r="F70" s="24"/>
      <c r="G70" s="25"/>
      <c r="H70" s="31"/>
      <c r="I70" s="6"/>
    </row>
    <row r="71" spans="1:9" ht="12.75">
      <c r="A71" s="15" t="s">
        <v>45</v>
      </c>
      <c r="B71" s="17">
        <v>77100</v>
      </c>
      <c r="C71" s="17">
        <v>9000</v>
      </c>
      <c r="D71" s="17">
        <v>86100</v>
      </c>
      <c r="E71" s="18" t="s">
        <v>13</v>
      </c>
      <c r="F71" s="18" t="s">
        <v>13</v>
      </c>
      <c r="G71" s="19" t="s">
        <v>13</v>
      </c>
      <c r="H71" s="20">
        <v>86100</v>
      </c>
      <c r="I71" s="6"/>
    </row>
    <row r="72" spans="1:9" ht="12.75">
      <c r="A72" s="15" t="s">
        <v>46</v>
      </c>
      <c r="B72" s="17">
        <v>457250</v>
      </c>
      <c r="C72" s="17">
        <v>57600</v>
      </c>
      <c r="D72" s="17">
        <v>514850</v>
      </c>
      <c r="E72" s="18">
        <v>14500</v>
      </c>
      <c r="F72" s="18">
        <v>480</v>
      </c>
      <c r="G72" s="29">
        <v>115</v>
      </c>
      <c r="H72" s="20">
        <v>529945</v>
      </c>
      <c r="I72" s="6"/>
    </row>
    <row r="73" spans="1:9" ht="12.75">
      <c r="A73" s="15" t="s">
        <v>47</v>
      </c>
      <c r="B73" s="17">
        <v>589331</v>
      </c>
      <c r="C73" s="17">
        <v>5785</v>
      </c>
      <c r="D73" s="17">
        <v>595116</v>
      </c>
      <c r="E73" s="18" t="s">
        <v>13</v>
      </c>
      <c r="F73" s="18" t="s">
        <v>13</v>
      </c>
      <c r="G73" s="19" t="s">
        <v>13</v>
      </c>
      <c r="H73" s="20">
        <v>595116</v>
      </c>
      <c r="I73" s="6"/>
    </row>
    <row r="74" spans="1:9" ht="12.75">
      <c r="A74" s="15" t="s">
        <v>48</v>
      </c>
      <c r="B74" s="16">
        <v>888084</v>
      </c>
      <c r="C74" s="17">
        <v>86000</v>
      </c>
      <c r="D74" s="17">
        <v>974084</v>
      </c>
      <c r="E74" s="18" t="s">
        <v>13</v>
      </c>
      <c r="F74" s="18">
        <v>1000</v>
      </c>
      <c r="G74" s="29">
        <v>300</v>
      </c>
      <c r="H74" s="20">
        <v>975384</v>
      </c>
      <c r="I74" s="6"/>
    </row>
    <row r="75" spans="1:9" ht="12.75">
      <c r="A75" s="15" t="s">
        <v>49</v>
      </c>
      <c r="B75" s="17">
        <v>157690</v>
      </c>
      <c r="C75" s="17" t="s">
        <v>13</v>
      </c>
      <c r="D75" s="17">
        <v>157690</v>
      </c>
      <c r="E75" s="18" t="s">
        <v>13</v>
      </c>
      <c r="F75" s="18" t="s">
        <v>13</v>
      </c>
      <c r="G75" s="19" t="s">
        <v>13</v>
      </c>
      <c r="H75" s="20">
        <v>157690</v>
      </c>
      <c r="I75" s="6"/>
    </row>
    <row r="76" spans="1:9" ht="12.75">
      <c r="A76" s="15" t="s">
        <v>50</v>
      </c>
      <c r="B76" s="17">
        <v>120374</v>
      </c>
      <c r="C76" s="17">
        <v>6336</v>
      </c>
      <c r="D76" s="17">
        <v>126710</v>
      </c>
      <c r="E76" s="18">
        <v>1550</v>
      </c>
      <c r="F76" s="18">
        <v>12</v>
      </c>
      <c r="G76" s="29">
        <v>3</v>
      </c>
      <c r="H76" s="20">
        <v>128275</v>
      </c>
      <c r="I76" s="6"/>
    </row>
    <row r="77" spans="1:9" ht="12.75">
      <c r="A77" s="15" t="s">
        <v>51</v>
      </c>
      <c r="B77" s="17">
        <v>642000</v>
      </c>
      <c r="C77" s="17" t="s">
        <v>13</v>
      </c>
      <c r="D77" s="17">
        <v>642000</v>
      </c>
      <c r="E77" s="18" t="s">
        <v>13</v>
      </c>
      <c r="F77" s="18" t="s">
        <v>13</v>
      </c>
      <c r="G77" s="19" t="s">
        <v>13</v>
      </c>
      <c r="H77" s="20">
        <v>642000</v>
      </c>
      <c r="I77" s="6"/>
    </row>
    <row r="78" spans="1:9" ht="12.75">
      <c r="A78" s="15" t="s">
        <v>52</v>
      </c>
      <c r="B78" s="17">
        <v>2134767.6</v>
      </c>
      <c r="C78" s="17">
        <v>75000</v>
      </c>
      <c r="D78" s="17">
        <v>2209767.6</v>
      </c>
      <c r="E78" s="18" t="s">
        <v>13</v>
      </c>
      <c r="F78" s="18" t="s">
        <v>13</v>
      </c>
      <c r="G78" s="19" t="s">
        <v>13</v>
      </c>
      <c r="H78" s="20">
        <v>2209767.6</v>
      </c>
      <c r="I78" s="6"/>
    </row>
    <row r="79" spans="1:9" ht="12.75">
      <c r="A79" s="22" t="str">
        <f>UPPER(" Andalucía")</f>
        <v> ANDALUCÍA</v>
      </c>
      <c r="B79" s="23">
        <v>5066596.6</v>
      </c>
      <c r="C79" s="23">
        <v>239721</v>
      </c>
      <c r="D79" s="23">
        <v>5306317.6</v>
      </c>
      <c r="E79" s="24">
        <v>16050</v>
      </c>
      <c r="F79" s="24">
        <v>1492</v>
      </c>
      <c r="G79" s="25">
        <v>418</v>
      </c>
      <c r="H79" s="26">
        <v>5324277.6</v>
      </c>
      <c r="I79" s="6"/>
    </row>
    <row r="80" spans="1:9" ht="12.75">
      <c r="A80" s="22"/>
      <c r="B80" s="23"/>
      <c r="C80" s="24"/>
      <c r="D80" s="23"/>
      <c r="E80" s="24"/>
      <c r="F80" s="24"/>
      <c r="G80" s="25"/>
      <c r="H80" s="26"/>
      <c r="I80" s="6"/>
    </row>
    <row r="81" spans="1:9" ht="12.75">
      <c r="A81" s="15" t="s">
        <v>53</v>
      </c>
      <c r="B81" s="16">
        <v>904691</v>
      </c>
      <c r="C81" s="21">
        <v>8535</v>
      </c>
      <c r="D81" s="17">
        <v>913226</v>
      </c>
      <c r="E81" s="18" t="s">
        <v>13</v>
      </c>
      <c r="F81" s="18" t="s">
        <v>13</v>
      </c>
      <c r="G81" s="19" t="s">
        <v>13</v>
      </c>
      <c r="H81" s="20">
        <v>913226</v>
      </c>
      <c r="I81" s="6"/>
    </row>
    <row r="82" spans="1:9" ht="12.75">
      <c r="A82" s="15" t="s">
        <v>54</v>
      </c>
      <c r="B82" s="16">
        <v>890000</v>
      </c>
      <c r="C82" s="21">
        <v>30000</v>
      </c>
      <c r="D82" s="17">
        <v>920000</v>
      </c>
      <c r="E82" s="18" t="s">
        <v>13</v>
      </c>
      <c r="F82" s="18" t="s">
        <v>13</v>
      </c>
      <c r="G82" s="19" t="s">
        <v>13</v>
      </c>
      <c r="H82" s="20">
        <v>920000</v>
      </c>
      <c r="I82" s="6"/>
    </row>
    <row r="83" spans="1:9" ht="12.75">
      <c r="A83" s="22" t="str">
        <f>UPPER(" Canarias")</f>
        <v> CANARIAS</v>
      </c>
      <c r="B83" s="27">
        <v>1794691</v>
      </c>
      <c r="C83" s="28">
        <v>38535</v>
      </c>
      <c r="D83" s="23">
        <v>1833226</v>
      </c>
      <c r="E83" s="24" t="s">
        <v>13</v>
      </c>
      <c r="F83" s="24" t="s">
        <v>13</v>
      </c>
      <c r="G83" s="25" t="s">
        <v>13</v>
      </c>
      <c r="H83" s="26">
        <v>1833226</v>
      </c>
      <c r="I83" s="6"/>
    </row>
    <row r="84" spans="1:9" ht="12.75">
      <c r="A84" s="22"/>
      <c r="B84" s="27"/>
      <c r="C84" s="28"/>
      <c r="D84" s="23"/>
      <c r="E84" s="24"/>
      <c r="F84" s="24"/>
      <c r="G84" s="25"/>
      <c r="H84" s="32"/>
      <c r="I84" s="6"/>
    </row>
    <row r="85" spans="1:9" ht="13.5" thickBot="1">
      <c r="A85" s="33" t="s">
        <v>55</v>
      </c>
      <c r="B85" s="34">
        <v>47990662.8</v>
      </c>
      <c r="C85" s="34">
        <v>3150420.96</v>
      </c>
      <c r="D85" s="34">
        <v>51141083.76</v>
      </c>
      <c r="E85" s="35">
        <v>26686.82</v>
      </c>
      <c r="F85" s="35">
        <v>11383.06</v>
      </c>
      <c r="G85" s="36">
        <v>1558</v>
      </c>
      <c r="H85" s="37">
        <v>51180711.64</v>
      </c>
      <c r="I85" s="6"/>
    </row>
    <row r="86" spans="8:9" ht="12.75">
      <c r="H86" s="38"/>
      <c r="I86" s="6"/>
    </row>
  </sheetData>
  <mergeCells count="10">
    <mergeCell ref="A1:H1"/>
    <mergeCell ref="A3:H3"/>
    <mergeCell ref="B5:D5"/>
    <mergeCell ref="E5:E7"/>
    <mergeCell ref="F5:F7"/>
    <mergeCell ref="G5:G7"/>
    <mergeCell ref="H5:H7"/>
    <mergeCell ref="B6:B7"/>
    <mergeCell ref="C6:C7"/>
    <mergeCell ref="D6:D7"/>
  </mergeCells>
  <printOptions horizontalCentered="1"/>
  <pageMargins left="0.75" right="0.75" top="0.5905511811023623" bottom="1" header="0" footer="0"/>
  <pageSetup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2007-07-19T20:48:52Z</dcterms:created>
  <dcterms:modified xsi:type="dcterms:W3CDTF">2007-07-25T10:31:25Z</dcterms:modified>
  <cp:category/>
  <cp:version/>
  <cp:contentType/>
  <cp:contentStatus/>
</cp:coreProperties>
</file>