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384" windowHeight="9312" activeTab="1"/>
  </bookViews>
  <sheets>
    <sheet name="24.2 (2004)" sheetId="1" r:id="rId1"/>
    <sheet name="24.2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'[2]p395fao'!$B$75</definedName>
    <definedName name="\A" localSheetId="1">'[2]p395fao'!$B$75</definedName>
    <definedName name="\A">#REF!</definedName>
    <definedName name="\B" localSheetId="0">'[3]p405'!#REF!</definedName>
    <definedName name="\B" localSheetId="1">'[3]p405'!#REF!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 localSheetId="0">'[2]p395fao'!$B$79</definedName>
    <definedName name="\D" localSheetId="1">'[2]p395fao'!$B$79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 localSheetId="0">'[2]p395fao'!$B$81</definedName>
    <definedName name="\L" localSheetId="1">'[2]p395fao'!$B$81</definedName>
    <definedName name="\L">'[2]p395fao'!$B$81</definedName>
    <definedName name="\N" localSheetId="0">#REF!</definedName>
    <definedName name="\N" localSheetId="1">#REF!</definedName>
    <definedName name="\N">#REF!</definedName>
    <definedName name="\T" localSheetId="0">'[2]19.18-19'!#REF!</definedName>
    <definedName name="\T" localSheetId="1">'[2]19.18-19'!#REF!</definedName>
    <definedName name="\T">'[2]19.18-19'!#REF!</definedName>
    <definedName name="\x">'[9]Arlleg01'!$IR$8190</definedName>
    <definedName name="\z">'[9]Arlleg01'!$IR$8190</definedName>
    <definedName name="__123Graph_A" localSheetId="0" hidden="1">'[2]p399fao'!#REF!</definedName>
    <definedName name="__123Graph_A" localSheetId="1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1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1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1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1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1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1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1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1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1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1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1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1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1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1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1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1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'24.2 (2004)'!$A$1:$D$85</definedName>
    <definedName name="_xlnm.Print_Area" localSheetId="1">'24.2 (2005)'!$A$1:$D$87</definedName>
    <definedName name="balan.xls" hidden="1">'[8]7.24'!$D$6:$D$27</definedName>
    <definedName name="DatosExternos_1" localSheetId="0">'24.2 (2004)'!$B$8:$D$85</definedName>
    <definedName name="DatosExternos_2" localSheetId="0">'24.2 (2004)'!#REF!</definedName>
    <definedName name="DatosExternos_3" localSheetId="1">'24.2 (2005)'!#REF!</definedName>
    <definedName name="DatosExternos_4" localSheetId="1">'24.2 (2005)'!$B$8:$D$85</definedName>
    <definedName name="GUION">#REF!</definedName>
    <definedName name="Imprimir_área_IM" localSheetId="0">'[5]GANADE15'!$A$35:$AG$39</definedName>
    <definedName name="Imprimir_área_IM" localSheetId="1">'[5]GANADE15'!$A$35:$AG$39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'[2]19.11-12'!$B$51</definedName>
    <definedName name="PEP2">'[5]GANADE1'!$B$75</definedName>
    <definedName name="PEP3">'[2]19.11-12'!$B$53</definedName>
    <definedName name="PEP4" hidden="1">'[2]19.14-15'!$B$34:$B$37</definedName>
    <definedName name="PP1">'[5]GANADE1'!$B$77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'[5]GANADE1'!$B$79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<sst xmlns="http://schemas.openxmlformats.org/spreadsheetml/2006/main" count="138" uniqueCount="56">
  <si>
    <t>MIEL Y CERA</t>
  </si>
  <si>
    <t>24.2  MIEL Y CERA: Análisis provincial del número de colmenas, 2004</t>
  </si>
  <si>
    <t>Provincias y</t>
  </si>
  <si>
    <t>Colmenas movilistas</t>
  </si>
  <si>
    <t>Colmenas fijistas</t>
  </si>
  <si>
    <t>Total</t>
  </si>
  <si>
    <t>Comunidades Autónomas</t>
  </si>
  <si>
    <t>Entrefina</t>
  </si>
  <si>
    <t>Basta</t>
  </si>
  <si>
    <t>A Coruña</t>
  </si>
  <si>
    <t>Lugo</t>
  </si>
  <si>
    <t>Ourense</t>
  </si>
  <si>
    <t>Pontevedra</t>
  </si>
  <si>
    <t>Alava</t>
  </si>
  <si>
    <t>–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</si>
  <si>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</si>
  <si>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</si>
  <si>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</si>
  <si>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</si>
  <si>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</si>
  <si>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</si>
  <si>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</si>
  <si>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</si>
  <si>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</si>
  <si>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</si>
  <si>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</si>
  <si>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</si>
  <si>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</si>
  <si>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</si>
  <si>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</si>
  <si>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</si>
  <si>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</si>
  <si>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</si>
  <si>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</si>
  <si>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</si>
  <si>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</si>
  <si>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</si>
  <si>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</si>
  <si>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</si>
  <si>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</si>
  <si>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</si>
  <si>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</si>
  <si>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</si>
  <si>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</si>
  <si>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</si>
  <si>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</si>
  <si>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</si>
  <si>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</si>
  <si>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</si>
  <si>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</si>
  <si>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</si>
  <si>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</si>
  <si>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</si>
  <si>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</si>
  <si>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24.2  MIEL Y CERA: Análisis provincial del número de colmenas, 2005</t>
  </si>
  <si>
    <t>Número de colmenas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</si>
</sst>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__;"/>
    <numFmt numFmtId="202" formatCode="#,##0_____;"/>
    <numFmt numFmtId="203" formatCode="#,##0__;\–#,##0__;0__;@__"/>
    <numFmt numFmtId="204" formatCode="#,##0__;;;@__"/>
    <numFmt numFmtId="205" formatCode="#,##0__;#,##0__;;@__"/>
    <numFmt numFmtId="206" formatCode="#,##0__;\-#,##0__;;@__"/>
    <numFmt numFmtId="207" formatCode="#,##0__;\–#,##0__;;@__"/>
    <numFmt numFmtId="208" formatCode="#,##0.00__;\–#,##0.00__;0__;@__"/>
    <numFmt numFmtId="209" formatCode="#,##0.000__;\–#,##0.000__;0.0__;@__"/>
    <numFmt numFmtId="210" formatCode="#,##0__;\–#,##0.0__;;@__"/>
    <numFmt numFmtId="211" formatCode="#,##0__;\–#,##0.00__;;@__"/>
    <numFmt numFmtId="212" formatCode="#,##0__;\–#,##0.000__;;@__"/>
    <numFmt numFmtId="213" formatCode="#,##0__;\–#,##0.0000__;;@__"/>
    <numFmt numFmtId="214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203" fontId="0" fillId="2" borderId="0" xfId="0" applyNumberFormat="1" applyFont="1" applyFill="1" applyBorder="1" applyAlignment="1">
      <alignment horizontal="right"/>
    </xf>
    <xf numFmtId="203" fontId="0" fillId="2" borderId="4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203" fontId="0" fillId="2" borderId="1" xfId="0" applyNumberFormat="1" applyFont="1" applyFill="1" applyBorder="1" applyAlignment="1" applyProtection="1" quotePrefix="1">
      <alignment horizontal="right"/>
      <protection/>
    </xf>
    <xf numFmtId="203" fontId="0" fillId="2" borderId="1" xfId="0" applyNumberFormat="1" applyFont="1" applyFill="1" applyBorder="1" applyAlignment="1" applyProtection="1">
      <alignment horizontal="right"/>
      <protection/>
    </xf>
    <xf numFmtId="203" fontId="0" fillId="2" borderId="3" xfId="0" applyNumberFormat="1" applyFont="1" applyFill="1" applyBorder="1" applyAlignment="1" applyProtection="1" quotePrefix="1">
      <alignment horizontal="right"/>
      <protection/>
    </xf>
    <xf numFmtId="203" fontId="0" fillId="2" borderId="0" xfId="0" applyNumberFormat="1" applyFont="1" applyFill="1" applyBorder="1" applyAlignment="1" applyProtection="1" quotePrefix="1">
      <alignment horizontal="right"/>
      <protection/>
    </xf>
    <xf numFmtId="203" fontId="0" fillId="2" borderId="5" xfId="0" applyNumberFormat="1" applyFont="1" applyFill="1" applyBorder="1" applyAlignment="1">
      <alignment horizontal="right"/>
    </xf>
    <xf numFmtId="203" fontId="0" fillId="2" borderId="3" xfId="0" applyNumberFormat="1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>
      <alignment/>
    </xf>
    <xf numFmtId="203" fontId="8" fillId="2" borderId="1" xfId="0" applyNumberFormat="1" applyFont="1" applyFill="1" applyBorder="1" applyAlignment="1" applyProtection="1">
      <alignment horizontal="right"/>
      <protection/>
    </xf>
    <xf numFmtId="203" fontId="8" fillId="2" borderId="3" xfId="0" applyNumberFormat="1" applyFont="1" applyFill="1" applyBorder="1" applyAlignment="1" applyProtection="1">
      <alignment horizontal="right"/>
      <protection/>
    </xf>
    <xf numFmtId="203" fontId="8" fillId="2" borderId="0" xfId="0" applyNumberFormat="1" applyFont="1" applyFill="1" applyBorder="1" applyAlignment="1" applyProtection="1">
      <alignment horizontal="right"/>
      <protection/>
    </xf>
    <xf numFmtId="203" fontId="8" fillId="2" borderId="1" xfId="0" applyNumberFormat="1" applyFont="1" applyFill="1" applyBorder="1" applyAlignment="1" applyProtection="1" quotePrefix="1">
      <alignment horizontal="right"/>
      <protection/>
    </xf>
    <xf numFmtId="203" fontId="8" fillId="2" borderId="3" xfId="0" applyNumberFormat="1" applyFont="1" applyFill="1" applyBorder="1" applyAlignment="1" applyProtection="1" quotePrefix="1">
      <alignment horizontal="right"/>
      <protection/>
    </xf>
    <xf numFmtId="203" fontId="8" fillId="2" borderId="0" xfId="0" applyNumberFormat="1" applyFont="1" applyFill="1" applyBorder="1" applyAlignment="1" applyProtection="1" quotePrefix="1">
      <alignment horizontal="right"/>
      <protection/>
    </xf>
    <xf numFmtId="0" fontId="8" fillId="2" borderId="6" xfId="0" applyFont="1" applyFill="1" applyBorder="1" applyAlignment="1">
      <alignment/>
    </xf>
    <xf numFmtId="203" fontId="8" fillId="2" borderId="7" xfId="0" applyNumberFormat="1" applyFont="1" applyFill="1" applyBorder="1" applyAlignment="1">
      <alignment horizontal="right"/>
    </xf>
    <xf numFmtId="203" fontId="8" fillId="2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203" fontId="0" fillId="2" borderId="13" xfId="0" applyNumberFormat="1" applyFont="1" applyFill="1" applyBorder="1" applyAlignment="1" applyProtection="1">
      <alignment horizontal="right"/>
      <protection/>
    </xf>
    <xf numFmtId="203" fontId="0" fillId="2" borderId="5" xfId="0" applyNumberFormat="1" applyFont="1" applyFill="1" applyBorder="1" applyAlignment="1" applyProtection="1">
      <alignment horizontal="right"/>
      <protection/>
    </xf>
    <xf numFmtId="203" fontId="8" fillId="2" borderId="5" xfId="0" applyNumberFormat="1" applyFont="1" applyFill="1" applyBorder="1" applyAlignment="1" applyProtection="1">
      <alignment horizontal="right"/>
      <protection/>
    </xf>
    <xf numFmtId="203" fontId="0" fillId="2" borderId="5" xfId="0" applyNumberFormat="1" applyFont="1" applyFill="1" applyBorder="1" applyAlignment="1" applyProtection="1" quotePrefix="1">
      <alignment horizontal="right"/>
      <protection/>
    </xf>
    <xf numFmtId="203" fontId="8" fillId="2" borderId="5" xfId="0" applyNumberFormat="1" applyFont="1" applyFill="1" applyBorder="1" applyAlignment="1" applyProtection="1" quotePrefix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4"/>
  <dimension ref="A1:H86"/>
  <sheetViews>
    <sheetView showGridLines="0" zoomScale="75" zoomScaleNormal="75" workbookViewId="0" topLeftCell="A1">
      <selection activeCell="B5" sqref="B5:D5"/>
    </sheetView>
  </sheetViews>
  <sheetFormatPr defaultColWidth="11.421875" defaultRowHeight="12.75"/>
  <cols>
    <col min="1" max="1" width="30.7109375" style="3" customWidth="1"/>
    <col min="2" max="4" width="15.8515625" style="3" customWidth="1"/>
    <col min="5" max="16384" width="11.421875" style="3" customWidth="1"/>
  </cols>
  <sheetData>
    <row r="1" spans="1:4" s="1" customFormat="1" ht="17.25">
      <c r="A1" s="35" t="s">
        <v>0</v>
      </c>
      <c r="B1" s="35"/>
      <c r="C1" s="35"/>
      <c r="D1" s="35"/>
    </row>
    <row r="3" spans="1:8" ht="13.5">
      <c r="A3" s="36" t="s">
        <v>1</v>
      </c>
      <c r="B3" s="36"/>
      <c r="C3" s="36"/>
      <c r="D3" s="36"/>
      <c r="E3" s="2"/>
      <c r="F3" s="2"/>
      <c r="G3" s="2"/>
      <c r="H3" s="2"/>
    </row>
    <row r="4" spans="1:8" ht="14.25" thickBot="1">
      <c r="A4" s="2"/>
      <c r="B4" s="2"/>
      <c r="C4" s="2"/>
      <c r="D4" s="2"/>
      <c r="E4" s="4"/>
      <c r="F4" s="2"/>
      <c r="G4" s="2"/>
      <c r="H4" s="2"/>
    </row>
    <row r="5" spans="1:5" ht="12.75">
      <c r="A5" s="5" t="s">
        <v>2</v>
      </c>
      <c r="B5" s="33" t="s">
        <v>55</v>
      </c>
      <c r="C5" s="34"/>
      <c r="D5" s="34"/>
      <c r="E5" s="6"/>
    </row>
    <row r="6" spans="1:5" ht="12.75" customHeight="1">
      <c r="A6" s="7"/>
      <c r="B6" s="29" t="s">
        <v>3</v>
      </c>
      <c r="C6" s="29" t="s">
        <v>4</v>
      </c>
      <c r="D6" s="31" t="s">
        <v>5</v>
      </c>
      <c r="E6" s="6"/>
    </row>
    <row r="7" spans="1:5" ht="13.5" thickBot="1">
      <c r="A7" s="7" t="s">
        <v>6</v>
      </c>
      <c r="B7" s="30"/>
      <c r="C7" s="30" t="s">
        <v>7</v>
      </c>
      <c r="D7" s="32" t="s">
        <v>8</v>
      </c>
      <c r="E7" s="6"/>
    </row>
    <row r="8" spans="1:5" ht="12.75">
      <c r="A8" s="8" t="s">
        <v>9</v>
      </c>
      <c r="B8" s="9">
        <v>24300</v>
      </c>
      <c r="C8" s="10">
        <v>1500</v>
      </c>
      <c r="D8" s="37">
        <v>25800</v>
      </c>
      <c r="E8" s="6"/>
    </row>
    <row r="9" spans="1:5" ht="12.75">
      <c r="A9" s="11" t="s">
        <v>10</v>
      </c>
      <c r="B9" s="12">
        <v>35126</v>
      </c>
      <c r="C9" s="13">
        <v>3816</v>
      </c>
      <c r="D9" s="38">
        <v>38942</v>
      </c>
      <c r="E9" s="6"/>
    </row>
    <row r="10" spans="1:5" ht="12.75">
      <c r="A10" s="11" t="s">
        <v>11</v>
      </c>
      <c r="B10" s="12">
        <v>49344</v>
      </c>
      <c r="C10" s="14">
        <v>577</v>
      </c>
      <c r="D10" s="38">
        <v>49921</v>
      </c>
      <c r="E10" s="6"/>
    </row>
    <row r="11" spans="1:5" ht="12.75">
      <c r="A11" s="11" t="s">
        <v>12</v>
      </c>
      <c r="B11" s="12">
        <v>13000</v>
      </c>
      <c r="C11" s="13">
        <v>800</v>
      </c>
      <c r="D11" s="38">
        <v>13800</v>
      </c>
      <c r="E11" s="6"/>
    </row>
    <row r="12" spans="1:5" ht="12.75">
      <c r="A12" s="18" t="str">
        <f>UPPER(" Galicia")</f>
        <v> GALICIA</v>
      </c>
      <c r="B12" s="19">
        <v>121770</v>
      </c>
      <c r="C12" s="19">
        <v>6693</v>
      </c>
      <c r="D12" s="39">
        <v>128463</v>
      </c>
      <c r="E12" s="6"/>
    </row>
    <row r="13" spans="1:5" ht="12.75">
      <c r="A13" s="18"/>
      <c r="B13" s="19"/>
      <c r="C13" s="20"/>
      <c r="D13" s="39"/>
      <c r="E13" s="6"/>
    </row>
    <row r="14" spans="1:5" ht="12.75">
      <c r="A14" s="18" t="str">
        <f>UPPER(" P. de Asturias")</f>
        <v> P. DE ASTURIAS</v>
      </c>
      <c r="B14" s="22">
        <v>31500</v>
      </c>
      <c r="C14" s="23">
        <v>1900</v>
      </c>
      <c r="D14" s="39">
        <v>33400</v>
      </c>
      <c r="E14" s="6"/>
    </row>
    <row r="15" spans="1:5" ht="12.75">
      <c r="A15" s="18"/>
      <c r="B15" s="22"/>
      <c r="C15" s="23"/>
      <c r="D15" s="39"/>
      <c r="E15" s="6"/>
    </row>
    <row r="16" spans="1:5" ht="12.75">
      <c r="A16" s="18" t="str">
        <f>UPPER(" Cantabria")</f>
        <v> CANTABRIA</v>
      </c>
      <c r="B16" s="22">
        <v>13666</v>
      </c>
      <c r="C16" s="23">
        <v>11993</v>
      </c>
      <c r="D16" s="39">
        <v>25659</v>
      </c>
      <c r="E16" s="6"/>
    </row>
    <row r="17" spans="1:5" ht="12.75">
      <c r="A17" s="18"/>
      <c r="B17" s="22"/>
      <c r="C17" s="23"/>
      <c r="D17" s="39"/>
      <c r="E17" s="6"/>
    </row>
    <row r="18" spans="1:5" ht="12.75">
      <c r="A18" s="11" t="s">
        <v>13</v>
      </c>
      <c r="B18" s="12">
        <v>10400</v>
      </c>
      <c r="C18" s="13" t="s">
        <v>14</v>
      </c>
      <c r="D18" s="38">
        <v>10400</v>
      </c>
      <c r="E18" s="6"/>
    </row>
    <row r="19" spans="1:5" ht="12.75">
      <c r="A19" s="11" t="s">
        <v>15</v>
      </c>
      <c r="B19" s="12">
        <v>8551</v>
      </c>
      <c r="C19" s="17" t="s">
        <v>14</v>
      </c>
      <c r="D19" s="38">
        <v>8551</v>
      </c>
      <c r="E19" s="6"/>
    </row>
    <row r="20" spans="1:5" ht="12.75">
      <c r="A20" s="11" t="s">
        <v>16</v>
      </c>
      <c r="B20" s="12">
        <v>9000</v>
      </c>
      <c r="C20" s="17" t="s">
        <v>14</v>
      </c>
      <c r="D20" s="38">
        <v>9000</v>
      </c>
      <c r="E20" s="6"/>
    </row>
    <row r="21" spans="1:5" ht="12.75">
      <c r="A21" s="18" t="str">
        <f>UPPER(" País Vasco")</f>
        <v> PAÍS VASCO</v>
      </c>
      <c r="B21" s="22">
        <v>27951</v>
      </c>
      <c r="C21" s="19" t="s">
        <v>14</v>
      </c>
      <c r="D21" s="39">
        <v>27951</v>
      </c>
      <c r="E21" s="6"/>
    </row>
    <row r="22" spans="1:5" ht="12.75">
      <c r="A22" s="18"/>
      <c r="B22" s="22"/>
      <c r="C22" s="19"/>
      <c r="D22" s="39"/>
      <c r="E22" s="6"/>
    </row>
    <row r="23" spans="1:5" ht="12.75">
      <c r="A23" s="18" t="str">
        <f>UPPER(" Navarra")</f>
        <v> NAVARRA</v>
      </c>
      <c r="B23" s="22">
        <v>13301</v>
      </c>
      <c r="C23" s="19">
        <v>850</v>
      </c>
      <c r="D23" s="39">
        <v>14151</v>
      </c>
      <c r="E23" s="6"/>
    </row>
    <row r="24" spans="1:5" ht="12.75">
      <c r="A24" s="18"/>
      <c r="B24" s="22"/>
      <c r="C24" s="19"/>
      <c r="D24" s="39"/>
      <c r="E24" s="6"/>
    </row>
    <row r="25" spans="1:5" ht="12.75">
      <c r="A25" s="18" t="str">
        <f>UPPER(" La Rioja")</f>
        <v> LA RIOJA</v>
      </c>
      <c r="B25" s="19">
        <v>10350</v>
      </c>
      <c r="C25" s="19">
        <v>2750</v>
      </c>
      <c r="D25" s="39">
        <v>13100</v>
      </c>
      <c r="E25" s="6"/>
    </row>
    <row r="26" spans="1:5" ht="12.75">
      <c r="A26" s="18"/>
      <c r="B26" s="19"/>
      <c r="C26" s="19"/>
      <c r="D26" s="39"/>
      <c r="E26" s="6"/>
    </row>
    <row r="27" spans="1:5" ht="12.75">
      <c r="A27" s="11" t="s">
        <v>17</v>
      </c>
      <c r="B27" s="12">
        <v>19197</v>
      </c>
      <c r="C27" s="13">
        <v>5450</v>
      </c>
      <c r="D27" s="40">
        <v>24647</v>
      </c>
      <c r="E27" s="6"/>
    </row>
    <row r="28" spans="1:5" ht="12.75">
      <c r="A28" s="11" t="s">
        <v>18</v>
      </c>
      <c r="B28" s="13">
        <v>19916</v>
      </c>
      <c r="C28" s="13">
        <v>5644</v>
      </c>
      <c r="D28" s="38">
        <v>25560</v>
      </c>
      <c r="E28" s="6"/>
    </row>
    <row r="29" spans="1:5" ht="12.75">
      <c r="A29" s="11" t="s">
        <v>19</v>
      </c>
      <c r="B29" s="12">
        <v>56278</v>
      </c>
      <c r="C29" s="13" t="s">
        <v>14</v>
      </c>
      <c r="D29" s="40">
        <v>56278</v>
      </c>
      <c r="E29" s="6"/>
    </row>
    <row r="30" spans="1:5" ht="12.75">
      <c r="A30" s="18" t="str">
        <f>UPPER(" Aragón")</f>
        <v> ARAGÓN</v>
      </c>
      <c r="B30" s="19">
        <v>95391</v>
      </c>
      <c r="C30" s="19">
        <v>11094</v>
      </c>
      <c r="D30" s="39">
        <v>106485</v>
      </c>
      <c r="E30" s="6"/>
    </row>
    <row r="31" spans="1:5" ht="12.75">
      <c r="A31" s="18"/>
      <c r="B31" s="19"/>
      <c r="C31" s="19"/>
      <c r="D31" s="39"/>
      <c r="E31" s="6"/>
    </row>
    <row r="32" spans="1:5" ht="12.75">
      <c r="A32" s="11" t="s">
        <v>20</v>
      </c>
      <c r="B32" s="12">
        <v>13306</v>
      </c>
      <c r="C32" s="13">
        <v>1470</v>
      </c>
      <c r="D32" s="38">
        <v>14776</v>
      </c>
      <c r="E32" s="6"/>
    </row>
    <row r="33" spans="1:5" ht="12.75">
      <c r="A33" s="11" t="s">
        <v>21</v>
      </c>
      <c r="B33" s="12">
        <v>43723</v>
      </c>
      <c r="C33" s="13">
        <v>2000</v>
      </c>
      <c r="D33" s="40">
        <v>45723</v>
      </c>
      <c r="E33" s="6"/>
    </row>
    <row r="34" spans="1:5" ht="12.75">
      <c r="A34" s="11" t="s">
        <v>22</v>
      </c>
      <c r="B34" s="12">
        <v>24908</v>
      </c>
      <c r="C34" s="13">
        <v>3397</v>
      </c>
      <c r="D34" s="40">
        <v>28305</v>
      </c>
      <c r="E34" s="6"/>
    </row>
    <row r="35" spans="1:5" ht="12.75">
      <c r="A35" s="11" t="s">
        <v>23</v>
      </c>
      <c r="B35" s="12">
        <v>19700</v>
      </c>
      <c r="C35" s="13">
        <v>8200</v>
      </c>
      <c r="D35" s="38">
        <v>27900</v>
      </c>
      <c r="E35" s="6"/>
    </row>
    <row r="36" spans="1:5" ht="12.75">
      <c r="A36" s="18" t="str">
        <f>UPPER(" Cataluña")</f>
        <v> CATALUÑA</v>
      </c>
      <c r="B36" s="22">
        <v>101637</v>
      </c>
      <c r="C36" s="19">
        <v>15067</v>
      </c>
      <c r="D36" s="39">
        <v>116704</v>
      </c>
      <c r="E36" s="6"/>
    </row>
    <row r="37" spans="1:5" ht="12.75">
      <c r="A37" s="18"/>
      <c r="B37" s="22"/>
      <c r="C37" s="19"/>
      <c r="D37" s="39"/>
      <c r="E37" s="6"/>
    </row>
    <row r="38" spans="1:5" ht="12.75">
      <c r="A38" s="18" t="str">
        <f>UPPER(" Baleares")</f>
        <v> BALEARES</v>
      </c>
      <c r="B38" s="22">
        <v>1060</v>
      </c>
      <c r="C38" s="19">
        <v>10908</v>
      </c>
      <c r="D38" s="41">
        <v>11968</v>
      </c>
      <c r="E38" s="6"/>
    </row>
    <row r="39" spans="1:5" ht="12.75">
      <c r="A39" s="18"/>
      <c r="B39" s="22"/>
      <c r="C39" s="19"/>
      <c r="D39" s="41"/>
      <c r="E39" s="6"/>
    </row>
    <row r="40" spans="1:5" ht="12.75">
      <c r="A40" s="11" t="s">
        <v>24</v>
      </c>
      <c r="B40" s="13">
        <v>7850</v>
      </c>
      <c r="C40" s="13" t="s">
        <v>14</v>
      </c>
      <c r="D40" s="38">
        <v>7850</v>
      </c>
      <c r="E40" s="6"/>
    </row>
    <row r="41" spans="1:5" ht="12.75">
      <c r="A41" s="11" t="s">
        <v>25</v>
      </c>
      <c r="B41" s="12">
        <v>43800</v>
      </c>
      <c r="C41" s="13">
        <v>50</v>
      </c>
      <c r="D41" s="38">
        <v>43850</v>
      </c>
      <c r="E41" s="6"/>
    </row>
    <row r="42" spans="1:5" ht="12.75">
      <c r="A42" s="11" t="s">
        <v>26</v>
      </c>
      <c r="B42" s="13">
        <v>45935</v>
      </c>
      <c r="C42" s="13">
        <v>1410</v>
      </c>
      <c r="D42" s="38">
        <v>47345</v>
      </c>
      <c r="E42" s="6"/>
    </row>
    <row r="43" spans="1:5" ht="12.75">
      <c r="A43" s="11" t="s">
        <v>27</v>
      </c>
      <c r="B43" s="12">
        <v>14801</v>
      </c>
      <c r="C43" s="12">
        <v>92</v>
      </c>
      <c r="D43" s="38">
        <v>14893</v>
      </c>
      <c r="E43" s="6"/>
    </row>
    <row r="44" spans="1:5" ht="12.75">
      <c r="A44" s="11" t="s">
        <v>28</v>
      </c>
      <c r="B44" s="12">
        <v>195000</v>
      </c>
      <c r="C44" s="13">
        <v>20000</v>
      </c>
      <c r="D44" s="38">
        <v>215000</v>
      </c>
      <c r="E44" s="6"/>
    </row>
    <row r="45" spans="1:5" ht="12.75">
      <c r="A45" s="11" t="s">
        <v>29</v>
      </c>
      <c r="B45" s="13">
        <v>11608</v>
      </c>
      <c r="C45" s="13" t="s">
        <v>14</v>
      </c>
      <c r="D45" s="38">
        <v>11608</v>
      </c>
      <c r="E45" s="6"/>
    </row>
    <row r="46" spans="1:5" ht="12.75">
      <c r="A46" s="11" t="s">
        <v>30</v>
      </c>
      <c r="B46" s="13">
        <v>13870</v>
      </c>
      <c r="C46" s="13">
        <v>1542</v>
      </c>
      <c r="D46" s="38">
        <v>15412</v>
      </c>
      <c r="E46" s="6"/>
    </row>
    <row r="47" spans="1:5" ht="12.75">
      <c r="A47" s="11" t="s">
        <v>31</v>
      </c>
      <c r="B47" s="12">
        <v>4004</v>
      </c>
      <c r="C47" s="13" t="s">
        <v>14</v>
      </c>
      <c r="D47" s="38">
        <v>4004</v>
      </c>
      <c r="E47" s="6"/>
    </row>
    <row r="48" spans="1:5" ht="12.75">
      <c r="A48" s="11" t="s">
        <v>32</v>
      </c>
      <c r="B48" s="12">
        <v>31374</v>
      </c>
      <c r="C48" s="13" t="s">
        <v>14</v>
      </c>
      <c r="D48" s="38">
        <v>31374</v>
      </c>
      <c r="E48" s="6"/>
    </row>
    <row r="49" spans="1:5" ht="12.75">
      <c r="A49" s="18" t="str">
        <f>UPPER(" Castilla y León")</f>
        <v> CASTILLA Y LEÓN</v>
      </c>
      <c r="B49" s="19">
        <v>368242</v>
      </c>
      <c r="C49" s="19">
        <v>23094</v>
      </c>
      <c r="D49" s="39">
        <v>391336</v>
      </c>
      <c r="E49" s="6"/>
    </row>
    <row r="50" spans="1:5" ht="12.75">
      <c r="A50" s="18"/>
      <c r="B50" s="19"/>
      <c r="C50" s="19"/>
      <c r="D50" s="39"/>
      <c r="E50" s="6"/>
    </row>
    <row r="51" spans="1:5" ht="12.75">
      <c r="A51" s="18" t="str">
        <f>UPPER(" Madrid")</f>
        <v> MADRID</v>
      </c>
      <c r="B51" s="19">
        <v>11200</v>
      </c>
      <c r="C51" s="19">
        <v>6399</v>
      </c>
      <c r="D51" s="39">
        <v>17599</v>
      </c>
      <c r="E51" s="6"/>
    </row>
    <row r="52" spans="1:5" ht="12.75">
      <c r="A52" s="18"/>
      <c r="B52" s="19"/>
      <c r="C52" s="19"/>
      <c r="D52" s="39"/>
      <c r="E52" s="6"/>
    </row>
    <row r="53" spans="1:5" ht="12.75">
      <c r="A53" s="11" t="s">
        <v>33</v>
      </c>
      <c r="B53" s="12">
        <v>38100</v>
      </c>
      <c r="C53" s="13">
        <v>1600</v>
      </c>
      <c r="D53" s="40">
        <v>39700</v>
      </c>
      <c r="E53" s="6"/>
    </row>
    <row r="54" spans="1:5" ht="12.75">
      <c r="A54" s="11" t="s">
        <v>34</v>
      </c>
      <c r="B54" s="13">
        <v>37696</v>
      </c>
      <c r="C54" s="13">
        <v>1630</v>
      </c>
      <c r="D54" s="40">
        <v>39326</v>
      </c>
      <c r="E54" s="6"/>
    </row>
    <row r="55" spans="1:5" ht="12.75">
      <c r="A55" s="11" t="s">
        <v>35</v>
      </c>
      <c r="B55" s="13">
        <v>41300</v>
      </c>
      <c r="C55" s="13">
        <v>5100</v>
      </c>
      <c r="D55" s="40">
        <v>46400</v>
      </c>
      <c r="E55" s="6"/>
    </row>
    <row r="56" spans="1:5" ht="12.75">
      <c r="A56" s="11" t="s">
        <v>36</v>
      </c>
      <c r="B56" s="12">
        <v>33170</v>
      </c>
      <c r="C56" s="13">
        <v>450</v>
      </c>
      <c r="D56" s="40">
        <v>33620</v>
      </c>
      <c r="E56" s="6"/>
    </row>
    <row r="57" spans="1:5" ht="12.75">
      <c r="A57" s="11" t="s">
        <v>37</v>
      </c>
      <c r="B57" s="13">
        <v>26473</v>
      </c>
      <c r="C57" s="13">
        <v>2120</v>
      </c>
      <c r="D57" s="38">
        <v>28593</v>
      </c>
      <c r="E57" s="6"/>
    </row>
    <row r="58" spans="1:5" ht="12.75">
      <c r="A58" s="18" t="str">
        <f>UPPER(" Castilla-La Mancha")</f>
        <v> CASTILLA-LA MANCHA</v>
      </c>
      <c r="B58" s="19">
        <v>176739</v>
      </c>
      <c r="C58" s="19">
        <v>10900</v>
      </c>
      <c r="D58" s="39">
        <v>187639</v>
      </c>
      <c r="E58" s="6"/>
    </row>
    <row r="59" spans="1:5" ht="12.75">
      <c r="A59" s="18"/>
      <c r="B59" s="19"/>
      <c r="C59" s="19"/>
      <c r="D59" s="39"/>
      <c r="E59" s="6"/>
    </row>
    <row r="60" spans="1:5" ht="12.75">
      <c r="A60" s="11" t="s">
        <v>38</v>
      </c>
      <c r="B60" s="12">
        <v>54922</v>
      </c>
      <c r="C60" s="13">
        <v>1047</v>
      </c>
      <c r="D60" s="40">
        <v>55969</v>
      </c>
      <c r="E60" s="6"/>
    </row>
    <row r="61" spans="1:5" ht="12.75">
      <c r="A61" s="11" t="s">
        <v>39</v>
      </c>
      <c r="B61" s="12">
        <v>104890</v>
      </c>
      <c r="C61" s="13" t="s">
        <v>14</v>
      </c>
      <c r="D61" s="40">
        <v>104890</v>
      </c>
      <c r="E61" s="6"/>
    </row>
    <row r="62" spans="1:5" ht="12.75">
      <c r="A62" s="11" t="s">
        <v>40</v>
      </c>
      <c r="B62" s="13">
        <v>245464</v>
      </c>
      <c r="C62" s="13">
        <v>2000</v>
      </c>
      <c r="D62" s="38">
        <v>247464</v>
      </c>
      <c r="E62" s="6"/>
    </row>
    <row r="63" spans="1:5" ht="12.75">
      <c r="A63" s="18" t="str">
        <f>UPPER(" C. Valenciana")</f>
        <v> C. VALENCIANA</v>
      </c>
      <c r="B63" s="19">
        <v>405276</v>
      </c>
      <c r="C63" s="19">
        <v>3047</v>
      </c>
      <c r="D63" s="39">
        <v>408323</v>
      </c>
      <c r="E63" s="6"/>
    </row>
    <row r="64" spans="1:5" ht="12.75">
      <c r="A64" s="18"/>
      <c r="B64" s="19"/>
      <c r="C64" s="19"/>
      <c r="D64" s="39"/>
      <c r="E64" s="6"/>
    </row>
    <row r="65" spans="1:5" ht="12.75">
      <c r="A65" s="18" t="str">
        <f>UPPER(" R. de Murcia")</f>
        <v> R. DE MURCIA</v>
      </c>
      <c r="B65" s="22">
        <v>77912</v>
      </c>
      <c r="C65" s="19" t="s">
        <v>14</v>
      </c>
      <c r="D65" s="39">
        <v>77912</v>
      </c>
      <c r="E65" s="6"/>
    </row>
    <row r="66" spans="1:5" ht="12.75">
      <c r="A66" s="18"/>
      <c r="B66" s="22"/>
      <c r="C66" s="19"/>
      <c r="D66" s="39"/>
      <c r="E66" s="6"/>
    </row>
    <row r="67" spans="1:5" ht="12.75">
      <c r="A67" s="11" t="s">
        <v>41</v>
      </c>
      <c r="B67" s="13">
        <v>199250</v>
      </c>
      <c r="C67" s="13">
        <v>8020</v>
      </c>
      <c r="D67" s="38">
        <v>207270</v>
      </c>
      <c r="E67" s="6"/>
    </row>
    <row r="68" spans="1:5" ht="12.75">
      <c r="A68" s="11" t="s">
        <v>42</v>
      </c>
      <c r="B68" s="13">
        <v>170920</v>
      </c>
      <c r="C68" s="13">
        <v>7030</v>
      </c>
      <c r="D68" s="38">
        <v>177950</v>
      </c>
      <c r="E68" s="6"/>
    </row>
    <row r="69" spans="1:5" ht="12.75">
      <c r="A69" s="18" t="str">
        <f>UPPER(" Extremadura")</f>
        <v> EXTREMADURA</v>
      </c>
      <c r="B69" s="19">
        <v>370170</v>
      </c>
      <c r="C69" s="19">
        <v>15050</v>
      </c>
      <c r="D69" s="39">
        <v>385220</v>
      </c>
      <c r="E69" s="6"/>
    </row>
    <row r="70" spans="1:5" ht="12.75">
      <c r="A70" s="18"/>
      <c r="B70" s="19"/>
      <c r="C70" s="19"/>
      <c r="D70" s="39"/>
      <c r="E70" s="6"/>
    </row>
    <row r="71" spans="1:5" ht="12.75">
      <c r="A71" s="11" t="s">
        <v>43</v>
      </c>
      <c r="B71" s="13">
        <v>76926</v>
      </c>
      <c r="C71" s="13">
        <v>90</v>
      </c>
      <c r="D71" s="38">
        <v>77016</v>
      </c>
      <c r="E71" s="6"/>
    </row>
    <row r="72" spans="1:5" ht="12.75">
      <c r="A72" s="11" t="s">
        <v>44</v>
      </c>
      <c r="B72" s="13">
        <v>11800</v>
      </c>
      <c r="C72" s="13">
        <v>14600</v>
      </c>
      <c r="D72" s="38">
        <v>26400</v>
      </c>
      <c r="E72" s="6"/>
    </row>
    <row r="73" spans="1:5" ht="12.75">
      <c r="A73" s="11" t="s">
        <v>45</v>
      </c>
      <c r="B73" s="13">
        <v>41461</v>
      </c>
      <c r="C73" s="13">
        <v>1760</v>
      </c>
      <c r="D73" s="38">
        <v>43221</v>
      </c>
      <c r="E73" s="6"/>
    </row>
    <row r="74" spans="1:5" ht="12.75">
      <c r="A74" s="11" t="s">
        <v>46</v>
      </c>
      <c r="B74" s="12">
        <v>43723</v>
      </c>
      <c r="C74" s="13">
        <v>2000</v>
      </c>
      <c r="D74" s="38">
        <v>45723</v>
      </c>
      <c r="E74" s="6"/>
    </row>
    <row r="75" spans="1:5" ht="12.75">
      <c r="A75" s="11" t="s">
        <v>47</v>
      </c>
      <c r="B75" s="13">
        <v>51360</v>
      </c>
      <c r="C75" s="13">
        <v>3460</v>
      </c>
      <c r="D75" s="38">
        <v>54820</v>
      </c>
      <c r="E75" s="6"/>
    </row>
    <row r="76" spans="1:5" ht="12.75">
      <c r="A76" s="11" t="s">
        <v>48</v>
      </c>
      <c r="B76" s="13">
        <v>37337</v>
      </c>
      <c r="C76" s="13">
        <v>4615</v>
      </c>
      <c r="D76" s="38">
        <v>41952</v>
      </c>
      <c r="E76" s="6"/>
    </row>
    <row r="77" spans="1:5" ht="12.75">
      <c r="A77" s="11" t="s">
        <v>49</v>
      </c>
      <c r="B77" s="13">
        <v>63757</v>
      </c>
      <c r="C77" s="13" t="s">
        <v>14</v>
      </c>
      <c r="D77" s="38">
        <v>63757</v>
      </c>
      <c r="E77" s="6"/>
    </row>
    <row r="78" spans="1:5" ht="12.75">
      <c r="A78" s="11" t="s">
        <v>50</v>
      </c>
      <c r="B78" s="13">
        <v>71237.65</v>
      </c>
      <c r="C78" s="13">
        <v>3749.35</v>
      </c>
      <c r="D78" s="38">
        <v>74987</v>
      </c>
      <c r="E78" s="6"/>
    </row>
    <row r="79" spans="1:5" ht="12.75">
      <c r="A79" s="18" t="str">
        <f>UPPER(" Andalucía")</f>
        <v> ANDALUCÍA</v>
      </c>
      <c r="B79" s="19">
        <v>397601.65</v>
      </c>
      <c r="C79" s="19">
        <v>30274.35</v>
      </c>
      <c r="D79" s="39">
        <v>427876</v>
      </c>
      <c r="E79" s="6"/>
    </row>
    <row r="80" spans="1:5" ht="12.75">
      <c r="A80" s="18"/>
      <c r="B80" s="19"/>
      <c r="C80" s="20"/>
      <c r="D80" s="39"/>
      <c r="E80" s="6"/>
    </row>
    <row r="81" spans="1:5" ht="12.75">
      <c r="A81" s="11" t="s">
        <v>51</v>
      </c>
      <c r="B81" s="12">
        <v>5900</v>
      </c>
      <c r="C81" s="17" t="s">
        <v>14</v>
      </c>
      <c r="D81" s="38">
        <v>5900</v>
      </c>
      <c r="E81" s="6"/>
    </row>
    <row r="82" spans="1:5" ht="12.75">
      <c r="A82" s="11" t="s">
        <v>52</v>
      </c>
      <c r="B82" s="12">
        <v>17000</v>
      </c>
      <c r="C82" s="17" t="s">
        <v>14</v>
      </c>
      <c r="D82" s="38">
        <v>17000</v>
      </c>
      <c r="E82" s="6"/>
    </row>
    <row r="83" spans="1:5" ht="12.75">
      <c r="A83" s="18" t="str">
        <f>UPPER(" Canarias")</f>
        <v> CANARIAS</v>
      </c>
      <c r="B83" s="22">
        <v>22900</v>
      </c>
      <c r="C83" s="20" t="s">
        <v>14</v>
      </c>
      <c r="D83" s="39">
        <v>22900</v>
      </c>
      <c r="E83" s="6"/>
    </row>
    <row r="84" spans="1:5" ht="12.75">
      <c r="A84" s="18"/>
      <c r="B84" s="22"/>
      <c r="C84" s="20"/>
      <c r="D84" s="39"/>
      <c r="E84" s="6"/>
    </row>
    <row r="85" spans="1:5" ht="13.5" thickBot="1">
      <c r="A85" s="25" t="s">
        <v>53</v>
      </c>
      <c r="B85" s="26">
        <v>2246666.65</v>
      </c>
      <c r="C85" s="26">
        <v>150019.35</v>
      </c>
      <c r="D85" s="27">
        <v>2396686</v>
      </c>
      <c r="E85" s="6"/>
    </row>
    <row r="86" ht="12.75">
      <c r="E86" s="6"/>
    </row>
  </sheetData>
  <mergeCells count="6">
    <mergeCell ref="B5:D5"/>
    <mergeCell ref="A1:D1"/>
    <mergeCell ref="A3:D3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5"/>
  <dimension ref="A1:J85"/>
  <sheetViews>
    <sheetView showGridLines="0" tabSelected="1" zoomScale="75" zoomScaleNormal="75" workbookViewId="0" topLeftCell="A67">
      <selection activeCell="G18" sqref="G18"/>
    </sheetView>
  </sheetViews>
  <sheetFormatPr defaultColWidth="11.421875" defaultRowHeight="12.75"/>
  <cols>
    <col min="1" max="1" width="30.7109375" style="3" customWidth="1"/>
    <col min="2" max="4" width="15.8515625" style="3" customWidth="1"/>
    <col min="5" max="16384" width="11.421875" style="3" customWidth="1"/>
  </cols>
  <sheetData>
    <row r="1" spans="1:4" s="1" customFormat="1" ht="17.25">
      <c r="A1" s="35" t="s">
        <v>0</v>
      </c>
      <c r="B1" s="35"/>
      <c r="C1" s="35"/>
      <c r="D1" s="35"/>
    </row>
    <row r="3" spans="1:8" ht="13.5">
      <c r="A3" s="36" t="s">
        <v>54</v>
      </c>
      <c r="B3" s="36"/>
      <c r="C3" s="36"/>
      <c r="D3" s="36"/>
      <c r="E3" s="2"/>
      <c r="F3" s="2"/>
      <c r="G3" s="2"/>
      <c r="H3" s="2"/>
    </row>
    <row r="4" spans="1:8" ht="14.25" thickBot="1">
      <c r="A4" s="2"/>
      <c r="B4" s="2"/>
      <c r="C4" s="2"/>
      <c r="D4" s="2"/>
      <c r="E4" s="4"/>
      <c r="F4" s="2"/>
      <c r="G4" s="2"/>
      <c r="H4" s="2"/>
    </row>
    <row r="5" spans="1:5" ht="12.75">
      <c r="A5" s="5" t="s">
        <v>2</v>
      </c>
      <c r="B5" s="33" t="s">
        <v>55</v>
      </c>
      <c r="C5" s="34"/>
      <c r="D5" s="34"/>
      <c r="E5" s="6"/>
    </row>
    <row r="6" spans="1:5" ht="12.75" customHeight="1">
      <c r="A6" s="7"/>
      <c r="B6" s="29" t="s">
        <v>3</v>
      </c>
      <c r="C6" s="29" t="s">
        <v>4</v>
      </c>
      <c r="D6" s="31" t="s">
        <v>5</v>
      </c>
      <c r="E6" s="6"/>
    </row>
    <row r="7" spans="1:5" ht="13.5" thickBot="1">
      <c r="A7" s="7" t="s">
        <v>6</v>
      </c>
      <c r="B7" s="30"/>
      <c r="C7" s="30" t="s">
        <v>7</v>
      </c>
      <c r="D7" s="32" t="s">
        <v>8</v>
      </c>
      <c r="E7" s="6"/>
    </row>
    <row r="8" spans="1:5" ht="12.75">
      <c r="A8" s="8" t="s">
        <v>9</v>
      </c>
      <c r="B8" s="16">
        <v>22350</v>
      </c>
      <c r="C8" s="10">
        <v>1650</v>
      </c>
      <c r="D8" s="37">
        <v>24000</v>
      </c>
      <c r="E8" s="6"/>
    </row>
    <row r="9" spans="1:5" ht="12.75">
      <c r="A9" s="11" t="s">
        <v>10</v>
      </c>
      <c r="B9" s="12">
        <v>34926</v>
      </c>
      <c r="C9" s="13">
        <v>3612</v>
      </c>
      <c r="D9" s="38">
        <v>38538</v>
      </c>
      <c r="E9" s="6"/>
    </row>
    <row r="10" spans="1:5" ht="12.75">
      <c r="A10" s="11" t="s">
        <v>11</v>
      </c>
      <c r="B10" s="12">
        <v>49350</v>
      </c>
      <c r="C10" s="14">
        <v>580</v>
      </c>
      <c r="D10" s="38">
        <v>49930</v>
      </c>
      <c r="E10" s="6"/>
    </row>
    <row r="11" spans="1:5" ht="12.75">
      <c r="A11" s="11" t="s">
        <v>12</v>
      </c>
      <c r="B11" s="12">
        <v>11000</v>
      </c>
      <c r="C11" s="13">
        <v>600</v>
      </c>
      <c r="D11" s="38">
        <v>11600</v>
      </c>
      <c r="E11" s="6"/>
    </row>
    <row r="12" spans="1:5" ht="12.75">
      <c r="A12" s="18" t="str">
        <f>UPPER(" Galicia")</f>
        <v> GALICIA</v>
      </c>
      <c r="B12" s="19">
        <v>117626</v>
      </c>
      <c r="C12" s="19">
        <v>6442</v>
      </c>
      <c r="D12" s="39">
        <v>124068</v>
      </c>
      <c r="E12" s="6"/>
    </row>
    <row r="13" spans="1:5" ht="12.75">
      <c r="A13" s="18"/>
      <c r="B13" s="19"/>
      <c r="C13" s="20"/>
      <c r="D13" s="39"/>
      <c r="E13" s="6"/>
    </row>
    <row r="14" spans="1:5" ht="12.75">
      <c r="A14" s="18" t="str">
        <f>UPPER(" P. de Asturias")</f>
        <v> P. DE ASTURIAS</v>
      </c>
      <c r="B14" s="22">
        <v>33000</v>
      </c>
      <c r="C14" s="23">
        <v>1750</v>
      </c>
      <c r="D14" s="39">
        <v>34750</v>
      </c>
      <c r="E14" s="6"/>
    </row>
    <row r="15" spans="1:5" ht="12.75">
      <c r="A15" s="18"/>
      <c r="B15" s="22"/>
      <c r="C15" s="23"/>
      <c r="D15" s="39"/>
      <c r="E15" s="6"/>
    </row>
    <row r="16" spans="1:5" ht="12.75">
      <c r="A16" s="18" t="str">
        <f>UPPER(" Cantabria")</f>
        <v> CANTABRIA</v>
      </c>
      <c r="B16" s="22">
        <v>13335.5</v>
      </c>
      <c r="C16" s="23">
        <v>11702.96</v>
      </c>
      <c r="D16" s="39">
        <v>25038.46</v>
      </c>
      <c r="E16" s="6"/>
    </row>
    <row r="17" spans="1:5" ht="12.75">
      <c r="A17" s="18"/>
      <c r="B17" s="22"/>
      <c r="C17" s="23"/>
      <c r="D17" s="39"/>
      <c r="E17" s="6"/>
    </row>
    <row r="18" spans="1:5" ht="12.75">
      <c r="A18" s="11" t="s">
        <v>13</v>
      </c>
      <c r="B18" s="12">
        <v>10300</v>
      </c>
      <c r="C18" s="13" t="s">
        <v>14</v>
      </c>
      <c r="D18" s="38">
        <v>10300</v>
      </c>
      <c r="E18" s="6"/>
    </row>
    <row r="19" spans="1:5" ht="12.75">
      <c r="A19" s="11" t="s">
        <v>15</v>
      </c>
      <c r="B19" s="12">
        <v>7500</v>
      </c>
      <c r="C19" s="17" t="s">
        <v>14</v>
      </c>
      <c r="D19" s="38">
        <v>7500</v>
      </c>
      <c r="E19" s="6"/>
    </row>
    <row r="20" spans="1:5" ht="12.75">
      <c r="A20" s="11" t="s">
        <v>16</v>
      </c>
      <c r="B20" s="12">
        <v>10000</v>
      </c>
      <c r="C20" s="17" t="s">
        <v>14</v>
      </c>
      <c r="D20" s="38">
        <v>10000</v>
      </c>
      <c r="E20" s="6"/>
    </row>
    <row r="21" spans="1:5" ht="12.75">
      <c r="A21" s="18" t="str">
        <f>UPPER(" País Vasco")</f>
        <v> PAÍS VASCO</v>
      </c>
      <c r="B21" s="22">
        <v>27800</v>
      </c>
      <c r="C21" s="19" t="s">
        <v>14</v>
      </c>
      <c r="D21" s="39">
        <v>27800</v>
      </c>
      <c r="E21" s="6"/>
    </row>
    <row r="22" spans="1:5" ht="12.75">
      <c r="A22" s="18"/>
      <c r="B22" s="22"/>
      <c r="C22" s="19"/>
      <c r="D22" s="39"/>
      <c r="E22" s="6"/>
    </row>
    <row r="23" spans="1:5" ht="12.75">
      <c r="A23" s="18" t="str">
        <f>UPPER(" Navarra")</f>
        <v> NAVARRA</v>
      </c>
      <c r="B23" s="22">
        <v>13886</v>
      </c>
      <c r="C23" s="19">
        <v>865</v>
      </c>
      <c r="D23" s="39">
        <v>14751</v>
      </c>
      <c r="E23" s="6"/>
    </row>
    <row r="24" spans="1:5" ht="12.75">
      <c r="A24" s="18"/>
      <c r="B24" s="22"/>
      <c r="C24" s="19"/>
      <c r="D24" s="39"/>
      <c r="E24" s="6"/>
    </row>
    <row r="25" spans="1:5" ht="12.75">
      <c r="A25" s="18" t="str">
        <f>UPPER(" La Rioja")</f>
        <v> LA RIOJA</v>
      </c>
      <c r="B25" s="19">
        <v>8710</v>
      </c>
      <c r="C25" s="19">
        <v>6585</v>
      </c>
      <c r="D25" s="39">
        <v>15295</v>
      </c>
      <c r="E25" s="6"/>
    </row>
    <row r="26" spans="1:5" ht="12.75">
      <c r="A26" s="18"/>
      <c r="B26" s="19"/>
      <c r="C26" s="19"/>
      <c r="D26" s="21"/>
      <c r="E26" s="6"/>
    </row>
    <row r="27" spans="1:5" ht="12.75">
      <c r="A27" s="11" t="s">
        <v>17</v>
      </c>
      <c r="B27" s="22">
        <v>18732.74</v>
      </c>
      <c r="C27" s="13">
        <v>5318.2</v>
      </c>
      <c r="D27" s="15">
        <v>24050.93</v>
      </c>
      <c r="E27" s="6"/>
    </row>
    <row r="28" spans="1:5" ht="12.75">
      <c r="A28" s="11" t="s">
        <v>18</v>
      </c>
      <c r="B28" s="13">
        <v>29650</v>
      </c>
      <c r="C28" s="13">
        <v>4350</v>
      </c>
      <c r="D28" s="38">
        <v>34000</v>
      </c>
      <c r="E28" s="6"/>
    </row>
    <row r="29" spans="1:5" ht="12.75">
      <c r="A29" s="11" t="s">
        <v>19</v>
      </c>
      <c r="B29" s="12">
        <v>54917</v>
      </c>
      <c r="C29" s="13" t="s">
        <v>14</v>
      </c>
      <c r="D29" s="15">
        <v>54917</v>
      </c>
      <c r="E29" s="6"/>
    </row>
    <row r="30" spans="1:5" ht="12.75">
      <c r="A30" s="18" t="str">
        <f>UPPER(" Aragón")</f>
        <v> ARAGÓN</v>
      </c>
      <c r="B30" s="19">
        <v>103299.74</v>
      </c>
      <c r="C30" s="19">
        <v>9668.2</v>
      </c>
      <c r="D30" s="39">
        <v>112967.93</v>
      </c>
      <c r="E30" s="6"/>
    </row>
    <row r="31" spans="1:5" ht="12.75">
      <c r="A31" s="18"/>
      <c r="B31" s="19"/>
      <c r="C31" s="19"/>
      <c r="D31" s="39"/>
      <c r="E31" s="6"/>
    </row>
    <row r="32" spans="1:5" ht="12.75">
      <c r="A32" s="11" t="s">
        <v>20</v>
      </c>
      <c r="B32" s="12">
        <v>14630</v>
      </c>
      <c r="C32" s="13">
        <v>1670</v>
      </c>
      <c r="D32" s="38">
        <v>16300</v>
      </c>
      <c r="E32" s="6"/>
    </row>
    <row r="33" spans="1:5" ht="12.75">
      <c r="A33" s="11" t="s">
        <v>21</v>
      </c>
      <c r="B33" s="12">
        <v>9000</v>
      </c>
      <c r="C33" s="13">
        <v>1450</v>
      </c>
      <c r="D33" s="15">
        <v>10450</v>
      </c>
      <c r="E33" s="6"/>
    </row>
    <row r="34" spans="1:5" ht="12.75">
      <c r="A34" s="11" t="s">
        <v>22</v>
      </c>
      <c r="B34" s="12">
        <v>26613</v>
      </c>
      <c r="C34" s="13">
        <v>3629</v>
      </c>
      <c r="D34" s="15">
        <v>30242</v>
      </c>
      <c r="E34" s="6"/>
    </row>
    <row r="35" spans="1:5" ht="12.75">
      <c r="A35" s="11" t="s">
        <v>23</v>
      </c>
      <c r="B35" s="12">
        <v>22600</v>
      </c>
      <c r="C35" s="13">
        <v>9700</v>
      </c>
      <c r="D35" s="38">
        <v>32300</v>
      </c>
      <c r="E35" s="6"/>
    </row>
    <row r="36" spans="1:5" ht="12.75">
      <c r="A36" s="18" t="str">
        <f>UPPER(" Cataluña")</f>
        <v> CATALUÑA</v>
      </c>
      <c r="B36" s="22">
        <v>72843</v>
      </c>
      <c r="C36" s="19">
        <v>16449</v>
      </c>
      <c r="D36" s="39">
        <v>89292</v>
      </c>
      <c r="E36" s="6"/>
    </row>
    <row r="37" spans="1:5" ht="12.75">
      <c r="A37" s="18"/>
      <c r="B37" s="22"/>
      <c r="C37" s="19"/>
      <c r="D37" s="21"/>
      <c r="E37" s="6"/>
    </row>
    <row r="38" spans="1:5" ht="12.75">
      <c r="A38" s="18" t="str">
        <f>UPPER(" Baleares")</f>
        <v> BALEARES</v>
      </c>
      <c r="B38" s="22">
        <v>1594</v>
      </c>
      <c r="C38" s="19">
        <v>10135</v>
      </c>
      <c r="D38" s="24">
        <v>11729</v>
      </c>
      <c r="E38" s="6"/>
    </row>
    <row r="39" spans="1:5" ht="12.75">
      <c r="A39" s="18"/>
      <c r="B39" s="22"/>
      <c r="C39" s="19"/>
      <c r="D39" s="24"/>
      <c r="E39" s="6"/>
    </row>
    <row r="40" spans="1:5" ht="12.75">
      <c r="A40" s="11" t="s">
        <v>24</v>
      </c>
      <c r="B40" s="13">
        <v>5850</v>
      </c>
      <c r="C40" s="13" t="s">
        <v>14</v>
      </c>
      <c r="D40" s="38">
        <v>5850</v>
      </c>
      <c r="E40" s="6"/>
    </row>
    <row r="41" spans="1:5" ht="12.75">
      <c r="A41" s="11" t="s">
        <v>25</v>
      </c>
      <c r="B41" s="12">
        <v>39420</v>
      </c>
      <c r="C41" s="13">
        <v>50</v>
      </c>
      <c r="D41" s="38">
        <v>39470</v>
      </c>
      <c r="E41" s="6"/>
    </row>
    <row r="42" spans="1:5" ht="12.75">
      <c r="A42" s="11" t="s">
        <v>26</v>
      </c>
      <c r="B42" s="13">
        <v>47137</v>
      </c>
      <c r="C42" s="13">
        <v>520</v>
      </c>
      <c r="D42" s="38">
        <v>47657</v>
      </c>
      <c r="E42" s="6"/>
    </row>
    <row r="43" spans="1:5" ht="12.75">
      <c r="A43" s="11" t="s">
        <v>27</v>
      </c>
      <c r="B43" s="12">
        <v>11490</v>
      </c>
      <c r="C43" s="12">
        <v>1000</v>
      </c>
      <c r="D43" s="38">
        <v>12490</v>
      </c>
      <c r="E43" s="6"/>
    </row>
    <row r="44" spans="1:5" ht="12.75">
      <c r="A44" s="11" t="s">
        <v>28</v>
      </c>
      <c r="B44" s="12">
        <v>190000</v>
      </c>
      <c r="C44" s="13">
        <v>18000</v>
      </c>
      <c r="D44" s="38">
        <v>208000</v>
      </c>
      <c r="E44" s="6"/>
    </row>
    <row r="45" spans="1:5" ht="12.75">
      <c r="A45" s="11" t="s">
        <v>29</v>
      </c>
      <c r="B45" s="13">
        <v>11791</v>
      </c>
      <c r="C45" s="13" t="s">
        <v>14</v>
      </c>
      <c r="D45" s="38">
        <v>11791</v>
      </c>
      <c r="E45" s="6"/>
    </row>
    <row r="46" spans="1:5" ht="12.75">
      <c r="A46" s="11" t="s">
        <v>30</v>
      </c>
      <c r="B46" s="13">
        <v>11100</v>
      </c>
      <c r="C46" s="13">
        <v>1080</v>
      </c>
      <c r="D46" s="38">
        <v>12180</v>
      </c>
      <c r="E46" s="6"/>
    </row>
    <row r="47" spans="1:5" ht="12.75">
      <c r="A47" s="11" t="s">
        <v>31</v>
      </c>
      <c r="B47" s="12">
        <v>3900</v>
      </c>
      <c r="C47" s="13" t="s">
        <v>14</v>
      </c>
      <c r="D47" s="38">
        <v>3900</v>
      </c>
      <c r="E47" s="6"/>
    </row>
    <row r="48" spans="1:5" ht="12.75">
      <c r="A48" s="11" t="s">
        <v>32</v>
      </c>
      <c r="B48" s="12">
        <v>28317</v>
      </c>
      <c r="C48" s="13" t="s">
        <v>14</v>
      </c>
      <c r="D48" s="38">
        <v>28317</v>
      </c>
      <c r="E48" s="6"/>
    </row>
    <row r="49" spans="1:5" ht="12.75">
      <c r="A49" s="18" t="str">
        <f>UPPER(" Castilla y León")</f>
        <v> CASTILLA Y LEÓN</v>
      </c>
      <c r="B49" s="19">
        <v>349005</v>
      </c>
      <c r="C49" s="19">
        <v>20650</v>
      </c>
      <c r="D49" s="39">
        <v>369655</v>
      </c>
      <c r="E49" s="6"/>
    </row>
    <row r="50" spans="1:5" ht="12.75">
      <c r="A50" s="18"/>
      <c r="B50" s="19"/>
      <c r="C50" s="19"/>
      <c r="D50" s="39"/>
      <c r="E50" s="6"/>
    </row>
    <row r="51" spans="1:5" ht="12.75">
      <c r="A51" s="18" t="str">
        <f>UPPER(" Madrid")</f>
        <v> MADRID</v>
      </c>
      <c r="B51" s="19">
        <v>7570</v>
      </c>
      <c r="C51" s="19">
        <v>5670</v>
      </c>
      <c r="D51" s="39">
        <v>13240</v>
      </c>
      <c r="E51" s="6"/>
    </row>
    <row r="52" spans="1:5" ht="12.75">
      <c r="A52" s="18"/>
      <c r="B52" s="19"/>
      <c r="C52" s="19"/>
      <c r="D52" s="39"/>
      <c r="E52" s="6"/>
    </row>
    <row r="53" spans="1:5" ht="12.75">
      <c r="A53" s="11" t="s">
        <v>33</v>
      </c>
      <c r="B53" s="12">
        <v>38100</v>
      </c>
      <c r="C53" s="13">
        <v>1600</v>
      </c>
      <c r="D53" s="40">
        <v>39700</v>
      </c>
      <c r="E53" s="6"/>
    </row>
    <row r="54" spans="1:5" ht="12.75">
      <c r="A54" s="11" t="s">
        <v>34</v>
      </c>
      <c r="B54" s="13">
        <v>33507</v>
      </c>
      <c r="C54" s="13">
        <v>1672</v>
      </c>
      <c r="D54" s="40">
        <v>35179</v>
      </c>
      <c r="E54" s="6"/>
    </row>
    <row r="55" spans="1:5" ht="12.75">
      <c r="A55" s="11" t="s">
        <v>35</v>
      </c>
      <c r="B55" s="13">
        <v>33286</v>
      </c>
      <c r="C55" s="13">
        <v>13240</v>
      </c>
      <c r="D55" s="15">
        <v>46526</v>
      </c>
      <c r="E55" s="6"/>
    </row>
    <row r="56" spans="1:5" ht="12.75">
      <c r="A56" s="11" t="s">
        <v>36</v>
      </c>
      <c r="B56" s="12">
        <v>29289</v>
      </c>
      <c r="C56" s="13">
        <v>430</v>
      </c>
      <c r="D56" s="40">
        <v>29719</v>
      </c>
      <c r="E56" s="6"/>
    </row>
    <row r="57" spans="1:5" ht="12.75">
      <c r="A57" s="11" t="s">
        <v>37</v>
      </c>
      <c r="B57" s="13">
        <v>27627</v>
      </c>
      <c r="C57" s="13">
        <v>1300</v>
      </c>
      <c r="D57" s="38">
        <v>28927</v>
      </c>
      <c r="E57" s="6"/>
    </row>
    <row r="58" spans="1:5" ht="12.75">
      <c r="A58" s="18" t="str">
        <f>UPPER(" Castilla-La Mancha")</f>
        <v> CASTILLA-LA MANCHA</v>
      </c>
      <c r="B58" s="19">
        <v>161809</v>
      </c>
      <c r="C58" s="19">
        <v>18242</v>
      </c>
      <c r="D58" s="39">
        <v>180051</v>
      </c>
      <c r="E58" s="6"/>
    </row>
    <row r="59" spans="1:5" ht="12.75">
      <c r="A59" s="18"/>
      <c r="B59" s="19"/>
      <c r="C59" s="19"/>
      <c r="D59" s="21"/>
      <c r="E59" s="6"/>
    </row>
    <row r="60" spans="1:5" ht="12.75">
      <c r="A60" s="11" t="s">
        <v>38</v>
      </c>
      <c r="B60" s="12">
        <v>55250</v>
      </c>
      <c r="C60" s="13">
        <v>1037</v>
      </c>
      <c r="D60" s="15">
        <v>56287</v>
      </c>
      <c r="E60" s="6"/>
    </row>
    <row r="61" spans="1:5" ht="12.75">
      <c r="A61" s="11" t="s">
        <v>39</v>
      </c>
      <c r="B61" s="12">
        <v>102448</v>
      </c>
      <c r="C61" s="13" t="s">
        <v>14</v>
      </c>
      <c r="D61" s="15">
        <v>102448</v>
      </c>
      <c r="E61" s="6"/>
    </row>
    <row r="62" spans="1:5" ht="12.75">
      <c r="A62" s="11" t="s">
        <v>40</v>
      </c>
      <c r="B62" s="13">
        <v>228941</v>
      </c>
      <c r="C62" s="13">
        <v>2919</v>
      </c>
      <c r="D62" s="38">
        <v>231860</v>
      </c>
      <c r="E62" s="6"/>
    </row>
    <row r="63" spans="1:5" ht="12.75">
      <c r="A63" s="18" t="str">
        <f>UPPER(" C. Valenciana")</f>
        <v> C. VALENCIANA</v>
      </c>
      <c r="B63" s="19">
        <v>386639</v>
      </c>
      <c r="C63" s="19">
        <v>3956</v>
      </c>
      <c r="D63" s="39">
        <v>390595</v>
      </c>
      <c r="E63" s="6"/>
    </row>
    <row r="64" spans="1:5" ht="12.75">
      <c r="A64" s="18"/>
      <c r="B64" s="19"/>
      <c r="C64" s="19"/>
      <c r="D64" s="39"/>
      <c r="E64" s="6"/>
    </row>
    <row r="65" spans="1:5" ht="12.75">
      <c r="A65" s="18" t="str">
        <f>UPPER(" R. de Murcia")</f>
        <v> R. DE MURCIA</v>
      </c>
      <c r="B65" s="22">
        <v>70787</v>
      </c>
      <c r="C65" s="19" t="s">
        <v>14</v>
      </c>
      <c r="D65" s="39">
        <v>70787</v>
      </c>
      <c r="E65" s="6"/>
    </row>
    <row r="66" spans="1:5" ht="12.75">
      <c r="A66" s="18"/>
      <c r="B66" s="22"/>
      <c r="C66" s="19"/>
      <c r="D66" s="39"/>
      <c r="E66" s="6"/>
    </row>
    <row r="67" spans="1:10" ht="12.75">
      <c r="A67" s="11" t="s">
        <v>41</v>
      </c>
      <c r="B67" s="13">
        <v>196188</v>
      </c>
      <c r="C67" s="13">
        <v>7962</v>
      </c>
      <c r="D67" s="38">
        <v>204150</v>
      </c>
      <c r="E67" s="6"/>
      <c r="J67" s="28"/>
    </row>
    <row r="68" spans="1:5" ht="12.75">
      <c r="A68" s="11" t="s">
        <v>42</v>
      </c>
      <c r="B68" s="13">
        <v>167347</v>
      </c>
      <c r="C68" s="13">
        <v>6883</v>
      </c>
      <c r="D68" s="38">
        <v>174230</v>
      </c>
      <c r="E68" s="6"/>
    </row>
    <row r="69" spans="1:5" ht="12.75">
      <c r="A69" s="18" t="str">
        <f>UPPER(" Extremadura")</f>
        <v> EXTREMADURA</v>
      </c>
      <c r="B69" s="19">
        <v>363535</v>
      </c>
      <c r="C69" s="19">
        <v>14845</v>
      </c>
      <c r="D69" s="39">
        <v>378380</v>
      </c>
      <c r="E69" s="6"/>
    </row>
    <row r="70" spans="1:5" ht="12.75">
      <c r="A70" s="18"/>
      <c r="B70" s="19"/>
      <c r="C70" s="19"/>
      <c r="D70" s="39"/>
      <c r="E70" s="6"/>
    </row>
    <row r="71" spans="1:5" ht="12.75">
      <c r="A71" s="11" t="s">
        <v>43</v>
      </c>
      <c r="B71" s="13">
        <v>74604</v>
      </c>
      <c r="C71" s="13">
        <v>2275</v>
      </c>
      <c r="D71" s="38">
        <v>76879</v>
      </c>
      <c r="E71" s="6"/>
    </row>
    <row r="72" spans="1:5" ht="12.75">
      <c r="A72" s="11" t="s">
        <v>44</v>
      </c>
      <c r="B72" s="13">
        <v>12000</v>
      </c>
      <c r="C72" s="13">
        <v>14900</v>
      </c>
      <c r="D72" s="38">
        <v>26900</v>
      </c>
      <c r="E72" s="6"/>
    </row>
    <row r="73" spans="1:5" ht="12.75">
      <c r="A73" s="11" t="s">
        <v>45</v>
      </c>
      <c r="B73" s="13">
        <v>41901</v>
      </c>
      <c r="C73" s="13">
        <v>2021</v>
      </c>
      <c r="D73" s="38">
        <v>43922</v>
      </c>
      <c r="E73" s="6"/>
    </row>
    <row r="74" spans="1:5" ht="12.75">
      <c r="A74" s="11" t="s">
        <v>46</v>
      </c>
      <c r="B74" s="12">
        <v>44757</v>
      </c>
      <c r="C74" s="13">
        <v>2200</v>
      </c>
      <c r="D74" s="38">
        <v>46957</v>
      </c>
      <c r="E74" s="6"/>
    </row>
    <row r="75" spans="1:5" ht="12.75">
      <c r="A75" s="11" t="s">
        <v>47</v>
      </c>
      <c r="B75" s="13">
        <v>61832</v>
      </c>
      <c r="C75" s="13">
        <v>3919</v>
      </c>
      <c r="D75" s="38">
        <v>65751</v>
      </c>
      <c r="E75" s="6"/>
    </row>
    <row r="76" spans="1:5" ht="12.75">
      <c r="A76" s="11" t="s">
        <v>48</v>
      </c>
      <c r="B76" s="13">
        <v>37130</v>
      </c>
      <c r="C76" s="13">
        <v>4589</v>
      </c>
      <c r="D76" s="38">
        <v>41719</v>
      </c>
      <c r="E76" s="6"/>
    </row>
    <row r="77" spans="1:5" ht="12.75">
      <c r="A77" s="11" t="s">
        <v>49</v>
      </c>
      <c r="B77" s="13">
        <v>67417</v>
      </c>
      <c r="C77" s="13" t="s">
        <v>14</v>
      </c>
      <c r="D77" s="38">
        <v>67417</v>
      </c>
      <c r="E77" s="6"/>
    </row>
    <row r="78" spans="1:5" ht="12.75">
      <c r="A78" s="11" t="s">
        <v>50</v>
      </c>
      <c r="B78" s="13">
        <v>82691.8</v>
      </c>
      <c r="C78" s="13">
        <v>3749.35</v>
      </c>
      <c r="D78" s="38">
        <v>86441.15</v>
      </c>
      <c r="E78" s="6"/>
    </row>
    <row r="79" spans="1:5" ht="12.75">
      <c r="A79" s="18" t="str">
        <f>UPPER(" Andalucía")</f>
        <v> ANDALUCÍA</v>
      </c>
      <c r="B79" s="19">
        <v>422332.8</v>
      </c>
      <c r="C79" s="19">
        <v>33653.35</v>
      </c>
      <c r="D79" s="39">
        <v>455986.15</v>
      </c>
      <c r="E79" s="6"/>
    </row>
    <row r="80" spans="1:5" ht="12.75">
      <c r="A80" s="18"/>
      <c r="B80" s="19"/>
      <c r="C80" s="20"/>
      <c r="D80" s="39"/>
      <c r="E80" s="6"/>
    </row>
    <row r="81" spans="1:5" ht="12.75">
      <c r="A81" s="11" t="s">
        <v>51</v>
      </c>
      <c r="B81" s="12">
        <v>6856</v>
      </c>
      <c r="C81" s="17" t="s">
        <v>14</v>
      </c>
      <c r="D81" s="38">
        <v>6856</v>
      </c>
      <c r="E81" s="6"/>
    </row>
    <row r="82" spans="1:5" ht="12.75" customHeight="1">
      <c r="A82" s="11" t="s">
        <v>52</v>
      </c>
      <c r="B82" s="12">
        <v>17100</v>
      </c>
      <c r="C82" s="17" t="s">
        <v>14</v>
      </c>
      <c r="D82" s="38">
        <v>17100</v>
      </c>
      <c r="E82" s="6"/>
    </row>
    <row r="83" spans="1:5" ht="12.75">
      <c r="A83" s="18" t="str">
        <f>UPPER(" Canarias")</f>
        <v> CANARIAS</v>
      </c>
      <c r="B83" s="22">
        <v>23956</v>
      </c>
      <c r="C83" s="20" t="s">
        <v>14</v>
      </c>
      <c r="D83" s="39">
        <v>23956</v>
      </c>
      <c r="E83" s="6"/>
    </row>
    <row r="84" spans="1:5" ht="12.75">
      <c r="A84" s="18"/>
      <c r="B84" s="22"/>
      <c r="C84" s="20"/>
      <c r="D84" s="39"/>
      <c r="E84" s="6"/>
    </row>
    <row r="85" spans="1:5" ht="13.5" thickBot="1">
      <c r="A85" s="25" t="s">
        <v>53</v>
      </c>
      <c r="B85" s="26">
        <v>2177728.04</v>
      </c>
      <c r="C85" s="26">
        <v>160613.51</v>
      </c>
      <c r="D85" s="27">
        <v>2338341.54</v>
      </c>
      <c r="E85" s="6"/>
    </row>
    <row r="86" ht="12.75"/>
    <row r="87" ht="12.75"/>
  </sheetData>
  <mergeCells count="6">
    <mergeCell ref="B5:D5"/>
    <mergeCell ref="A1:D1"/>
    <mergeCell ref="A3:D3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jgarcial</cp:lastModifiedBy>
  <cp:lastPrinted>2007-07-25T13:24:30Z</cp:lastPrinted>
  <dcterms:created xsi:type="dcterms:W3CDTF">2007-07-19T20:50:13Z</dcterms:created>
  <dcterms:modified xsi:type="dcterms:W3CDTF">2007-07-26T08:22:24Z</dcterms:modified>
  <cp:category/>
  <cp:version/>
  <cp:contentType/>
  <cp:contentStatus/>
</cp:coreProperties>
</file>