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11250" activeTab="0"/>
  </bookViews>
  <sheets>
    <sheet name="24.3 (06)" sheetId="1" r:id="rId1"/>
    <sheet name="24.3 (07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'[2]p395fao'!$B$75</definedName>
    <definedName name="\A" localSheetId="1">'[2]p395fao'!$B$75</definedName>
    <definedName name="\A">#REF!</definedName>
    <definedName name="\B" localSheetId="0">'[3]p405'!#REF!</definedName>
    <definedName name="\B" localSheetId="1">'[3]p405'!#REF!</definedName>
    <definedName name="\B">'[3]p405'!#REF!</definedName>
    <definedName name="\C" localSheetId="0">'[2]p395fao'!$B$77</definedName>
    <definedName name="\C" localSheetId="1">'[2]p395fao'!$B$77</definedName>
    <definedName name="\C">#REF!</definedName>
    <definedName name="\D" localSheetId="0">'[2]p395fao'!$B$79</definedName>
    <definedName name="\D" localSheetId="1">'[2]p395fao'!$B$79</definedName>
    <definedName name="\D">'[2]p395fao'!$B$79</definedName>
    <definedName name="\G" localSheetId="0">'[2]p395fao'!#REF!</definedName>
    <definedName name="\G" localSheetId="1">'[2]p395fao'!#REF!</definedName>
    <definedName name="\G">#REF!</definedName>
    <definedName name="\I">#REF!</definedName>
    <definedName name="\L" localSheetId="0">'[2]p395fao'!$B$81</definedName>
    <definedName name="\L" localSheetId="1">'[2]p395fao'!$B$81</definedName>
    <definedName name="\L">'[2]p395fao'!$B$81</definedName>
    <definedName name="\N" localSheetId="0">#REF!</definedName>
    <definedName name="\N" localSheetId="1">#REF!</definedName>
    <definedName name="\N">#REF!</definedName>
    <definedName name="\T" localSheetId="0">'[2]19.18-19'!#REF!</definedName>
    <definedName name="\T" localSheetId="1">'[2]19.18-19'!#REF!</definedName>
    <definedName name="\T">'[2]19.18-19'!#REF!</definedName>
    <definedName name="\x">'[9]Arlleg01'!$IR$8190</definedName>
    <definedName name="\z">'[9]Arlleg01'!$IR$8190</definedName>
    <definedName name="__123Graph_A" localSheetId="0" hidden="1">'[2]p399fao'!#REF!</definedName>
    <definedName name="__123Graph_A" localSheetId="1" hidden="1">'[2]p399fao'!#REF!</definedName>
    <definedName name="__123Graph_A" hidden="1">'[2]p399fao'!#REF!</definedName>
    <definedName name="__123Graph_ACurrent" localSheetId="0" hidden="1">'[2]p399fao'!#REF!</definedName>
    <definedName name="__123Graph_ACurrent" localSheetId="1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localSheetId="1" hidden="1">'[2]p399fao'!#REF!</definedName>
    <definedName name="__123Graph_AGrßfico1" hidden="1">'[2]p399fao'!#REF!</definedName>
    <definedName name="__123Graph_B" localSheetId="0" hidden="1">'[2]p399fao'!#REF!</definedName>
    <definedName name="__123Graph_B" localSheetId="1" hidden="1">'[2]p399fao'!#REF!</definedName>
    <definedName name="__123Graph_B" hidden="1">'[1]p122'!#REF!</definedName>
    <definedName name="__123Graph_BCurrent" localSheetId="0" hidden="1">'[2]p399fao'!#REF!</definedName>
    <definedName name="__123Graph_BCurrent" localSheetId="1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localSheetId="1" hidden="1">'[2]p399fao'!#REF!</definedName>
    <definedName name="__123Graph_BGrßfico1" hidden="1">'[2]p399fao'!#REF!</definedName>
    <definedName name="__123Graph_C" localSheetId="0" hidden="1">'[2]p399fao'!#REF!</definedName>
    <definedName name="__123Graph_C" localSheetId="1" hidden="1">'[2]p399fao'!#REF!</definedName>
    <definedName name="__123Graph_C" hidden="1">'[2]p399fao'!#REF!</definedName>
    <definedName name="__123Graph_CCurrent" localSheetId="0" hidden="1">'[2]p399fao'!#REF!</definedName>
    <definedName name="__123Graph_CCurrent" localSheetId="1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localSheetId="1" hidden="1">'[2]p399fao'!#REF!</definedName>
    <definedName name="__123Graph_CGrßfico1" hidden="1">'[2]p399fao'!#REF!</definedName>
    <definedName name="__123Graph_D" localSheetId="0" hidden="1">'[2]p399fao'!#REF!</definedName>
    <definedName name="__123Graph_D" localSheetId="1" hidden="1">'[2]p399fao'!#REF!</definedName>
    <definedName name="__123Graph_D" hidden="1">'[1]p122'!#REF!</definedName>
    <definedName name="__123Graph_DCurrent" localSheetId="0" hidden="1">'[2]p399fao'!#REF!</definedName>
    <definedName name="__123Graph_DCurrent" localSheetId="1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localSheetId="1" hidden="1">'[2]p399fao'!#REF!</definedName>
    <definedName name="__123Graph_DGrßfico1" hidden="1">'[2]p399fao'!#REF!</definedName>
    <definedName name="__123Graph_E" localSheetId="0" hidden="1">'[2]p399fao'!#REF!</definedName>
    <definedName name="__123Graph_E" localSheetId="1" hidden="1">'[2]p399fao'!#REF!</definedName>
    <definedName name="__123Graph_E" hidden="1">'[2]p399fao'!#REF!</definedName>
    <definedName name="__123Graph_ECurrent" localSheetId="0" hidden="1">'[2]p399fao'!#REF!</definedName>
    <definedName name="__123Graph_ECurrent" localSheetId="1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localSheetId="1" hidden="1">'[2]p399fao'!#REF!</definedName>
    <definedName name="__123Graph_EGrßfico1" hidden="1">'[2]p399fao'!#REF!</definedName>
    <definedName name="__123Graph_F" localSheetId="0" hidden="1">'[2]p399fao'!#REF!</definedName>
    <definedName name="__123Graph_F" localSheetId="1" hidden="1">'[2]p399fao'!#REF!</definedName>
    <definedName name="__123Graph_F" hidden="1">'[1]p122'!#REF!</definedName>
    <definedName name="__123Graph_FCurrent" localSheetId="0" hidden="1">'[2]p399fao'!#REF!</definedName>
    <definedName name="__123Graph_FCurrent" localSheetId="1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localSheetId="1" hidden="1">'[2]p399fao'!#REF!</definedName>
    <definedName name="__123Graph_FGrßfico1" hidden="1">'[2]p399fao'!#REF!</definedName>
    <definedName name="__123Graph_X" localSheetId="0" hidden="1">'[2]p399fao'!#REF!</definedName>
    <definedName name="__123Graph_X" localSheetId="1" hidden="1">'[2]p399fao'!#REF!</definedName>
    <definedName name="__123Graph_X" hidden="1">'[1]p122'!#REF!</definedName>
    <definedName name="__123Graph_XCurrent" localSheetId="0" hidden="1">'[2]p399fao'!#REF!</definedName>
    <definedName name="__123Graph_XCurrent" localSheetId="1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localSheetId="1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'24.3 (06)'!$A$1:$G$85</definedName>
    <definedName name="_xlnm.Print_Area" localSheetId="1">'24.3 (07)'!$A$1:$G$85</definedName>
    <definedName name="balan.xls" hidden="1">'[8]7.24'!$D$6:$D$27</definedName>
    <definedName name="GUION">#REF!</definedName>
    <definedName name="Imprimir_área_IM" localSheetId="0">'[5]GANADE15'!$A$35:$AG$39</definedName>
    <definedName name="Imprimir_área_IM" localSheetId="1">'[5]GANADE15'!$A$35:$AG$39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'[2]19.11-12'!$B$51</definedName>
    <definedName name="PEP2">'[5]GANADE1'!$B$75</definedName>
    <definedName name="PEP3">'[2]19.11-12'!$B$53</definedName>
    <definedName name="PEP4" hidden="1">'[2]19.14-15'!$B$34:$B$37</definedName>
    <definedName name="PP1">'[5]GANADE1'!$B$77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'[5]GANADE1'!$B$79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<sst xmlns="http://schemas.openxmlformats.org/spreadsheetml/2006/main" count="203" uniqueCount="75">
  <si>
    <t>MIEL Y CERA</t>
  </si>
  <si>
    <t>24.3.  MIEL Y CERA: Análisis provincial de producción, 2007 (Kilogramos)</t>
  </si>
  <si>
    <t>Provincias y</t>
  </si>
  <si>
    <t>Miel</t>
  </si>
  <si>
    <t>Cera</t>
  </si>
  <si>
    <t>Colmenas movilistas</t>
  </si>
  <si>
    <t>Colmenas fijistas</t>
  </si>
  <si>
    <t>Total</t>
  </si>
  <si>
    <t>Comunidades Autónomas</t>
  </si>
  <si>
    <t>Entrefina</t>
  </si>
  <si>
    <t>Basta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</si>
  <si>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</si>
  <si>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</si>
  <si>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</si>
  <si>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</si>
  <si>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</si>
  <si>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</si>
  <si>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</si>
  <si>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</si>
  <si>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 xml:space="preserve">–  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</si>
  <si>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</si>
  <si>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</si>
  <si>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</si>
  <si>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</si>
  <si>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</si>
  <si>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</si>
  <si>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</si>
  <si>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</si>
  <si>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</si>
  <si>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</si>
  <si>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</si>
  <si>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</si>
  <si>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</si>
  <si>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</si>
  <si>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</si>
  <si>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</si>
  <si>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</si>
  <si>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</si>
  <si>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</si>
  <si>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</si>
  <si>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</si>
  <si>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</si>
  <si>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</si>
  <si>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</si>
  <si>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</si>
  <si>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</si>
  <si>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</si>
  <si>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</si>
  <si>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</si>
  <si>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</si>
  <si>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</si>
  <si>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</si>
  <si>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</si>
  <si>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</si>
  <si>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</si>
  <si>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</si>
  <si>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</si>
  <si>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</si>
  <si>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</si>
  <si>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</si>
  <si>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</si>
  <si>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</si>
  <si>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</si>
  <si>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</si>
  <si>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</si>
  <si>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</si>
  <si>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</si>
  <si>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</si>
  <si>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</si>
  <si>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</si>
  <si>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</si>
  <si>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</si>
  <si>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</si>
  <si>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24.3.  MIEL Y CERA: Análisis provincial de producción, 2006 (Kilogramos)</t>
  </si>
  <si>
    <t xml:space="preserve">– 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</si>
</sst>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__"/>
    <numFmt numFmtId="178" formatCode="#,##0;\(#,##0\);\–"/>
    <numFmt numFmtId="179" formatCode="#,##0;\(0.0\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__;"/>
    <numFmt numFmtId="202" formatCode="#,##0_____;"/>
    <numFmt numFmtId="203" formatCode="#,##0__;\–#,##0__;0__;@__"/>
    <numFmt numFmtId="204" formatCode="#,##0__;;;@__"/>
    <numFmt numFmtId="205" formatCode="#,##0__;#,##0__;;@__"/>
    <numFmt numFmtId="206" formatCode="#,##0__;\-#,##0__;;@__"/>
    <numFmt numFmtId="207" formatCode="#,##0__;\–#,##0__;;@__"/>
    <numFmt numFmtId="208" formatCode="#,##0.00__;\–#,##0.00__;0__;@__"/>
    <numFmt numFmtId="209" formatCode="#,##0.000__;\–#,##0.000__;0.0__;@__"/>
    <numFmt numFmtId="210" formatCode="#,##0__;\–#,##0.0__;;@__"/>
    <numFmt numFmtId="211" formatCode="#,##0__;\–#,##0.00__;;@__"/>
    <numFmt numFmtId="212" formatCode="#,##0__;\–#,##0.000__;;@__"/>
    <numFmt numFmtId="213" formatCode="#,##0__;\–#,##0.0000__;;@__"/>
    <numFmt numFmtId="214" formatCode="_-* #,##0.00\ [$€]_-;\-* #,##0.00\ [$€]_-;_-* &quot;-&quot;??\ [$€]_-;_-@_-"/>
    <numFmt numFmtId="215" formatCode="#,##0.0__;\–#,##0.0__;0.0__;@__"/>
    <numFmt numFmtId="216" formatCode="#,##0.00__;\–#,##0.00__;0.00__;@__"/>
    <numFmt numFmtId="21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203" fontId="0" fillId="2" borderId="0" xfId="0" applyNumberFormat="1" applyFont="1" applyFill="1" applyBorder="1" applyAlignment="1">
      <alignment horizontal="right"/>
    </xf>
    <xf numFmtId="203" fontId="0" fillId="2" borderId="4" xfId="0" applyNumberFormat="1" applyFont="1" applyFill="1" applyBorder="1" applyAlignment="1" applyProtection="1">
      <alignment horizontal="right"/>
      <protection/>
    </xf>
    <xf numFmtId="203" fontId="0" fillId="2" borderId="2" xfId="0" applyNumberFormat="1" applyFont="1" applyFill="1" applyBorder="1" applyAlignment="1" applyProtection="1">
      <alignment horizontal="right"/>
      <protection/>
    </xf>
    <xf numFmtId="203" fontId="0" fillId="2" borderId="5" xfId="0" applyNumberFormat="1" applyFont="1" applyFill="1" applyBorder="1" applyAlignment="1" applyProtection="1">
      <alignment horizontal="right"/>
      <protection/>
    </xf>
    <xf numFmtId="203" fontId="0" fillId="2" borderId="6" xfId="0" applyNumberFormat="1" applyFont="1" applyFill="1" applyBorder="1" applyAlignment="1">
      <alignment horizontal="right"/>
    </xf>
    <xf numFmtId="203" fontId="0" fillId="2" borderId="1" xfId="0" applyNumberFormat="1" applyFont="1" applyFill="1" applyBorder="1" applyAlignment="1" applyProtection="1" quotePrefix="1">
      <alignment horizontal="right"/>
      <protection/>
    </xf>
    <xf numFmtId="203" fontId="0" fillId="2" borderId="1" xfId="0" applyNumberFormat="1" applyFont="1" applyFill="1" applyBorder="1" applyAlignment="1" applyProtection="1">
      <alignment horizontal="right"/>
      <protection/>
    </xf>
    <xf numFmtId="203" fontId="0" fillId="2" borderId="3" xfId="0" applyNumberFormat="1" applyFont="1" applyFill="1" applyBorder="1" applyAlignment="1" applyProtection="1" quotePrefix="1">
      <alignment horizontal="right"/>
      <protection/>
    </xf>
    <xf numFmtId="203" fontId="0" fillId="2" borderId="0" xfId="0" applyNumberFormat="1" applyFont="1" applyFill="1" applyBorder="1" applyAlignment="1" applyProtection="1" quotePrefix="1">
      <alignment horizontal="right"/>
      <protection/>
    </xf>
    <xf numFmtId="203" fontId="0" fillId="2" borderId="7" xfId="0" applyNumberFormat="1" applyFont="1" applyFill="1" applyBorder="1" applyAlignment="1">
      <alignment horizontal="right"/>
    </xf>
    <xf numFmtId="203" fontId="0" fillId="2" borderId="3" xfId="0" applyNumberFormat="1" applyFont="1" applyFill="1" applyBorder="1" applyAlignment="1" applyProtection="1">
      <alignment horizontal="right"/>
      <protection/>
    </xf>
    <xf numFmtId="203" fontId="0" fillId="2" borderId="0" xfId="0" applyNumberFormat="1" applyFont="1" applyFill="1" applyBorder="1" applyAlignment="1" applyProtection="1">
      <alignment horizontal="right"/>
      <protection/>
    </xf>
    <xf numFmtId="0" fontId="8" fillId="2" borderId="3" xfId="0" applyFont="1" applyFill="1" applyBorder="1" applyAlignment="1">
      <alignment/>
    </xf>
    <xf numFmtId="203" fontId="8" fillId="2" borderId="1" xfId="0" applyNumberFormat="1" applyFont="1" applyFill="1" applyBorder="1" applyAlignment="1" applyProtection="1">
      <alignment horizontal="right"/>
      <protection/>
    </xf>
    <xf numFmtId="203" fontId="8" fillId="2" borderId="3" xfId="0" applyNumberFormat="1" applyFont="1" applyFill="1" applyBorder="1" applyAlignment="1" applyProtection="1">
      <alignment horizontal="right"/>
      <protection/>
    </xf>
    <xf numFmtId="203" fontId="8" fillId="2" borderId="0" xfId="0" applyNumberFormat="1" applyFont="1" applyFill="1" applyBorder="1" applyAlignment="1" applyProtection="1">
      <alignment horizontal="right"/>
      <protection/>
    </xf>
    <xf numFmtId="203" fontId="8" fillId="2" borderId="7" xfId="0" applyNumberFormat="1" applyFont="1" applyFill="1" applyBorder="1" applyAlignment="1">
      <alignment horizontal="right"/>
    </xf>
    <xf numFmtId="203" fontId="8" fillId="2" borderId="1" xfId="0" applyNumberFormat="1" applyFont="1" applyFill="1" applyBorder="1" applyAlignment="1" applyProtection="1" quotePrefix="1">
      <alignment horizontal="right"/>
      <protection/>
    </xf>
    <xf numFmtId="203" fontId="8" fillId="2" borderId="3" xfId="0" applyNumberFormat="1" applyFont="1" applyFill="1" applyBorder="1" applyAlignment="1" applyProtection="1" quotePrefix="1">
      <alignment horizontal="right"/>
      <protection/>
    </xf>
    <xf numFmtId="203" fontId="8" fillId="2" borderId="0" xfId="0" applyNumberFormat="1" applyFont="1" applyFill="1" applyBorder="1" applyAlignment="1" applyProtection="1" quotePrefix="1">
      <alignment horizontal="right"/>
      <protection/>
    </xf>
    <xf numFmtId="203" fontId="8" fillId="2" borderId="7" xfId="0" applyNumberFormat="1" applyFont="1" applyFill="1" applyBorder="1" applyAlignment="1" quotePrefix="1">
      <alignment horizontal="right"/>
    </xf>
    <xf numFmtId="203" fontId="0" fillId="0" borderId="3" xfId="0" applyNumberFormat="1" applyFont="1" applyFill="1" applyBorder="1" applyAlignment="1" applyProtection="1" quotePrefix="1">
      <alignment horizontal="right"/>
      <protection/>
    </xf>
    <xf numFmtId="0" fontId="8" fillId="2" borderId="8" xfId="0" applyFont="1" applyFill="1" applyBorder="1" applyAlignment="1">
      <alignment/>
    </xf>
    <xf numFmtId="203" fontId="8" fillId="2" borderId="9" xfId="0" applyNumberFormat="1" applyFont="1" applyFill="1" applyBorder="1" applyAlignment="1">
      <alignment horizontal="right"/>
    </xf>
    <xf numFmtId="203" fontId="8" fillId="2" borderId="8" xfId="0" applyNumberFormat="1" applyFont="1" applyFill="1" applyBorder="1" applyAlignment="1">
      <alignment horizontal="right"/>
    </xf>
    <xf numFmtId="203" fontId="8" fillId="2" borderId="10" xfId="0" applyNumberFormat="1" applyFont="1" applyFill="1" applyBorder="1" applyAlignment="1">
      <alignment horizontal="right"/>
    </xf>
    <xf numFmtId="203" fontId="8" fillId="2" borderId="11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0" fontId="0" fillId="2" borderId="1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0"/>
  <dimension ref="A1:K86"/>
  <sheetViews>
    <sheetView showGridLines="0" tabSelected="1" zoomScale="75" zoomScaleNormal="75" workbookViewId="0" topLeftCell="A1">
      <selection activeCell="J12" sqref="J12"/>
    </sheetView>
  </sheetViews>
  <sheetFormatPr defaultColWidth="11.421875" defaultRowHeight="12.75"/>
  <cols>
    <col min="1" max="1" width="30.7109375" style="3" customWidth="1"/>
    <col min="2" max="7" width="15.8515625" style="3" customWidth="1"/>
    <col min="8" max="16384" width="11.421875" style="3" customWidth="1"/>
  </cols>
  <sheetData>
    <row r="1" spans="1:7" s="1" customFormat="1" ht="18">
      <c r="A1" s="41" t="s">
        <v>0</v>
      </c>
      <c r="B1" s="41"/>
      <c r="C1" s="41"/>
      <c r="D1" s="41"/>
      <c r="E1" s="41"/>
      <c r="F1" s="41"/>
      <c r="G1" s="41"/>
    </row>
    <row r="3" spans="1:11" ht="15">
      <c r="A3" s="42" t="s">
        <v>73</v>
      </c>
      <c r="B3" s="42"/>
      <c r="C3" s="42"/>
      <c r="D3" s="42"/>
      <c r="E3" s="42"/>
      <c r="F3" s="42"/>
      <c r="G3" s="42"/>
      <c r="H3" s="2"/>
      <c r="I3" s="2"/>
      <c r="J3" s="2"/>
      <c r="K3" s="2"/>
    </row>
    <row r="4" spans="1:11" ht="15" thickBot="1">
      <c r="A4" s="2"/>
      <c r="B4" s="2"/>
      <c r="C4" s="2"/>
      <c r="D4" s="2"/>
      <c r="E4" s="2"/>
      <c r="F4" s="2"/>
      <c r="G4" s="2"/>
      <c r="H4" s="4"/>
      <c r="I4" s="2"/>
      <c r="J4" s="2"/>
      <c r="K4" s="2"/>
    </row>
    <row r="5" spans="1:8" ht="12.75">
      <c r="A5" s="5" t="s">
        <v>2</v>
      </c>
      <c r="B5" s="43" t="s">
        <v>3</v>
      </c>
      <c r="C5" s="44"/>
      <c r="D5" s="45"/>
      <c r="E5" s="43" t="s">
        <v>4</v>
      </c>
      <c r="F5" s="44"/>
      <c r="G5" s="44"/>
      <c r="H5" s="6"/>
    </row>
    <row r="6" spans="1:8" ht="12.75" customHeight="1">
      <c r="A6" s="7"/>
      <c r="B6" s="37" t="s">
        <v>5</v>
      </c>
      <c r="C6" s="37" t="s">
        <v>6</v>
      </c>
      <c r="D6" s="37" t="s">
        <v>7</v>
      </c>
      <c r="E6" s="37" t="s">
        <v>5</v>
      </c>
      <c r="F6" s="37" t="s">
        <v>6</v>
      </c>
      <c r="G6" s="39" t="s">
        <v>7</v>
      </c>
      <c r="H6" s="6"/>
    </row>
    <row r="7" spans="1:8" ht="13.5" thickBot="1">
      <c r="A7" s="7" t="s">
        <v>8</v>
      </c>
      <c r="B7" s="38"/>
      <c r="C7" s="38" t="s">
        <v>9</v>
      </c>
      <c r="D7" s="38" t="s">
        <v>10</v>
      </c>
      <c r="E7" s="38"/>
      <c r="F7" s="38"/>
      <c r="G7" s="40"/>
      <c r="H7" s="6"/>
    </row>
    <row r="8" spans="1:8" ht="12.75">
      <c r="A8" s="46" t="s">
        <v>11</v>
      </c>
      <c r="B8" s="9">
        <v>335250</v>
      </c>
      <c r="C8" s="10">
        <v>8250</v>
      </c>
      <c r="D8" s="10">
        <v>343500</v>
      </c>
      <c r="E8" s="11">
        <v>15645</v>
      </c>
      <c r="F8" s="12">
        <v>495</v>
      </c>
      <c r="G8" s="13">
        <v>16140</v>
      </c>
      <c r="H8" s="6"/>
    </row>
    <row r="9" spans="1:8" ht="12.75">
      <c r="A9" s="8" t="s">
        <v>12</v>
      </c>
      <c r="B9" s="14">
        <v>419112</v>
      </c>
      <c r="C9" s="15">
        <v>14448</v>
      </c>
      <c r="D9" s="15">
        <v>433560</v>
      </c>
      <c r="E9" s="16">
        <v>31433.4</v>
      </c>
      <c r="F9" s="17">
        <v>1806</v>
      </c>
      <c r="G9" s="18">
        <v>33239.4</v>
      </c>
      <c r="H9" s="6"/>
    </row>
    <row r="10" spans="1:8" ht="12.75">
      <c r="A10" s="8" t="s">
        <v>13</v>
      </c>
      <c r="B10" s="14">
        <v>749720</v>
      </c>
      <c r="C10" s="16">
        <v>2700</v>
      </c>
      <c r="D10" s="15">
        <v>752420</v>
      </c>
      <c r="E10" s="19">
        <v>37486</v>
      </c>
      <c r="F10" s="20">
        <v>135</v>
      </c>
      <c r="G10" s="18">
        <v>37621</v>
      </c>
      <c r="H10" s="6"/>
    </row>
    <row r="11" spans="1:8" ht="12.75">
      <c r="A11" s="8" t="s">
        <v>14</v>
      </c>
      <c r="B11" s="14">
        <v>252000</v>
      </c>
      <c r="C11" s="15">
        <v>2612</v>
      </c>
      <c r="D11" s="15">
        <v>254612</v>
      </c>
      <c r="E11" s="19">
        <v>12000</v>
      </c>
      <c r="F11" s="20">
        <v>228.55</v>
      </c>
      <c r="G11" s="18">
        <v>12228.55</v>
      </c>
      <c r="H11" s="6"/>
    </row>
    <row r="12" spans="1:8" ht="12.75">
      <c r="A12" s="21" t="str">
        <f>UPPER(" Galicia")</f>
        <v> GALICIA</v>
      </c>
      <c r="B12" s="22">
        <v>1756082</v>
      </c>
      <c r="C12" s="22">
        <v>28010</v>
      </c>
      <c r="D12" s="22">
        <v>1784092</v>
      </c>
      <c r="E12" s="23">
        <v>96564.4</v>
      </c>
      <c r="F12" s="24">
        <v>2664.55</v>
      </c>
      <c r="G12" s="25">
        <v>99228.95</v>
      </c>
      <c r="H12" s="6"/>
    </row>
    <row r="13" spans="1:8" ht="12.75">
      <c r="A13" s="21"/>
      <c r="B13" s="22"/>
      <c r="C13" s="23"/>
      <c r="D13" s="22"/>
      <c r="E13" s="23"/>
      <c r="F13" s="24"/>
      <c r="G13" s="25"/>
      <c r="H13" s="6"/>
    </row>
    <row r="14" spans="1:8" ht="12.75">
      <c r="A14" s="21" t="str">
        <f>UPPER(" P. de Asturias")</f>
        <v> P. DE ASTURIAS</v>
      </c>
      <c r="B14" s="26">
        <v>561000</v>
      </c>
      <c r="C14" s="27">
        <v>7875</v>
      </c>
      <c r="D14" s="22">
        <v>568875</v>
      </c>
      <c r="E14" s="27">
        <v>26400</v>
      </c>
      <c r="F14" s="28">
        <v>1750</v>
      </c>
      <c r="G14" s="25">
        <v>28150</v>
      </c>
      <c r="H14" s="6"/>
    </row>
    <row r="15" spans="1:8" ht="12.75">
      <c r="A15" s="21"/>
      <c r="B15" s="26"/>
      <c r="C15" s="27"/>
      <c r="D15" s="22"/>
      <c r="E15" s="27"/>
      <c r="F15" s="28"/>
      <c r="G15" s="25"/>
      <c r="H15" s="6"/>
    </row>
    <row r="16" spans="1:8" ht="12.75">
      <c r="A16" s="21" t="str">
        <f>UPPER(" Cantabria")</f>
        <v> CANTABRIA</v>
      </c>
      <c r="B16" s="26">
        <v>131602</v>
      </c>
      <c r="C16" s="27">
        <v>103153</v>
      </c>
      <c r="D16" s="22">
        <v>234755</v>
      </c>
      <c r="E16" s="23">
        <v>3877</v>
      </c>
      <c r="F16" s="24">
        <v>3628</v>
      </c>
      <c r="G16" s="25">
        <v>7505</v>
      </c>
      <c r="H16" s="6"/>
    </row>
    <row r="17" spans="1:8" ht="12.75">
      <c r="A17" s="21"/>
      <c r="B17" s="26"/>
      <c r="C17" s="27"/>
      <c r="D17" s="22"/>
      <c r="E17" s="23"/>
      <c r="F17" s="24"/>
      <c r="G17" s="25"/>
      <c r="H17" s="6"/>
    </row>
    <row r="18" spans="1:8" ht="12.75">
      <c r="A18" s="8" t="s">
        <v>18</v>
      </c>
      <c r="B18" s="14">
        <v>142500</v>
      </c>
      <c r="C18" s="15" t="s">
        <v>74</v>
      </c>
      <c r="D18" s="15">
        <v>142500</v>
      </c>
      <c r="E18" s="16">
        <v>2850</v>
      </c>
      <c r="F18" s="20" t="s">
        <v>74</v>
      </c>
      <c r="G18" s="18">
        <v>2850</v>
      </c>
      <c r="H18" s="6"/>
    </row>
    <row r="19" spans="1:8" ht="12.75">
      <c r="A19" s="8" t="s">
        <v>20</v>
      </c>
      <c r="B19" s="14">
        <v>77000</v>
      </c>
      <c r="C19" s="19" t="s">
        <v>74</v>
      </c>
      <c r="D19" s="15">
        <v>77000</v>
      </c>
      <c r="E19" s="16">
        <v>2310</v>
      </c>
      <c r="F19" s="20" t="s">
        <v>74</v>
      </c>
      <c r="G19" s="18">
        <v>2310</v>
      </c>
      <c r="H19" s="6"/>
    </row>
    <row r="20" spans="1:8" ht="12.75">
      <c r="A20" s="8" t="s">
        <v>21</v>
      </c>
      <c r="B20" s="14">
        <v>115000</v>
      </c>
      <c r="C20" s="19" t="s">
        <v>74</v>
      </c>
      <c r="D20" s="15">
        <v>115000</v>
      </c>
      <c r="E20" s="16">
        <v>3000</v>
      </c>
      <c r="F20" s="20" t="s">
        <v>74</v>
      </c>
      <c r="G20" s="18">
        <v>3000</v>
      </c>
      <c r="H20" s="6"/>
    </row>
    <row r="21" spans="1:8" ht="12.75">
      <c r="A21" s="21" t="str">
        <f>UPPER(" País Vasco")</f>
        <v> PAÍS VASCO</v>
      </c>
      <c r="B21" s="26">
        <v>334500</v>
      </c>
      <c r="C21" s="22" t="s">
        <v>74</v>
      </c>
      <c r="D21" s="22">
        <v>334500</v>
      </c>
      <c r="E21" s="27">
        <v>8160</v>
      </c>
      <c r="F21" s="24" t="s">
        <v>74</v>
      </c>
      <c r="G21" s="25">
        <v>8160</v>
      </c>
      <c r="H21" s="6"/>
    </row>
    <row r="22" spans="1:8" ht="12.75">
      <c r="A22" s="21"/>
      <c r="B22" s="26"/>
      <c r="C22" s="22"/>
      <c r="D22" s="22"/>
      <c r="E22" s="27"/>
      <c r="F22" s="24"/>
      <c r="G22" s="25"/>
      <c r="H22" s="6"/>
    </row>
    <row r="23" spans="1:8" ht="12.75">
      <c r="A23" s="21" t="str">
        <f>UPPER(" Navarra")</f>
        <v> NAVARRA</v>
      </c>
      <c r="B23" s="26">
        <v>115311.1</v>
      </c>
      <c r="C23" s="22">
        <v>10926.9</v>
      </c>
      <c r="D23" s="22">
        <v>126238</v>
      </c>
      <c r="E23" s="27">
        <v>1798.43</v>
      </c>
      <c r="F23" s="28">
        <v>446.31</v>
      </c>
      <c r="G23" s="25">
        <v>2244.74</v>
      </c>
      <c r="H23" s="6"/>
    </row>
    <row r="24" spans="1:8" ht="12.75">
      <c r="A24" s="21"/>
      <c r="B24" s="26"/>
      <c r="C24" s="22"/>
      <c r="D24" s="22"/>
      <c r="E24" s="27"/>
      <c r="F24" s="28"/>
      <c r="G24" s="25"/>
      <c r="H24" s="6"/>
    </row>
    <row r="25" spans="1:8" ht="12.75">
      <c r="A25" s="21" t="str">
        <f>UPPER(" La Rioja")</f>
        <v> LA RIOJA</v>
      </c>
      <c r="B25" s="22">
        <v>148837.5</v>
      </c>
      <c r="C25" s="22">
        <v>81735.2</v>
      </c>
      <c r="D25" s="22">
        <v>230572.7</v>
      </c>
      <c r="E25" s="23">
        <v>6378.75</v>
      </c>
      <c r="F25" s="24">
        <v>3619.085</v>
      </c>
      <c r="G25" s="25">
        <v>9997.835000000001</v>
      </c>
      <c r="H25" s="6"/>
    </row>
    <row r="26" spans="1:8" ht="12.75">
      <c r="A26" s="21"/>
      <c r="B26" s="22"/>
      <c r="C26" s="22"/>
      <c r="D26" s="23"/>
      <c r="E26" s="23"/>
      <c r="F26" s="24"/>
      <c r="G26" s="25"/>
      <c r="H26" s="6"/>
    </row>
    <row r="27" spans="1:8" ht="12.75">
      <c r="A27" s="8" t="s">
        <v>25</v>
      </c>
      <c r="B27" s="26">
        <v>300872</v>
      </c>
      <c r="C27" s="15">
        <v>7728</v>
      </c>
      <c r="D27" s="16">
        <v>308600</v>
      </c>
      <c r="E27" s="19">
        <v>9573.2</v>
      </c>
      <c r="F27" s="20">
        <v>450.8</v>
      </c>
      <c r="G27" s="18">
        <v>10024</v>
      </c>
      <c r="H27" s="6"/>
    </row>
    <row r="28" spans="1:8" ht="12.75">
      <c r="A28" s="8" t="s">
        <v>26</v>
      </c>
      <c r="B28" s="15">
        <v>294615.1</v>
      </c>
      <c r="C28" s="15">
        <v>16176</v>
      </c>
      <c r="D28" s="15">
        <v>310791.1</v>
      </c>
      <c r="E28" s="19">
        <v>10664.8</v>
      </c>
      <c r="F28" s="20">
        <v>1078.4</v>
      </c>
      <c r="G28" s="18">
        <v>11743.2</v>
      </c>
      <c r="H28" s="6"/>
    </row>
    <row r="29" spans="1:8" ht="12.75">
      <c r="A29" s="8" t="s">
        <v>27</v>
      </c>
      <c r="B29" s="14">
        <v>407579.2</v>
      </c>
      <c r="C29" s="15">
        <v>13026</v>
      </c>
      <c r="D29" s="16">
        <v>420605.2</v>
      </c>
      <c r="E29" s="19">
        <v>15648.13</v>
      </c>
      <c r="F29" s="20">
        <v>933.53</v>
      </c>
      <c r="G29" s="18">
        <v>16581.66</v>
      </c>
      <c r="H29" s="6"/>
    </row>
    <row r="30" spans="1:8" ht="12.75">
      <c r="A30" s="21" t="str">
        <f>UPPER(" Aragón")</f>
        <v> ARAGÓN</v>
      </c>
      <c r="B30" s="22">
        <v>1003066.3</v>
      </c>
      <c r="C30" s="22">
        <v>36930</v>
      </c>
      <c r="D30" s="22">
        <v>1039996.3</v>
      </c>
      <c r="E30" s="23">
        <v>35886.13</v>
      </c>
      <c r="F30" s="24">
        <v>2462.73</v>
      </c>
      <c r="G30" s="25">
        <v>38348.86</v>
      </c>
      <c r="H30" s="6"/>
    </row>
    <row r="31" spans="1:8" ht="12.75">
      <c r="A31" s="21"/>
      <c r="B31" s="22"/>
      <c r="C31" s="22"/>
      <c r="D31" s="22"/>
      <c r="E31" s="23"/>
      <c r="F31" s="24"/>
      <c r="G31" s="25"/>
      <c r="H31" s="6"/>
    </row>
    <row r="32" spans="1:8" ht="12.75">
      <c r="A32" s="8" t="s">
        <v>29</v>
      </c>
      <c r="B32" s="14">
        <v>237906</v>
      </c>
      <c r="C32" s="15">
        <v>9289.28</v>
      </c>
      <c r="D32" s="15">
        <v>247195.28</v>
      </c>
      <c r="E32" s="19">
        <v>14274.36</v>
      </c>
      <c r="F32" s="20">
        <v>1628.64</v>
      </c>
      <c r="G32" s="18">
        <v>15903</v>
      </c>
      <c r="H32" s="6"/>
    </row>
    <row r="33" spans="1:8" ht="12.75">
      <c r="A33" s="8" t="s">
        <v>30</v>
      </c>
      <c r="B33" s="14">
        <v>390000</v>
      </c>
      <c r="C33" s="15">
        <v>24650</v>
      </c>
      <c r="D33" s="16">
        <v>414650</v>
      </c>
      <c r="E33" s="16">
        <v>19500</v>
      </c>
      <c r="F33" s="17">
        <v>3484</v>
      </c>
      <c r="G33" s="18">
        <v>22984</v>
      </c>
      <c r="H33" s="6"/>
    </row>
    <row r="34" spans="1:8" ht="12.75">
      <c r="A34" s="8" t="s">
        <v>31</v>
      </c>
      <c r="B34" s="14">
        <v>783608</v>
      </c>
      <c r="C34" s="15">
        <v>45792</v>
      </c>
      <c r="D34" s="16">
        <v>829400</v>
      </c>
      <c r="E34" s="19">
        <v>33583.2</v>
      </c>
      <c r="F34" s="20">
        <v>4579.2</v>
      </c>
      <c r="G34" s="18">
        <v>38162.4</v>
      </c>
      <c r="H34" s="6"/>
    </row>
    <row r="35" spans="1:8" ht="12.75">
      <c r="A35" s="8" t="s">
        <v>32</v>
      </c>
      <c r="B35" s="14">
        <v>311124</v>
      </c>
      <c r="C35" s="15">
        <v>55715</v>
      </c>
      <c r="D35" s="15">
        <v>366839</v>
      </c>
      <c r="E35" s="19">
        <v>21213</v>
      </c>
      <c r="F35" s="20">
        <v>5065</v>
      </c>
      <c r="G35" s="18">
        <v>26278</v>
      </c>
      <c r="H35" s="6"/>
    </row>
    <row r="36" spans="1:8" ht="12.75">
      <c r="A36" s="21" t="str">
        <f>UPPER(" Cataluña")</f>
        <v> CATALUÑA</v>
      </c>
      <c r="B36" s="26">
        <v>1722638</v>
      </c>
      <c r="C36" s="22">
        <v>135446.28</v>
      </c>
      <c r="D36" s="22">
        <v>1858084.28</v>
      </c>
      <c r="E36" s="23">
        <v>88570.56</v>
      </c>
      <c r="F36" s="24">
        <v>14756.84</v>
      </c>
      <c r="G36" s="25">
        <v>103327.4</v>
      </c>
      <c r="H36" s="6"/>
    </row>
    <row r="37" spans="1:8" ht="12.75">
      <c r="A37" s="21"/>
      <c r="B37" s="26"/>
      <c r="C37" s="22"/>
      <c r="D37" s="23"/>
      <c r="E37" s="23"/>
      <c r="F37" s="24"/>
      <c r="G37" s="25"/>
      <c r="H37" s="6"/>
    </row>
    <row r="38" spans="1:8" ht="12.75">
      <c r="A38" s="21" t="str">
        <f>UPPER(" Baleares")</f>
        <v> BALEARES</v>
      </c>
      <c r="B38" s="26">
        <v>15940</v>
      </c>
      <c r="C38" s="22">
        <v>99018.95</v>
      </c>
      <c r="D38" s="27">
        <v>114958.95</v>
      </c>
      <c r="E38" s="27">
        <v>478.2</v>
      </c>
      <c r="F38" s="28">
        <v>3040.5</v>
      </c>
      <c r="G38" s="25">
        <v>3518.7</v>
      </c>
      <c r="H38" s="6"/>
    </row>
    <row r="39" spans="1:8" ht="12.75">
      <c r="A39" s="21"/>
      <c r="B39" s="26"/>
      <c r="C39" s="22"/>
      <c r="D39" s="27"/>
      <c r="E39" s="27"/>
      <c r="F39" s="28"/>
      <c r="G39" s="25"/>
      <c r="H39" s="6"/>
    </row>
    <row r="40" spans="1:8" ht="12.75">
      <c r="A40" s="8" t="s">
        <v>35</v>
      </c>
      <c r="B40" s="15">
        <v>53000</v>
      </c>
      <c r="C40" s="15" t="s">
        <v>74</v>
      </c>
      <c r="D40" s="15">
        <v>53000</v>
      </c>
      <c r="E40" s="19">
        <v>2650</v>
      </c>
      <c r="F40" s="20" t="s">
        <v>74</v>
      </c>
      <c r="G40" s="18">
        <v>2650</v>
      </c>
      <c r="H40" s="6"/>
    </row>
    <row r="41" spans="1:8" ht="12.75">
      <c r="A41" s="8" t="s">
        <v>36</v>
      </c>
      <c r="B41" s="14">
        <v>442602</v>
      </c>
      <c r="C41" s="15">
        <v>250</v>
      </c>
      <c r="D41" s="15">
        <v>442852</v>
      </c>
      <c r="E41" s="19">
        <v>12294.5</v>
      </c>
      <c r="F41" s="20">
        <v>25</v>
      </c>
      <c r="G41" s="18">
        <v>12319.5</v>
      </c>
      <c r="H41" s="6"/>
    </row>
    <row r="42" spans="1:8" ht="12.75">
      <c r="A42" s="8" t="s">
        <v>37</v>
      </c>
      <c r="B42" s="15">
        <v>353550</v>
      </c>
      <c r="C42" s="15">
        <v>1750</v>
      </c>
      <c r="D42" s="15">
        <v>355300</v>
      </c>
      <c r="E42" s="19">
        <v>10606.5</v>
      </c>
      <c r="F42" s="20">
        <v>122.5</v>
      </c>
      <c r="G42" s="18">
        <v>10729</v>
      </c>
      <c r="H42" s="6"/>
    </row>
    <row r="43" spans="1:8" ht="12.75">
      <c r="A43" s="8" t="s">
        <v>38</v>
      </c>
      <c r="B43" s="14">
        <v>108360</v>
      </c>
      <c r="C43" s="14">
        <v>4000</v>
      </c>
      <c r="D43" s="15">
        <v>112360</v>
      </c>
      <c r="E43" s="19">
        <v>4596</v>
      </c>
      <c r="F43" s="20">
        <v>700</v>
      </c>
      <c r="G43" s="18">
        <v>5296</v>
      </c>
      <c r="H43" s="6"/>
    </row>
    <row r="44" spans="1:8" ht="12.75">
      <c r="A44" s="8" t="s">
        <v>39</v>
      </c>
      <c r="B44" s="14">
        <v>1950000</v>
      </c>
      <c r="C44" s="15">
        <v>176000</v>
      </c>
      <c r="D44" s="15">
        <v>2126000</v>
      </c>
      <c r="E44" s="19">
        <v>76050</v>
      </c>
      <c r="F44" s="20">
        <v>12480</v>
      </c>
      <c r="G44" s="18">
        <v>88530</v>
      </c>
      <c r="H44" s="6"/>
    </row>
    <row r="45" spans="1:8" ht="12.75">
      <c r="A45" s="8" t="s">
        <v>40</v>
      </c>
      <c r="B45" s="15">
        <v>141492</v>
      </c>
      <c r="C45" s="15" t="s">
        <v>74</v>
      </c>
      <c r="D45" s="15">
        <v>141492</v>
      </c>
      <c r="E45" s="19">
        <v>7074.6</v>
      </c>
      <c r="F45" s="20" t="s">
        <v>74</v>
      </c>
      <c r="G45" s="18">
        <v>7074.6</v>
      </c>
      <c r="H45" s="6"/>
    </row>
    <row r="46" spans="1:8" ht="12.75">
      <c r="A46" s="8" t="s">
        <v>41</v>
      </c>
      <c r="B46" s="15">
        <v>98750</v>
      </c>
      <c r="C46" s="15">
        <v>9420</v>
      </c>
      <c r="D46" s="15">
        <v>108170</v>
      </c>
      <c r="E46" s="19">
        <v>3948.4</v>
      </c>
      <c r="F46" s="20">
        <v>942</v>
      </c>
      <c r="G46" s="18">
        <v>4890.4</v>
      </c>
      <c r="H46" s="6"/>
    </row>
    <row r="47" spans="1:8" ht="12.75">
      <c r="A47" s="8" t="s">
        <v>42</v>
      </c>
      <c r="B47" s="14">
        <v>57000</v>
      </c>
      <c r="C47" s="15" t="s">
        <v>74</v>
      </c>
      <c r="D47" s="15">
        <v>57000</v>
      </c>
      <c r="E47" s="19">
        <v>3800</v>
      </c>
      <c r="F47" s="20" t="s">
        <v>74</v>
      </c>
      <c r="G47" s="18">
        <v>3800</v>
      </c>
      <c r="H47" s="6"/>
    </row>
    <row r="48" spans="1:8" ht="12.75">
      <c r="A48" s="8" t="s">
        <v>43</v>
      </c>
      <c r="B48" s="14">
        <v>283296</v>
      </c>
      <c r="C48" s="15" t="s">
        <v>74</v>
      </c>
      <c r="D48" s="15">
        <v>283296</v>
      </c>
      <c r="E48" s="19">
        <v>11804</v>
      </c>
      <c r="F48" s="20" t="s">
        <v>74</v>
      </c>
      <c r="G48" s="18">
        <v>11804</v>
      </c>
      <c r="H48" s="6"/>
    </row>
    <row r="49" spans="1:8" ht="12.75">
      <c r="A49" s="21" t="str">
        <f>UPPER(" Castilla y León")</f>
        <v> CASTILLA Y LEÓN</v>
      </c>
      <c r="B49" s="22">
        <v>3488050</v>
      </c>
      <c r="C49" s="22">
        <v>191420</v>
      </c>
      <c r="D49" s="22">
        <v>3679470</v>
      </c>
      <c r="E49" s="23">
        <v>132824</v>
      </c>
      <c r="F49" s="24">
        <v>14269.5</v>
      </c>
      <c r="G49" s="25">
        <v>147093.5</v>
      </c>
      <c r="H49" s="6"/>
    </row>
    <row r="50" spans="1:8" ht="12.75">
      <c r="A50" s="21"/>
      <c r="B50" s="22"/>
      <c r="C50" s="22"/>
      <c r="D50" s="22"/>
      <c r="E50" s="23"/>
      <c r="F50" s="24"/>
      <c r="G50" s="25"/>
      <c r="H50" s="6"/>
    </row>
    <row r="51" spans="1:8" ht="12.75">
      <c r="A51" s="21" t="str">
        <f>UPPER(" Madrid")</f>
        <v> MADRID</v>
      </c>
      <c r="B51" s="22">
        <v>136280</v>
      </c>
      <c r="C51" s="22">
        <v>56040</v>
      </c>
      <c r="D51" s="22">
        <v>192320</v>
      </c>
      <c r="E51" s="27">
        <v>4769.8</v>
      </c>
      <c r="F51" s="28">
        <v>4670</v>
      </c>
      <c r="G51" s="25">
        <v>9439.8</v>
      </c>
      <c r="H51" s="6"/>
    </row>
    <row r="52" spans="1:8" ht="12.75">
      <c r="A52" s="21"/>
      <c r="B52" s="22"/>
      <c r="C52" s="22"/>
      <c r="D52" s="22"/>
      <c r="E52" s="27"/>
      <c r="F52" s="28"/>
      <c r="G52" s="25"/>
      <c r="H52" s="6"/>
    </row>
    <row r="53" spans="1:8" ht="12.75">
      <c r="A53" s="8" t="s">
        <v>46</v>
      </c>
      <c r="B53" s="14">
        <v>602400</v>
      </c>
      <c r="C53" s="15">
        <v>10850</v>
      </c>
      <c r="D53" s="14">
        <v>613250</v>
      </c>
      <c r="E53" s="19">
        <v>37650</v>
      </c>
      <c r="F53" s="20">
        <v>1395</v>
      </c>
      <c r="G53" s="18">
        <v>39045</v>
      </c>
      <c r="H53" s="6"/>
    </row>
    <row r="54" spans="1:8" ht="12.75">
      <c r="A54" s="8" t="s">
        <v>47</v>
      </c>
      <c r="B54" s="15">
        <v>425165</v>
      </c>
      <c r="C54" s="15">
        <v>14664</v>
      </c>
      <c r="D54" s="14">
        <v>439829</v>
      </c>
      <c r="E54" s="19">
        <v>32705</v>
      </c>
      <c r="F54" s="20">
        <v>2444</v>
      </c>
      <c r="G54" s="18">
        <v>35149</v>
      </c>
      <c r="H54" s="6"/>
    </row>
    <row r="55" spans="1:8" ht="12.75">
      <c r="A55" s="8" t="s">
        <v>48</v>
      </c>
      <c r="B55" s="15">
        <v>584190</v>
      </c>
      <c r="C55" s="15">
        <v>116550</v>
      </c>
      <c r="D55" s="16">
        <v>700740</v>
      </c>
      <c r="E55" s="19">
        <v>6772.8</v>
      </c>
      <c r="F55" s="20">
        <v>982.9</v>
      </c>
      <c r="G55" s="18">
        <v>7755.7</v>
      </c>
      <c r="H55" s="6"/>
    </row>
    <row r="56" spans="1:8" ht="12.75">
      <c r="A56" s="8" t="s">
        <v>49</v>
      </c>
      <c r="B56" s="14">
        <v>309782.8</v>
      </c>
      <c r="C56" s="15">
        <v>4300</v>
      </c>
      <c r="D56" s="14">
        <v>314082.8</v>
      </c>
      <c r="E56" s="19">
        <v>12030.4</v>
      </c>
      <c r="F56" s="20">
        <v>129</v>
      </c>
      <c r="G56" s="18">
        <v>12159.4</v>
      </c>
      <c r="H56" s="6"/>
    </row>
    <row r="57" spans="1:8" ht="12.75">
      <c r="A57" s="8" t="s">
        <v>50</v>
      </c>
      <c r="B57" s="15">
        <v>207220</v>
      </c>
      <c r="C57" s="15">
        <v>31576</v>
      </c>
      <c r="D57" s="15">
        <v>238796</v>
      </c>
      <c r="E57" s="19">
        <v>20722</v>
      </c>
      <c r="F57" s="20">
        <v>3947</v>
      </c>
      <c r="G57" s="18">
        <v>24669</v>
      </c>
      <c r="H57" s="6"/>
    </row>
    <row r="58" spans="1:8" ht="12.75">
      <c r="A58" s="21" t="str">
        <f>UPPER(" Castilla-La Mancha")</f>
        <v> CASTILLA-LA MANCHA</v>
      </c>
      <c r="B58" s="22">
        <v>2128757.8</v>
      </c>
      <c r="C58" s="22">
        <v>177940</v>
      </c>
      <c r="D58" s="22">
        <v>2306697.8</v>
      </c>
      <c r="E58" s="23">
        <v>109880.2</v>
      </c>
      <c r="F58" s="24">
        <v>8897.9</v>
      </c>
      <c r="G58" s="25">
        <v>118778.1</v>
      </c>
      <c r="H58" s="6"/>
    </row>
    <row r="59" spans="1:8" ht="12.75">
      <c r="A59" s="21"/>
      <c r="B59" s="22"/>
      <c r="C59" s="22"/>
      <c r="D59" s="23"/>
      <c r="E59" s="23"/>
      <c r="F59" s="24"/>
      <c r="G59" s="25"/>
      <c r="H59" s="6"/>
    </row>
    <row r="60" spans="1:8" ht="12.75">
      <c r="A60" s="8" t="s">
        <v>52</v>
      </c>
      <c r="B60" s="14">
        <v>1333620</v>
      </c>
      <c r="C60" s="15">
        <v>4950</v>
      </c>
      <c r="D60" s="16">
        <v>1338570</v>
      </c>
      <c r="E60" s="16">
        <v>43342.65</v>
      </c>
      <c r="F60" s="17">
        <v>292.5</v>
      </c>
      <c r="G60" s="18">
        <v>43635.15</v>
      </c>
      <c r="H60" s="6"/>
    </row>
    <row r="61" spans="1:8" ht="12.75">
      <c r="A61" s="8" t="s">
        <v>53</v>
      </c>
      <c r="B61" s="14">
        <v>1397900</v>
      </c>
      <c r="C61" s="15" t="s">
        <v>74</v>
      </c>
      <c r="D61" s="16">
        <v>1397900</v>
      </c>
      <c r="E61" s="19">
        <v>49925</v>
      </c>
      <c r="F61" s="20" t="s">
        <v>74</v>
      </c>
      <c r="G61" s="18">
        <v>49925</v>
      </c>
      <c r="H61" s="6"/>
    </row>
    <row r="62" spans="1:8" ht="12.75">
      <c r="A62" s="8" t="s">
        <v>54</v>
      </c>
      <c r="B62" s="15">
        <v>3866812</v>
      </c>
      <c r="C62" s="15">
        <v>7500</v>
      </c>
      <c r="D62" s="15">
        <v>3874312</v>
      </c>
      <c r="E62" s="19">
        <v>169016</v>
      </c>
      <c r="F62" s="20">
        <v>1500</v>
      </c>
      <c r="G62" s="18">
        <v>170516</v>
      </c>
      <c r="H62" s="6"/>
    </row>
    <row r="63" spans="1:8" ht="12.75">
      <c r="A63" s="21" t="str">
        <f>UPPER(" C. Valenciana")</f>
        <v> C. VALENCIANA</v>
      </c>
      <c r="B63" s="22">
        <v>6598332</v>
      </c>
      <c r="C63" s="22">
        <v>12450</v>
      </c>
      <c r="D63" s="22">
        <v>6610782</v>
      </c>
      <c r="E63" s="23">
        <v>262283.65</v>
      </c>
      <c r="F63" s="24">
        <v>1792.5</v>
      </c>
      <c r="G63" s="25">
        <v>264076.15</v>
      </c>
      <c r="H63" s="6"/>
    </row>
    <row r="64" spans="1:8" ht="12.75">
      <c r="A64" s="21"/>
      <c r="B64" s="22"/>
      <c r="C64" s="22"/>
      <c r="D64" s="22"/>
      <c r="E64" s="23"/>
      <c r="F64" s="24"/>
      <c r="G64" s="25"/>
      <c r="H64" s="6"/>
    </row>
    <row r="65" spans="1:8" ht="12.75">
      <c r="A65" s="21" t="str">
        <f>UPPER(" R. de Murcia")</f>
        <v> R. DE MURCIA</v>
      </c>
      <c r="B65" s="26">
        <v>1204820</v>
      </c>
      <c r="C65" s="22" t="s">
        <v>74</v>
      </c>
      <c r="D65" s="22">
        <v>1204820</v>
      </c>
      <c r="E65" s="23">
        <v>16147</v>
      </c>
      <c r="F65" s="24" t="s">
        <v>74</v>
      </c>
      <c r="G65" s="25">
        <v>16147</v>
      </c>
      <c r="H65" s="6"/>
    </row>
    <row r="66" spans="1:8" ht="12.75">
      <c r="A66" s="21"/>
      <c r="B66" s="26"/>
      <c r="C66" s="22"/>
      <c r="D66" s="22"/>
      <c r="E66" s="23"/>
      <c r="F66" s="24"/>
      <c r="G66" s="25"/>
      <c r="H66" s="6"/>
    </row>
    <row r="67" spans="1:8" ht="12.75">
      <c r="A67" s="8" t="s">
        <v>57</v>
      </c>
      <c r="B67" s="15">
        <v>3082880</v>
      </c>
      <c r="C67" s="15" t="s">
        <v>74</v>
      </c>
      <c r="D67" s="15">
        <v>3082880</v>
      </c>
      <c r="E67" s="19">
        <v>192680</v>
      </c>
      <c r="F67" s="20">
        <v>2380</v>
      </c>
      <c r="G67" s="18">
        <v>195060</v>
      </c>
      <c r="H67" s="6"/>
    </row>
    <row r="68" spans="1:8" ht="12.75">
      <c r="A68" s="8" t="s">
        <v>58</v>
      </c>
      <c r="B68" s="15">
        <v>1617640.5</v>
      </c>
      <c r="C68" s="15" t="s">
        <v>74</v>
      </c>
      <c r="D68" s="15">
        <v>1617640.5</v>
      </c>
      <c r="E68" s="19">
        <v>154061</v>
      </c>
      <c r="F68" s="20">
        <v>11595</v>
      </c>
      <c r="G68" s="18">
        <v>165656</v>
      </c>
      <c r="H68" s="6"/>
    </row>
    <row r="69" spans="1:8" ht="12.75">
      <c r="A69" s="21" t="str">
        <f>UPPER(" Extremadura")</f>
        <v> EXTREMADURA</v>
      </c>
      <c r="B69" s="22">
        <v>4700520.5</v>
      </c>
      <c r="C69" s="22" t="s">
        <v>74</v>
      </c>
      <c r="D69" s="22">
        <v>4700520.5</v>
      </c>
      <c r="E69" s="23">
        <v>346741</v>
      </c>
      <c r="F69" s="24">
        <v>13975</v>
      </c>
      <c r="G69" s="29">
        <v>360716</v>
      </c>
      <c r="H69" s="6"/>
    </row>
    <row r="70" spans="1:8" ht="12.75">
      <c r="A70" s="21"/>
      <c r="B70" s="22"/>
      <c r="C70" s="22"/>
      <c r="D70" s="22"/>
      <c r="E70" s="23"/>
      <c r="F70" s="24"/>
      <c r="G70" s="29"/>
      <c r="H70" s="6"/>
    </row>
    <row r="71" spans="1:8" ht="12.75">
      <c r="A71" s="8" t="s">
        <v>60</v>
      </c>
      <c r="B71" s="15">
        <v>748920</v>
      </c>
      <c r="C71" s="15">
        <v>1018.5</v>
      </c>
      <c r="D71" s="15">
        <v>749938.5</v>
      </c>
      <c r="E71" s="19" t="s">
        <v>74</v>
      </c>
      <c r="F71" s="20" t="s">
        <v>74</v>
      </c>
      <c r="G71" s="18" t="s">
        <v>74</v>
      </c>
      <c r="H71" s="6"/>
    </row>
    <row r="72" spans="1:8" ht="12.75">
      <c r="A72" s="8" t="s">
        <v>61</v>
      </c>
      <c r="B72" s="15">
        <v>179212.5</v>
      </c>
      <c r="C72" s="15">
        <v>111937.5</v>
      </c>
      <c r="D72" s="15">
        <v>291150</v>
      </c>
      <c r="E72" s="16">
        <v>6682.5</v>
      </c>
      <c r="F72" s="17">
        <v>14178.75</v>
      </c>
      <c r="G72" s="18">
        <v>20861.25</v>
      </c>
      <c r="H72" s="6"/>
    </row>
    <row r="73" spans="1:8" ht="12.75">
      <c r="A73" s="8" t="s">
        <v>62</v>
      </c>
      <c r="B73" s="15">
        <v>472857</v>
      </c>
      <c r="C73" s="15">
        <v>1693</v>
      </c>
      <c r="D73" s="15">
        <v>474550</v>
      </c>
      <c r="E73" s="16">
        <v>51584.4</v>
      </c>
      <c r="F73" s="17">
        <v>169.3</v>
      </c>
      <c r="G73" s="18">
        <v>51753.7</v>
      </c>
      <c r="H73" s="6"/>
    </row>
    <row r="74" spans="1:8" ht="12.75">
      <c r="A74" s="8" t="s">
        <v>63</v>
      </c>
      <c r="B74" s="14">
        <v>680355</v>
      </c>
      <c r="C74" s="15">
        <v>11200</v>
      </c>
      <c r="D74" s="15">
        <v>691555</v>
      </c>
      <c r="E74" s="16">
        <v>90714</v>
      </c>
      <c r="F74" s="17">
        <v>4800</v>
      </c>
      <c r="G74" s="18">
        <v>95514</v>
      </c>
      <c r="H74" s="6"/>
    </row>
    <row r="75" spans="1:8" ht="12.75">
      <c r="A75" s="8" t="s">
        <v>64</v>
      </c>
      <c r="B75" s="15">
        <v>779448</v>
      </c>
      <c r="C75" s="15">
        <v>24060</v>
      </c>
      <c r="D75" s="15">
        <v>803508</v>
      </c>
      <c r="E75" s="19">
        <v>38972.4</v>
      </c>
      <c r="F75" s="20">
        <v>3208</v>
      </c>
      <c r="G75" s="18">
        <v>42180.4</v>
      </c>
      <c r="H75" s="6"/>
    </row>
    <row r="76" spans="1:8" ht="12.75">
      <c r="A76" s="8" t="s">
        <v>65</v>
      </c>
      <c r="B76" s="15">
        <v>562428</v>
      </c>
      <c r="C76" s="15">
        <v>69150</v>
      </c>
      <c r="D76" s="15">
        <v>631578</v>
      </c>
      <c r="E76" s="16">
        <v>18747.6</v>
      </c>
      <c r="F76" s="17">
        <v>4149</v>
      </c>
      <c r="G76" s="18">
        <v>22896.6</v>
      </c>
      <c r="H76" s="6"/>
    </row>
    <row r="77" spans="1:8" ht="12.75">
      <c r="A77" s="8" t="s">
        <v>66</v>
      </c>
      <c r="B77" s="15">
        <v>696690</v>
      </c>
      <c r="C77" s="15" t="s">
        <v>74</v>
      </c>
      <c r="D77" s="15">
        <v>696690</v>
      </c>
      <c r="E77" s="19">
        <v>31351.05</v>
      </c>
      <c r="F77" s="20" t="s">
        <v>74</v>
      </c>
      <c r="G77" s="18">
        <v>31351.05</v>
      </c>
      <c r="H77" s="6"/>
    </row>
    <row r="78" spans="1:8" ht="12.75">
      <c r="A78" s="8" t="s">
        <v>67</v>
      </c>
      <c r="B78" s="15">
        <v>878620.5624999998</v>
      </c>
      <c r="C78" s="15">
        <v>25683.0475</v>
      </c>
      <c r="D78" s="15">
        <v>904303.61</v>
      </c>
      <c r="E78" s="19">
        <v>34731.35399999999</v>
      </c>
      <c r="F78" s="20">
        <v>1574.7269999999999</v>
      </c>
      <c r="G78" s="18">
        <v>36306.08099999999</v>
      </c>
      <c r="H78" s="6"/>
    </row>
    <row r="79" spans="1:8" ht="12.75">
      <c r="A79" s="21" t="str">
        <f>UPPER(" Andalucía")</f>
        <v> ANDALUCÍA</v>
      </c>
      <c r="B79" s="22">
        <v>4998531.0625</v>
      </c>
      <c r="C79" s="22">
        <v>244742.04750000002</v>
      </c>
      <c r="D79" s="22">
        <v>5243273.11</v>
      </c>
      <c r="E79" s="23">
        <v>272783.304</v>
      </c>
      <c r="F79" s="24">
        <v>28079.777000000002</v>
      </c>
      <c r="G79" s="25">
        <v>300863.081</v>
      </c>
      <c r="H79" s="6"/>
    </row>
    <row r="80" spans="1:8" ht="12.75">
      <c r="A80" s="21"/>
      <c r="B80" s="22"/>
      <c r="C80" s="23"/>
      <c r="D80" s="22"/>
      <c r="E80" s="23"/>
      <c r="F80" s="24"/>
      <c r="G80" s="25"/>
      <c r="H80" s="6"/>
    </row>
    <row r="81" spans="1:8" ht="12.75">
      <c r="A81" s="8" t="s">
        <v>69</v>
      </c>
      <c r="B81" s="14">
        <v>118140.112</v>
      </c>
      <c r="C81" s="19" t="s">
        <v>74</v>
      </c>
      <c r="D81" s="15">
        <v>118140.112</v>
      </c>
      <c r="E81" s="30">
        <v>1576</v>
      </c>
      <c r="F81" s="20" t="s">
        <v>74</v>
      </c>
      <c r="G81" s="18">
        <v>1576</v>
      </c>
      <c r="H81" s="6"/>
    </row>
    <row r="82" spans="1:8" ht="12.75">
      <c r="A82" s="8" t="s">
        <v>70</v>
      </c>
      <c r="B82" s="14">
        <v>312906</v>
      </c>
      <c r="C82" s="19" t="s">
        <v>74</v>
      </c>
      <c r="D82" s="15">
        <v>312906</v>
      </c>
      <c r="E82" s="19">
        <v>3196.62</v>
      </c>
      <c r="F82" s="20" t="s">
        <v>74</v>
      </c>
      <c r="G82" s="18">
        <v>3196.62</v>
      </c>
      <c r="H82" s="6"/>
    </row>
    <row r="83" spans="1:8" ht="12.75">
      <c r="A83" s="21" t="str">
        <f>UPPER(" Canarias")</f>
        <v> CANARIAS</v>
      </c>
      <c r="B83" s="26">
        <v>431046.11199999996</v>
      </c>
      <c r="C83" s="23" t="s">
        <v>74</v>
      </c>
      <c r="D83" s="22">
        <v>431046.11199999996</v>
      </c>
      <c r="E83" s="23">
        <v>4772.62</v>
      </c>
      <c r="F83" s="24" t="s">
        <v>74</v>
      </c>
      <c r="G83" s="25">
        <v>4772.62</v>
      </c>
      <c r="H83" s="6"/>
    </row>
    <row r="84" spans="1:8" ht="12.75">
      <c r="A84" s="21"/>
      <c r="B84" s="26"/>
      <c r="C84" s="23"/>
      <c r="D84" s="22"/>
      <c r="E84" s="23"/>
      <c r="F84" s="24"/>
      <c r="G84" s="25"/>
      <c r="H84" s="6"/>
    </row>
    <row r="85" spans="1:8" ht="13.5" thickBot="1">
      <c r="A85" s="31" t="s">
        <v>72</v>
      </c>
      <c r="B85" s="32">
        <v>29475314.374499995</v>
      </c>
      <c r="C85" s="32">
        <v>1185687.3775</v>
      </c>
      <c r="D85" s="32">
        <v>30661001.752</v>
      </c>
      <c r="E85" s="33">
        <v>1418315.0440000007</v>
      </c>
      <c r="F85" s="34">
        <v>104052.69199999998</v>
      </c>
      <c r="G85" s="35">
        <v>1522367.7360000003</v>
      </c>
      <c r="H85" s="6"/>
    </row>
    <row r="86" ht="12.75">
      <c r="H86" s="6"/>
    </row>
  </sheetData>
  <mergeCells count="10">
    <mergeCell ref="F6:F7"/>
    <mergeCell ref="G6:G7"/>
    <mergeCell ref="B6:B7"/>
    <mergeCell ref="C6:C7"/>
    <mergeCell ref="D6:D7"/>
    <mergeCell ref="E6:E7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21"/>
  <dimension ref="A1:K86"/>
  <sheetViews>
    <sheetView showGridLines="0" zoomScale="75" zoomScaleNormal="75" workbookViewId="0" topLeftCell="A40">
      <selection activeCell="G85" sqref="G85"/>
    </sheetView>
  </sheetViews>
  <sheetFormatPr defaultColWidth="11.421875" defaultRowHeight="12.75"/>
  <cols>
    <col min="1" max="1" width="30.7109375" style="3" customWidth="1"/>
    <col min="2" max="7" width="15.8515625" style="3" customWidth="1"/>
    <col min="8" max="16384" width="11.421875" style="3" customWidth="1"/>
  </cols>
  <sheetData>
    <row r="1" spans="1:7" s="1" customFormat="1" ht="18">
      <c r="A1" s="41" t="s">
        <v>0</v>
      </c>
      <c r="B1" s="41"/>
      <c r="C1" s="41"/>
      <c r="D1" s="41"/>
      <c r="E1" s="41"/>
      <c r="F1" s="41"/>
      <c r="G1" s="41"/>
    </row>
    <row r="3" spans="1:11" ht="15">
      <c r="A3" s="42" t="s">
        <v>1</v>
      </c>
      <c r="B3" s="42"/>
      <c r="C3" s="42"/>
      <c r="D3" s="42"/>
      <c r="E3" s="42"/>
      <c r="F3" s="42"/>
      <c r="G3" s="42"/>
      <c r="H3" s="2"/>
      <c r="I3" s="2"/>
      <c r="J3" s="2"/>
      <c r="K3" s="2"/>
    </row>
    <row r="4" spans="1:11" ht="15" thickBot="1">
      <c r="A4" s="2"/>
      <c r="B4" s="2"/>
      <c r="C4" s="2"/>
      <c r="D4" s="2"/>
      <c r="E4" s="2"/>
      <c r="F4" s="2"/>
      <c r="G4" s="2"/>
      <c r="H4" s="4"/>
      <c r="I4" s="2"/>
      <c r="J4" s="2"/>
      <c r="K4" s="2"/>
    </row>
    <row r="5" spans="1:8" ht="12.75">
      <c r="A5" s="5" t="s">
        <v>2</v>
      </c>
      <c r="B5" s="43" t="s">
        <v>3</v>
      </c>
      <c r="C5" s="44"/>
      <c r="D5" s="45"/>
      <c r="E5" s="43" t="s">
        <v>4</v>
      </c>
      <c r="F5" s="44"/>
      <c r="G5" s="44"/>
      <c r="H5" s="6"/>
    </row>
    <row r="6" spans="1:8" ht="12.75" customHeight="1">
      <c r="A6" s="7"/>
      <c r="B6" s="37" t="s">
        <v>5</v>
      </c>
      <c r="C6" s="37" t="s">
        <v>6</v>
      </c>
      <c r="D6" s="37" t="s">
        <v>7</v>
      </c>
      <c r="E6" s="37" t="s">
        <v>5</v>
      </c>
      <c r="F6" s="37" t="s">
        <v>6</v>
      </c>
      <c r="G6" s="39" t="s">
        <v>7</v>
      </c>
      <c r="H6" s="6"/>
    </row>
    <row r="7" spans="1:8" ht="13.5" thickBot="1">
      <c r="A7" s="7" t="s">
        <v>8</v>
      </c>
      <c r="B7" s="38"/>
      <c r="C7" s="38" t="s">
        <v>9</v>
      </c>
      <c r="D7" s="38" t="s">
        <v>10</v>
      </c>
      <c r="E7" s="38"/>
      <c r="F7" s="38"/>
      <c r="G7" s="40"/>
      <c r="H7" s="6"/>
    </row>
    <row r="8" spans="1:8" ht="12.75">
      <c r="A8" s="8" t="s">
        <v>11</v>
      </c>
      <c r="B8" s="9">
        <v>290475</v>
      </c>
      <c r="C8" s="10">
        <v>6750</v>
      </c>
      <c r="D8" s="10">
        <v>297225</v>
      </c>
      <c r="E8" s="11">
        <v>13555.5</v>
      </c>
      <c r="F8" s="12">
        <v>405</v>
      </c>
      <c r="G8" s="13">
        <v>13960.5</v>
      </c>
      <c r="H8" s="6"/>
    </row>
    <row r="9" spans="1:8" ht="12.75">
      <c r="A9" s="8" t="s">
        <v>12</v>
      </c>
      <c r="B9" s="14">
        <v>356004</v>
      </c>
      <c r="C9" s="15">
        <v>11840</v>
      </c>
      <c r="D9" s="15">
        <v>367844</v>
      </c>
      <c r="E9" s="16">
        <v>26700.3</v>
      </c>
      <c r="F9" s="17">
        <v>1480</v>
      </c>
      <c r="G9" s="18">
        <v>28180.3</v>
      </c>
      <c r="H9" s="6"/>
    </row>
    <row r="10" spans="1:8" ht="12.75">
      <c r="A10" s="8" t="s">
        <v>13</v>
      </c>
      <c r="B10" s="14">
        <v>329832</v>
      </c>
      <c r="C10" s="16">
        <v>1800</v>
      </c>
      <c r="D10" s="15">
        <v>331632</v>
      </c>
      <c r="E10" s="19">
        <v>27486</v>
      </c>
      <c r="F10" s="20">
        <v>135</v>
      </c>
      <c r="G10" s="18">
        <v>27621</v>
      </c>
      <c r="H10" s="6"/>
    </row>
    <row r="11" spans="1:8" ht="12.75">
      <c r="A11" s="8" t="s">
        <v>14</v>
      </c>
      <c r="B11" s="14">
        <v>228522</v>
      </c>
      <c r="C11" s="15">
        <v>2144</v>
      </c>
      <c r="D11" s="15">
        <v>230666</v>
      </c>
      <c r="E11" s="19">
        <v>10882</v>
      </c>
      <c r="F11" s="20">
        <v>187.6</v>
      </c>
      <c r="G11" s="18">
        <v>11069.6</v>
      </c>
      <c r="H11" s="6"/>
    </row>
    <row r="12" spans="1:8" ht="12.75">
      <c r="A12" s="21" t="s">
        <v>15</v>
      </c>
      <c r="B12" s="22">
        <v>1204833</v>
      </c>
      <c r="C12" s="22">
        <v>22534</v>
      </c>
      <c r="D12" s="22">
        <v>1227367</v>
      </c>
      <c r="E12" s="23">
        <v>78623.8</v>
      </c>
      <c r="F12" s="24">
        <v>2207.6</v>
      </c>
      <c r="G12" s="25">
        <v>80831.4</v>
      </c>
      <c r="H12" s="6"/>
    </row>
    <row r="13" spans="1:8" ht="12.75">
      <c r="A13" s="21"/>
      <c r="B13" s="22"/>
      <c r="C13" s="23"/>
      <c r="D13" s="22"/>
      <c r="E13" s="23"/>
      <c r="F13" s="24"/>
      <c r="G13" s="25"/>
      <c r="H13" s="6"/>
    </row>
    <row r="14" spans="1:8" ht="12.75">
      <c r="A14" s="21" t="s">
        <v>16</v>
      </c>
      <c r="B14" s="26">
        <v>478500</v>
      </c>
      <c r="C14" s="27">
        <v>9100</v>
      </c>
      <c r="D14" s="22">
        <v>487600</v>
      </c>
      <c r="E14" s="27">
        <v>19800</v>
      </c>
      <c r="F14" s="28">
        <v>1400</v>
      </c>
      <c r="G14" s="25">
        <v>21200</v>
      </c>
      <c r="H14" s="6"/>
    </row>
    <row r="15" spans="1:8" ht="12.75">
      <c r="A15" s="21"/>
      <c r="B15" s="26"/>
      <c r="C15" s="27"/>
      <c r="D15" s="22"/>
      <c r="E15" s="27"/>
      <c r="F15" s="28"/>
      <c r="G15" s="25"/>
      <c r="H15" s="6"/>
    </row>
    <row r="16" spans="1:8" ht="12.75">
      <c r="A16" s="21" t="s">
        <v>17</v>
      </c>
      <c r="B16" s="26">
        <v>147725</v>
      </c>
      <c r="C16" s="27">
        <v>149256</v>
      </c>
      <c r="D16" s="22">
        <v>296981</v>
      </c>
      <c r="E16" s="23">
        <v>590.9</v>
      </c>
      <c r="F16" s="24">
        <v>829.2</v>
      </c>
      <c r="G16" s="25">
        <v>1420.1</v>
      </c>
      <c r="H16" s="6"/>
    </row>
    <row r="17" spans="1:8" ht="12.75">
      <c r="A17" s="21"/>
      <c r="B17" s="26"/>
      <c r="C17" s="27"/>
      <c r="D17" s="22"/>
      <c r="E17" s="23"/>
      <c r="F17" s="24"/>
      <c r="G17" s="25"/>
      <c r="H17" s="6"/>
    </row>
    <row r="18" spans="1:8" ht="12.75">
      <c r="A18" s="8" t="s">
        <v>18</v>
      </c>
      <c r="B18" s="14">
        <v>139545</v>
      </c>
      <c r="C18" s="15" t="s">
        <v>19</v>
      </c>
      <c r="D18" s="15">
        <v>139545</v>
      </c>
      <c r="E18" s="16">
        <v>2790.9</v>
      </c>
      <c r="F18" s="20" t="s">
        <v>19</v>
      </c>
      <c r="G18" s="18">
        <v>2790.9</v>
      </c>
      <c r="H18" s="6"/>
    </row>
    <row r="19" spans="1:8" ht="12.75">
      <c r="A19" s="8" t="s">
        <v>20</v>
      </c>
      <c r="B19" s="14">
        <v>79740</v>
      </c>
      <c r="C19" s="19" t="s">
        <v>19</v>
      </c>
      <c r="D19" s="15">
        <v>79740</v>
      </c>
      <c r="E19" s="16">
        <v>2392.2</v>
      </c>
      <c r="F19" s="20" t="s">
        <v>19</v>
      </c>
      <c r="G19" s="18">
        <v>2392.2</v>
      </c>
      <c r="H19" s="6"/>
    </row>
    <row r="20" spans="1:8" ht="12.75">
      <c r="A20" s="8" t="s">
        <v>21</v>
      </c>
      <c r="B20" s="14">
        <v>109250</v>
      </c>
      <c r="C20" s="19" t="s">
        <v>19</v>
      </c>
      <c r="D20" s="15">
        <v>109250</v>
      </c>
      <c r="E20" s="16">
        <v>2850</v>
      </c>
      <c r="F20" s="20" t="s">
        <v>19</v>
      </c>
      <c r="G20" s="18">
        <v>2850</v>
      </c>
      <c r="H20" s="6"/>
    </row>
    <row r="21" spans="1:8" ht="12.75">
      <c r="A21" s="21" t="s">
        <v>22</v>
      </c>
      <c r="B21" s="26">
        <v>328535</v>
      </c>
      <c r="C21" s="22" t="s">
        <v>19</v>
      </c>
      <c r="D21" s="22">
        <v>328535</v>
      </c>
      <c r="E21" s="27">
        <v>8033.1</v>
      </c>
      <c r="F21" s="24" t="s">
        <v>19</v>
      </c>
      <c r="G21" s="25">
        <v>8033.1</v>
      </c>
      <c r="H21" s="6"/>
    </row>
    <row r="22" spans="1:8" ht="12.75">
      <c r="A22" s="21"/>
      <c r="B22" s="26"/>
      <c r="C22" s="22"/>
      <c r="D22" s="22"/>
      <c r="E22" s="27"/>
      <c r="F22" s="24"/>
      <c r="G22" s="25"/>
      <c r="H22" s="6"/>
    </row>
    <row r="23" spans="1:8" ht="12.75">
      <c r="A23" s="21" t="s">
        <v>23</v>
      </c>
      <c r="B23" s="26">
        <v>121077.2</v>
      </c>
      <c r="C23" s="22">
        <v>9833.5</v>
      </c>
      <c r="D23" s="22">
        <v>130910.7</v>
      </c>
      <c r="E23" s="27">
        <v>1888.36</v>
      </c>
      <c r="F23" s="28">
        <v>401.65</v>
      </c>
      <c r="G23" s="25">
        <v>2290.01</v>
      </c>
      <c r="H23" s="6"/>
    </row>
    <row r="24" spans="1:8" ht="12.75">
      <c r="A24" s="21"/>
      <c r="B24" s="26"/>
      <c r="C24" s="22"/>
      <c r="D24" s="22"/>
      <c r="E24" s="27"/>
      <c r="F24" s="28"/>
      <c r="G24" s="25"/>
      <c r="H24" s="6"/>
    </row>
    <row r="25" spans="1:8" ht="12.75">
      <c r="A25" s="21" t="s">
        <v>24</v>
      </c>
      <c r="B25" s="22">
        <v>131951.5</v>
      </c>
      <c r="C25" s="22">
        <v>78140</v>
      </c>
      <c r="D25" s="22">
        <v>210091.5</v>
      </c>
      <c r="E25" s="23">
        <v>6384.75</v>
      </c>
      <c r="F25" s="24">
        <v>3907</v>
      </c>
      <c r="G25" s="25">
        <v>10291.75</v>
      </c>
      <c r="H25" s="6"/>
    </row>
    <row r="26" spans="1:8" ht="12.75">
      <c r="A26" s="21"/>
      <c r="B26" s="22"/>
      <c r="C26" s="22"/>
      <c r="D26" s="23"/>
      <c r="E26" s="23"/>
      <c r="F26" s="24"/>
      <c r="G26" s="25"/>
      <c r="H26" s="6"/>
    </row>
    <row r="27" spans="1:8" ht="12.75">
      <c r="A27" s="8" t="s">
        <v>25</v>
      </c>
      <c r="B27" s="26">
        <v>391001</v>
      </c>
      <c r="C27" s="15">
        <v>10265</v>
      </c>
      <c r="D27" s="16">
        <v>401266</v>
      </c>
      <c r="E27" s="19">
        <v>11359.5</v>
      </c>
      <c r="F27" s="20">
        <v>541.5</v>
      </c>
      <c r="G27" s="18">
        <v>11901</v>
      </c>
      <c r="H27" s="6"/>
    </row>
    <row r="28" spans="1:8" ht="12.75">
      <c r="A28" s="8" t="s">
        <v>26</v>
      </c>
      <c r="B28" s="15">
        <v>247500</v>
      </c>
      <c r="C28" s="15">
        <v>15520</v>
      </c>
      <c r="D28" s="15">
        <v>263020</v>
      </c>
      <c r="E28" s="19">
        <v>13475</v>
      </c>
      <c r="F28" s="20">
        <v>1520.96</v>
      </c>
      <c r="G28" s="18">
        <v>14995.96</v>
      </c>
      <c r="H28" s="6"/>
    </row>
    <row r="29" spans="1:8" ht="12.75">
      <c r="A29" s="8" t="s">
        <v>27</v>
      </c>
      <c r="B29" s="14">
        <v>396000</v>
      </c>
      <c r="C29" s="15">
        <v>12000</v>
      </c>
      <c r="D29" s="16">
        <v>408000</v>
      </c>
      <c r="E29" s="19">
        <v>13200</v>
      </c>
      <c r="F29" s="20">
        <v>800</v>
      </c>
      <c r="G29" s="18">
        <v>14000</v>
      </c>
      <c r="H29" s="6"/>
    </row>
    <row r="30" spans="1:8" ht="12.75">
      <c r="A30" s="21" t="s">
        <v>28</v>
      </c>
      <c r="B30" s="22">
        <v>1034501</v>
      </c>
      <c r="C30" s="22">
        <v>37785</v>
      </c>
      <c r="D30" s="22">
        <v>1072286</v>
      </c>
      <c r="E30" s="23">
        <v>38034.5</v>
      </c>
      <c r="F30" s="24">
        <v>2862.46</v>
      </c>
      <c r="G30" s="25">
        <v>40896.96</v>
      </c>
      <c r="H30" s="6"/>
    </row>
    <row r="31" spans="1:8" ht="12.75">
      <c r="A31" s="21"/>
      <c r="B31" s="22"/>
      <c r="C31" s="22"/>
      <c r="D31" s="22"/>
      <c r="E31" s="23"/>
      <c r="F31" s="24"/>
      <c r="G31" s="25"/>
      <c r="H31" s="6"/>
    </row>
    <row r="32" spans="1:8" ht="12.75">
      <c r="A32" s="8" t="s">
        <v>29</v>
      </c>
      <c r="B32" s="14">
        <v>254701.26</v>
      </c>
      <c r="C32" s="15">
        <v>9670.92</v>
      </c>
      <c r="D32" s="15">
        <v>264372.18</v>
      </c>
      <c r="E32" s="19">
        <v>15150.58</v>
      </c>
      <c r="F32" s="20">
        <v>1683.28</v>
      </c>
      <c r="G32" s="18">
        <v>16833.86</v>
      </c>
      <c r="H32" s="6"/>
    </row>
    <row r="33" spans="1:8" ht="12.75">
      <c r="A33" s="8" t="s">
        <v>30</v>
      </c>
      <c r="B33" s="14">
        <v>426810</v>
      </c>
      <c r="C33" s="15">
        <v>29750</v>
      </c>
      <c r="D33" s="16">
        <v>456560</v>
      </c>
      <c r="E33" s="16">
        <v>21340.5</v>
      </c>
      <c r="F33" s="17">
        <v>3484</v>
      </c>
      <c r="G33" s="18">
        <v>24824.5</v>
      </c>
      <c r="H33" s="6"/>
    </row>
    <row r="34" spans="1:8" ht="12.75">
      <c r="A34" s="8" t="s">
        <v>31</v>
      </c>
      <c r="B34" s="14">
        <v>787640</v>
      </c>
      <c r="C34" s="15">
        <v>46032</v>
      </c>
      <c r="D34" s="16">
        <v>833672</v>
      </c>
      <c r="E34" s="19">
        <v>33756</v>
      </c>
      <c r="F34" s="20">
        <v>4603.2</v>
      </c>
      <c r="G34" s="18">
        <v>38359.2</v>
      </c>
      <c r="H34" s="6"/>
    </row>
    <row r="35" spans="1:8" ht="12.75">
      <c r="A35" s="8" t="s">
        <v>32</v>
      </c>
      <c r="B35" s="14">
        <v>467688</v>
      </c>
      <c r="C35" s="15">
        <v>128862</v>
      </c>
      <c r="D35" s="15">
        <v>596550</v>
      </c>
      <c r="E35" s="19">
        <v>33578</v>
      </c>
      <c r="F35" s="20">
        <v>10309</v>
      </c>
      <c r="G35" s="18">
        <v>43887</v>
      </c>
      <c r="H35" s="6"/>
    </row>
    <row r="36" spans="1:8" ht="12.75">
      <c r="A36" s="21" t="s">
        <v>33</v>
      </c>
      <c r="B36" s="26">
        <v>1936839.26</v>
      </c>
      <c r="C36" s="22">
        <v>214314.92</v>
      </c>
      <c r="D36" s="22">
        <v>2151154.18</v>
      </c>
      <c r="E36" s="23">
        <v>103825.08</v>
      </c>
      <c r="F36" s="24">
        <v>20079.48</v>
      </c>
      <c r="G36" s="25">
        <v>123904.56</v>
      </c>
      <c r="H36" s="6"/>
    </row>
    <row r="37" spans="1:8" ht="12.75">
      <c r="A37" s="21"/>
      <c r="B37" s="26"/>
      <c r="C37" s="22"/>
      <c r="D37" s="23"/>
      <c r="E37" s="23"/>
      <c r="F37" s="24"/>
      <c r="G37" s="25"/>
      <c r="H37" s="6"/>
    </row>
    <row r="38" spans="1:8" ht="12.75">
      <c r="A38" s="21" t="s">
        <v>34</v>
      </c>
      <c r="B38" s="26">
        <v>14700</v>
      </c>
      <c r="C38" s="22">
        <v>75150.84</v>
      </c>
      <c r="D38" s="27">
        <v>89850.84</v>
      </c>
      <c r="E38" s="27">
        <v>441</v>
      </c>
      <c r="F38" s="28">
        <v>2307.6</v>
      </c>
      <c r="G38" s="25">
        <v>2748.6</v>
      </c>
      <c r="H38" s="6"/>
    </row>
    <row r="39" spans="1:8" ht="12.75">
      <c r="A39" s="21"/>
      <c r="B39" s="26"/>
      <c r="C39" s="22"/>
      <c r="D39" s="27"/>
      <c r="E39" s="27"/>
      <c r="F39" s="28"/>
      <c r="G39" s="25"/>
      <c r="H39" s="6"/>
    </row>
    <row r="40" spans="1:8" ht="12.75">
      <c r="A40" s="8" t="s">
        <v>35</v>
      </c>
      <c r="B40" s="15">
        <v>64800</v>
      </c>
      <c r="C40" s="15" t="s">
        <v>19</v>
      </c>
      <c r="D40" s="15">
        <v>64800</v>
      </c>
      <c r="E40" s="19">
        <v>2700</v>
      </c>
      <c r="F40" s="20" t="s">
        <v>19</v>
      </c>
      <c r="G40" s="18">
        <v>2700</v>
      </c>
      <c r="H40" s="6"/>
    </row>
    <row r="41" spans="1:8" ht="12.75">
      <c r="A41" s="8" t="s">
        <v>36</v>
      </c>
      <c r="B41" s="14">
        <v>457248</v>
      </c>
      <c r="C41" s="15">
        <v>1200</v>
      </c>
      <c r="D41" s="15">
        <v>458448</v>
      </c>
      <c r="E41" s="19">
        <v>14289</v>
      </c>
      <c r="F41" s="20">
        <v>75</v>
      </c>
      <c r="G41" s="18">
        <v>14364</v>
      </c>
      <c r="H41" s="6"/>
    </row>
    <row r="42" spans="1:8" ht="12.75">
      <c r="A42" s="8" t="s">
        <v>37</v>
      </c>
      <c r="B42" s="15">
        <v>493519.5</v>
      </c>
      <c r="C42" s="15">
        <v>2550</v>
      </c>
      <c r="D42" s="15">
        <v>496069.5</v>
      </c>
      <c r="E42" s="19">
        <v>14622.8</v>
      </c>
      <c r="F42" s="20">
        <v>153</v>
      </c>
      <c r="G42" s="18">
        <v>14775.8</v>
      </c>
      <c r="H42" s="6"/>
    </row>
    <row r="43" spans="1:8" ht="12.75">
      <c r="A43" s="8" t="s">
        <v>38</v>
      </c>
      <c r="B43" s="14">
        <v>132188</v>
      </c>
      <c r="C43" s="14">
        <v>6000</v>
      </c>
      <c r="D43" s="15">
        <v>138188</v>
      </c>
      <c r="E43" s="19">
        <v>3776.8</v>
      </c>
      <c r="F43" s="20">
        <v>700</v>
      </c>
      <c r="G43" s="18">
        <v>4476.8</v>
      </c>
      <c r="H43" s="6"/>
    </row>
    <row r="44" spans="1:8" ht="12.75">
      <c r="A44" s="8" t="s">
        <v>39</v>
      </c>
      <c r="B44" s="14">
        <v>1925000</v>
      </c>
      <c r="C44" s="15">
        <v>128000</v>
      </c>
      <c r="D44" s="15">
        <v>2053000</v>
      </c>
      <c r="E44" s="19">
        <v>88000</v>
      </c>
      <c r="F44" s="20">
        <v>12800</v>
      </c>
      <c r="G44" s="18">
        <v>100800</v>
      </c>
      <c r="H44" s="6"/>
    </row>
    <row r="45" spans="1:8" ht="12.75">
      <c r="A45" s="8" t="s">
        <v>40</v>
      </c>
      <c r="B45" s="15">
        <v>144204</v>
      </c>
      <c r="C45" s="15" t="s">
        <v>19</v>
      </c>
      <c r="D45" s="15">
        <v>144204</v>
      </c>
      <c r="E45" s="19">
        <v>7210.2</v>
      </c>
      <c r="F45" s="20" t="s">
        <v>19</v>
      </c>
      <c r="G45" s="18">
        <v>7210.2</v>
      </c>
      <c r="H45" s="6"/>
    </row>
    <row r="46" spans="1:8" ht="12.75">
      <c r="A46" s="8" t="s">
        <v>41</v>
      </c>
      <c r="B46" s="15">
        <v>147150</v>
      </c>
      <c r="C46" s="15">
        <v>28300</v>
      </c>
      <c r="D46" s="15">
        <v>175450</v>
      </c>
      <c r="E46" s="19">
        <v>13243.5</v>
      </c>
      <c r="F46" s="20">
        <v>4952.5</v>
      </c>
      <c r="G46" s="18">
        <v>18196</v>
      </c>
      <c r="H46" s="6"/>
    </row>
    <row r="47" spans="1:8" ht="12.75">
      <c r="A47" s="8" t="s">
        <v>42</v>
      </c>
      <c r="B47" s="14">
        <v>54160</v>
      </c>
      <c r="C47" s="15" t="s">
        <v>19</v>
      </c>
      <c r="D47" s="15">
        <v>54160</v>
      </c>
      <c r="E47" s="19">
        <v>2708</v>
      </c>
      <c r="F47" s="20" t="s">
        <v>19</v>
      </c>
      <c r="G47" s="18">
        <v>2708</v>
      </c>
      <c r="H47" s="6"/>
    </row>
    <row r="48" spans="1:8" ht="12.75">
      <c r="A48" s="8" t="s">
        <v>43</v>
      </c>
      <c r="B48" s="14">
        <v>282000</v>
      </c>
      <c r="C48" s="15" t="s">
        <v>19</v>
      </c>
      <c r="D48" s="15">
        <v>282000</v>
      </c>
      <c r="E48" s="19">
        <v>11750</v>
      </c>
      <c r="F48" s="20" t="s">
        <v>19</v>
      </c>
      <c r="G48" s="18">
        <v>11750</v>
      </c>
      <c r="H48" s="6"/>
    </row>
    <row r="49" spans="1:8" ht="12.75">
      <c r="A49" s="21" t="s">
        <v>44</v>
      </c>
      <c r="B49" s="22">
        <v>3700269.5</v>
      </c>
      <c r="C49" s="22">
        <v>166050</v>
      </c>
      <c r="D49" s="22">
        <v>3866319.5</v>
      </c>
      <c r="E49" s="23">
        <v>158300.3</v>
      </c>
      <c r="F49" s="24">
        <v>18680.5</v>
      </c>
      <c r="G49" s="25">
        <v>176980.8</v>
      </c>
      <c r="H49" s="6"/>
    </row>
    <row r="50" spans="1:8" ht="12.75">
      <c r="A50" s="21"/>
      <c r="B50" s="22"/>
      <c r="C50" s="22"/>
      <c r="D50" s="22"/>
      <c r="E50" s="23"/>
      <c r="F50" s="24"/>
      <c r="G50" s="25"/>
      <c r="H50" s="6"/>
    </row>
    <row r="51" spans="1:8" ht="12.75">
      <c r="A51" s="21" t="s">
        <v>45</v>
      </c>
      <c r="B51" s="22">
        <v>136000</v>
      </c>
      <c r="C51" s="22">
        <v>55956</v>
      </c>
      <c r="D51" s="22">
        <v>191956</v>
      </c>
      <c r="E51" s="27">
        <v>4760</v>
      </c>
      <c r="F51" s="28">
        <v>4663</v>
      </c>
      <c r="G51" s="25">
        <v>9423</v>
      </c>
      <c r="H51" s="6"/>
    </row>
    <row r="52" spans="1:8" ht="12.75">
      <c r="A52" s="21"/>
      <c r="B52" s="22"/>
      <c r="C52" s="22"/>
      <c r="D52" s="22"/>
      <c r="E52" s="27"/>
      <c r="F52" s="28"/>
      <c r="G52" s="25"/>
      <c r="H52" s="6"/>
    </row>
    <row r="53" spans="1:8" ht="12.75">
      <c r="A53" s="8" t="s">
        <v>46</v>
      </c>
      <c r="B53" s="14">
        <v>553440</v>
      </c>
      <c r="C53" s="15">
        <v>3045</v>
      </c>
      <c r="D53" s="14">
        <v>556485</v>
      </c>
      <c r="E53" s="19">
        <v>34590</v>
      </c>
      <c r="F53" s="20">
        <v>391.5</v>
      </c>
      <c r="G53" s="18">
        <v>34981.5</v>
      </c>
      <c r="H53" s="6"/>
    </row>
    <row r="54" spans="1:8" ht="12.75">
      <c r="A54" s="8" t="s">
        <v>47</v>
      </c>
      <c r="B54" s="15">
        <v>406939</v>
      </c>
      <c r="C54" s="15">
        <v>10880</v>
      </c>
      <c r="D54" s="14">
        <v>417819</v>
      </c>
      <c r="E54" s="19">
        <v>31303</v>
      </c>
      <c r="F54" s="20">
        <v>2720</v>
      </c>
      <c r="G54" s="18">
        <v>34023</v>
      </c>
      <c r="H54" s="6"/>
    </row>
    <row r="55" spans="1:8" ht="12.75">
      <c r="A55" s="8" t="s">
        <v>48</v>
      </c>
      <c r="B55" s="15">
        <v>694450</v>
      </c>
      <c r="C55" s="15">
        <v>120600</v>
      </c>
      <c r="D55" s="16">
        <v>815050</v>
      </c>
      <c r="E55" s="19">
        <v>27412.5</v>
      </c>
      <c r="F55" s="20">
        <v>4690</v>
      </c>
      <c r="G55" s="18">
        <v>32102.5</v>
      </c>
      <c r="H55" s="6"/>
    </row>
    <row r="56" spans="1:8" ht="12.75">
      <c r="A56" s="8" t="s">
        <v>49</v>
      </c>
      <c r="B56" s="14">
        <v>471528</v>
      </c>
      <c r="C56" s="15">
        <v>4080</v>
      </c>
      <c r="D56" s="14">
        <v>475608</v>
      </c>
      <c r="E56" s="19">
        <v>10478.4</v>
      </c>
      <c r="F56" s="20">
        <v>102</v>
      </c>
      <c r="G56" s="18">
        <v>10580.4</v>
      </c>
      <c r="H56" s="6"/>
    </row>
    <row r="57" spans="1:8" ht="12.75">
      <c r="A57" s="8" t="s">
        <v>50</v>
      </c>
      <c r="B57" s="15">
        <v>274036</v>
      </c>
      <c r="C57" s="15">
        <v>39424</v>
      </c>
      <c r="D57" s="15">
        <v>313460</v>
      </c>
      <c r="E57" s="19">
        <v>19574</v>
      </c>
      <c r="F57" s="20">
        <v>5632</v>
      </c>
      <c r="G57" s="18">
        <v>25206</v>
      </c>
      <c r="H57" s="6"/>
    </row>
    <row r="58" spans="1:8" ht="12.75">
      <c r="A58" s="21" t="s">
        <v>51</v>
      </c>
      <c r="B58" s="22">
        <v>2400393</v>
      </c>
      <c r="C58" s="22">
        <v>178029</v>
      </c>
      <c r="D58" s="22">
        <v>2578422</v>
      </c>
      <c r="E58" s="23">
        <v>123357.9</v>
      </c>
      <c r="F58" s="24">
        <v>13535.5</v>
      </c>
      <c r="G58" s="25">
        <v>136893.4</v>
      </c>
      <c r="H58" s="6"/>
    </row>
    <row r="59" spans="1:8" ht="12.75">
      <c r="A59" s="21"/>
      <c r="B59" s="22"/>
      <c r="C59" s="22"/>
      <c r="D59" s="23"/>
      <c r="E59" s="23"/>
      <c r="F59" s="24"/>
      <c r="G59" s="25"/>
      <c r="H59" s="6"/>
    </row>
    <row r="60" spans="1:8" ht="12.75">
      <c r="A60" s="8" t="s">
        <v>52</v>
      </c>
      <c r="B60" s="14">
        <v>1313800</v>
      </c>
      <c r="C60" s="15">
        <v>3773</v>
      </c>
      <c r="D60" s="16">
        <v>1317573</v>
      </c>
      <c r="E60" s="16">
        <v>42701.75</v>
      </c>
      <c r="F60" s="17">
        <v>222.95</v>
      </c>
      <c r="G60" s="18">
        <v>42924.7</v>
      </c>
      <c r="H60" s="6"/>
    </row>
    <row r="61" spans="1:8" ht="12.75">
      <c r="A61" s="8" t="s">
        <v>53</v>
      </c>
      <c r="B61" s="14">
        <v>1350426</v>
      </c>
      <c r="C61" s="15" t="s">
        <v>19</v>
      </c>
      <c r="D61" s="16">
        <v>1350426</v>
      </c>
      <c r="E61" s="19">
        <v>57875.4</v>
      </c>
      <c r="F61" s="20" t="s">
        <v>19</v>
      </c>
      <c r="G61" s="18">
        <v>57875.4</v>
      </c>
      <c r="H61" s="6"/>
    </row>
    <row r="62" spans="1:8" ht="12.75">
      <c r="A62" s="8" t="s">
        <v>54</v>
      </c>
      <c r="B62" s="15">
        <v>4538147.82</v>
      </c>
      <c r="C62" s="15">
        <v>7500</v>
      </c>
      <c r="D62" s="15">
        <v>4545647.82</v>
      </c>
      <c r="E62" s="19">
        <v>215794</v>
      </c>
      <c r="F62" s="20">
        <v>2250</v>
      </c>
      <c r="G62" s="18">
        <v>218044</v>
      </c>
      <c r="H62" s="6"/>
    </row>
    <row r="63" spans="1:8" ht="12.75">
      <c r="A63" s="21" t="s">
        <v>55</v>
      </c>
      <c r="B63" s="22">
        <v>7202373.819999999</v>
      </c>
      <c r="C63" s="22">
        <v>11273</v>
      </c>
      <c r="D63" s="22">
        <v>7213646.82</v>
      </c>
      <c r="E63" s="23">
        <v>316371.15</v>
      </c>
      <c r="F63" s="24">
        <v>2472.95</v>
      </c>
      <c r="G63" s="25">
        <v>318844.1</v>
      </c>
      <c r="H63" s="6"/>
    </row>
    <row r="64" spans="1:8" ht="12.75">
      <c r="A64" s="21"/>
      <c r="B64" s="22"/>
      <c r="C64" s="22"/>
      <c r="D64" s="22"/>
      <c r="E64" s="23"/>
      <c r="F64" s="24"/>
      <c r="G64" s="25"/>
      <c r="H64" s="6"/>
    </row>
    <row r="65" spans="1:8" ht="12.75">
      <c r="A65" s="21" t="s">
        <v>56</v>
      </c>
      <c r="B65" s="26">
        <v>702861</v>
      </c>
      <c r="C65" s="22" t="s">
        <v>19</v>
      </c>
      <c r="D65" s="22">
        <v>702861</v>
      </c>
      <c r="E65" s="23">
        <v>10304</v>
      </c>
      <c r="F65" s="24" t="s">
        <v>19</v>
      </c>
      <c r="G65" s="25">
        <v>10304</v>
      </c>
      <c r="H65" s="6"/>
    </row>
    <row r="66" spans="1:8" ht="12.75">
      <c r="A66" s="21"/>
      <c r="B66" s="26"/>
      <c r="C66" s="22"/>
      <c r="D66" s="22"/>
      <c r="E66" s="23"/>
      <c r="F66" s="24"/>
      <c r="G66" s="25"/>
      <c r="H66" s="6"/>
    </row>
    <row r="67" spans="1:8" ht="12.75">
      <c r="A67" s="8" t="s">
        <v>57</v>
      </c>
      <c r="B67" s="15">
        <v>3038735</v>
      </c>
      <c r="C67" s="15" t="s">
        <v>19</v>
      </c>
      <c r="D67" s="15">
        <v>3038735</v>
      </c>
      <c r="E67" s="19">
        <v>193550</v>
      </c>
      <c r="F67" s="20">
        <v>2150</v>
      </c>
      <c r="G67" s="18">
        <v>195700</v>
      </c>
      <c r="H67" s="6"/>
    </row>
    <row r="68" spans="1:8" ht="12.75">
      <c r="A68" s="8" t="s">
        <v>58</v>
      </c>
      <c r="B68" s="15">
        <v>1688580</v>
      </c>
      <c r="C68" s="15" t="s">
        <v>19</v>
      </c>
      <c r="D68" s="15">
        <v>1688580</v>
      </c>
      <c r="E68" s="19">
        <v>156350</v>
      </c>
      <c r="F68" s="20">
        <v>10250</v>
      </c>
      <c r="G68" s="18">
        <v>166600</v>
      </c>
      <c r="H68" s="6"/>
    </row>
    <row r="69" spans="1:8" ht="12.75">
      <c r="A69" s="21" t="s">
        <v>59</v>
      </c>
      <c r="B69" s="22">
        <v>4727315</v>
      </c>
      <c r="C69" s="22" t="s">
        <v>19</v>
      </c>
      <c r="D69" s="22">
        <v>4727315</v>
      </c>
      <c r="E69" s="23">
        <v>349900</v>
      </c>
      <c r="F69" s="24">
        <v>12400</v>
      </c>
      <c r="G69" s="29">
        <v>362300</v>
      </c>
      <c r="H69" s="6"/>
    </row>
    <row r="70" spans="1:8" ht="12.75">
      <c r="A70" s="21"/>
      <c r="B70" s="22"/>
      <c r="C70" s="22"/>
      <c r="D70" s="22"/>
      <c r="E70" s="23"/>
      <c r="F70" s="24"/>
      <c r="G70" s="29"/>
      <c r="H70" s="6"/>
    </row>
    <row r="71" spans="1:8" ht="12.75">
      <c r="A71" s="8" t="s">
        <v>60</v>
      </c>
      <c r="B71" s="15">
        <v>1087443</v>
      </c>
      <c r="C71" s="15">
        <v>7614</v>
      </c>
      <c r="D71" s="15">
        <v>1095057</v>
      </c>
      <c r="E71" s="19" t="s">
        <v>19</v>
      </c>
      <c r="F71" s="20" t="s">
        <v>19</v>
      </c>
      <c r="G71" s="18" t="s">
        <v>19</v>
      </c>
      <c r="H71" s="6"/>
    </row>
    <row r="72" spans="1:8" ht="12.75">
      <c r="A72" s="8" t="s">
        <v>61</v>
      </c>
      <c r="B72" s="15">
        <v>187099</v>
      </c>
      <c r="C72" s="15">
        <v>112346</v>
      </c>
      <c r="D72" s="15">
        <v>299445</v>
      </c>
      <c r="E72" s="16">
        <v>7048.25</v>
      </c>
      <c r="F72" s="17">
        <v>14326</v>
      </c>
      <c r="G72" s="18">
        <v>21374.25</v>
      </c>
      <c r="H72" s="6"/>
    </row>
    <row r="73" spans="1:8" ht="12.75">
      <c r="A73" s="8" t="s">
        <v>62</v>
      </c>
      <c r="B73" s="15">
        <v>755700</v>
      </c>
      <c r="C73" s="15" t="s">
        <v>19</v>
      </c>
      <c r="D73" s="15">
        <v>755700</v>
      </c>
      <c r="E73" s="16">
        <v>41220</v>
      </c>
      <c r="F73" s="20" t="s">
        <v>19</v>
      </c>
      <c r="G73" s="18">
        <v>41220</v>
      </c>
      <c r="H73" s="6"/>
    </row>
    <row r="74" spans="1:8" ht="12.75">
      <c r="A74" s="8" t="s">
        <v>63</v>
      </c>
      <c r="B74" s="14">
        <v>565058</v>
      </c>
      <c r="C74" s="15">
        <v>9204</v>
      </c>
      <c r="D74" s="15">
        <v>574262</v>
      </c>
      <c r="E74" s="16">
        <v>43466</v>
      </c>
      <c r="F74" s="17">
        <v>1534</v>
      </c>
      <c r="G74" s="18">
        <v>45000</v>
      </c>
      <c r="H74" s="6"/>
    </row>
    <row r="75" spans="1:8" ht="12.75">
      <c r="A75" s="8" t="s">
        <v>64</v>
      </c>
      <c r="B75" s="15">
        <v>992340</v>
      </c>
      <c r="C75" s="15">
        <v>28994</v>
      </c>
      <c r="D75" s="15">
        <v>1021334</v>
      </c>
      <c r="E75" s="19">
        <v>52924.8</v>
      </c>
      <c r="F75" s="20">
        <v>4142</v>
      </c>
      <c r="G75" s="18">
        <v>57066.8</v>
      </c>
      <c r="H75" s="6"/>
    </row>
    <row r="76" spans="1:8" ht="12.75">
      <c r="A76" s="8" t="s">
        <v>65</v>
      </c>
      <c r="B76" s="15">
        <v>426546</v>
      </c>
      <c r="C76" s="15">
        <v>58950</v>
      </c>
      <c r="D76" s="15">
        <v>485496</v>
      </c>
      <c r="E76" s="16">
        <v>14218.2</v>
      </c>
      <c r="F76" s="17">
        <v>3537</v>
      </c>
      <c r="G76" s="18">
        <v>17755.2</v>
      </c>
      <c r="H76" s="6"/>
    </row>
    <row r="77" spans="1:8" ht="12.75">
      <c r="A77" s="8" t="s">
        <v>66</v>
      </c>
      <c r="B77" s="15">
        <v>1138320</v>
      </c>
      <c r="C77" s="15" t="s">
        <v>19</v>
      </c>
      <c r="D77" s="15">
        <v>1138320</v>
      </c>
      <c r="E77" s="19">
        <v>39129.75</v>
      </c>
      <c r="F77" s="20" t="s">
        <v>19</v>
      </c>
      <c r="G77" s="18">
        <v>39129.75</v>
      </c>
      <c r="H77" s="6"/>
    </row>
    <row r="78" spans="1:8" ht="12.75">
      <c r="A78" s="8" t="s">
        <v>67</v>
      </c>
      <c r="B78" s="15">
        <v>808071.1875</v>
      </c>
      <c r="C78" s="15">
        <v>28667.25</v>
      </c>
      <c r="D78" s="15">
        <v>836738.4374999999</v>
      </c>
      <c r="E78" s="19">
        <v>33396.3</v>
      </c>
      <c r="F78" s="20">
        <v>1757.7</v>
      </c>
      <c r="G78" s="18">
        <v>35154</v>
      </c>
      <c r="H78" s="6"/>
    </row>
    <row r="79" spans="1:8" ht="12.75">
      <c r="A79" s="21" t="s">
        <v>68</v>
      </c>
      <c r="B79" s="22">
        <v>5960577.1875</v>
      </c>
      <c r="C79" s="22">
        <v>245775.25</v>
      </c>
      <c r="D79" s="22">
        <v>6206352.4375</v>
      </c>
      <c r="E79" s="23">
        <v>231403.3</v>
      </c>
      <c r="F79" s="24">
        <v>25296.7</v>
      </c>
      <c r="G79" s="25">
        <v>256700</v>
      </c>
      <c r="H79" s="6"/>
    </row>
    <row r="80" spans="1:8" ht="12.75">
      <c r="A80" s="21"/>
      <c r="B80" s="22"/>
      <c r="C80" s="23"/>
      <c r="D80" s="22"/>
      <c r="E80" s="23"/>
      <c r="F80" s="24"/>
      <c r="G80" s="25"/>
      <c r="H80" s="6"/>
    </row>
    <row r="81" spans="1:8" ht="12.75">
      <c r="A81" s="8" t="s">
        <v>69</v>
      </c>
      <c r="B81" s="14">
        <v>92357.95245</v>
      </c>
      <c r="C81" s="19" t="s">
        <v>19</v>
      </c>
      <c r="D81" s="15">
        <v>92357.95245</v>
      </c>
      <c r="E81" s="30">
        <v>1094.478</v>
      </c>
      <c r="F81" s="20" t="s">
        <v>19</v>
      </c>
      <c r="G81" s="18">
        <v>1094.478</v>
      </c>
      <c r="H81" s="6"/>
    </row>
    <row r="82" spans="1:8" ht="12.75">
      <c r="A82" s="8" t="s">
        <v>70</v>
      </c>
      <c r="B82" s="14">
        <v>266036.4</v>
      </c>
      <c r="C82" s="19" t="s">
        <v>19</v>
      </c>
      <c r="D82" s="15">
        <v>266036.4</v>
      </c>
      <c r="E82" s="19">
        <v>3399.99998492</v>
      </c>
      <c r="F82" s="20" t="s">
        <v>19</v>
      </c>
      <c r="G82" s="18">
        <v>3399.99998492</v>
      </c>
      <c r="H82" s="6"/>
    </row>
    <row r="83" spans="1:8" ht="12.75">
      <c r="A83" s="21" t="s">
        <v>71</v>
      </c>
      <c r="B83" s="26">
        <v>358394.35245000006</v>
      </c>
      <c r="C83" s="23" t="s">
        <v>19</v>
      </c>
      <c r="D83" s="22">
        <v>358394.35245000006</v>
      </c>
      <c r="E83" s="23">
        <v>4494.4779849199995</v>
      </c>
      <c r="F83" s="24" t="s">
        <v>19</v>
      </c>
      <c r="G83" s="25">
        <v>4494.4779849199995</v>
      </c>
      <c r="H83" s="6"/>
    </row>
    <row r="84" spans="1:8" ht="12.75">
      <c r="A84" s="21"/>
      <c r="B84" s="26"/>
      <c r="C84" s="23"/>
      <c r="D84" s="22"/>
      <c r="E84" s="23"/>
      <c r="F84" s="24"/>
      <c r="G84" s="25"/>
      <c r="H84" s="6"/>
    </row>
    <row r="85" spans="1:8" ht="13.5" thickBot="1">
      <c r="A85" s="31" t="s">
        <v>72</v>
      </c>
      <c r="B85" s="32">
        <v>30586845.819950003</v>
      </c>
      <c r="C85" s="32">
        <v>1253197.51</v>
      </c>
      <c r="D85" s="32">
        <v>31840043.32994999</v>
      </c>
      <c r="E85" s="33">
        <v>1456512.6179849198</v>
      </c>
      <c r="F85" s="34">
        <v>111043.64</v>
      </c>
      <c r="G85" s="35">
        <v>1567556.2579849202</v>
      </c>
      <c r="H85" s="6"/>
    </row>
    <row r="86" spans="7:8" ht="12.75">
      <c r="G86" s="36"/>
      <c r="H86" s="6"/>
    </row>
  </sheetData>
  <mergeCells count="10">
    <mergeCell ref="A1:G1"/>
    <mergeCell ref="A3:G3"/>
    <mergeCell ref="B5:D5"/>
    <mergeCell ref="E5:G5"/>
    <mergeCell ref="F6:F7"/>
    <mergeCell ref="G6:G7"/>
    <mergeCell ref="B6:B7"/>
    <mergeCell ref="C6:C7"/>
    <mergeCell ref="D6:D7"/>
    <mergeCell ref="E6:E7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2009-02-11T08:40:01Z</dcterms:created>
  <dcterms:modified xsi:type="dcterms:W3CDTF">2009-02-11T08:54:19Z</dcterms:modified>
  <cp:category/>
  <cp:version/>
  <cp:contentType/>
  <cp:contentStatus/>
</cp:coreProperties>
</file>