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3.xml" ContentType="application/vnd.openxmlformats-officedocument.drawing+xml"/>
  <Override PartName="/xl/worksheets/sheet40.xml" ContentType="application/vnd.openxmlformats-officedocument.spreadsheetml.worksheet+xml"/>
  <Override PartName="/xl/drawings/drawing14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30" windowHeight="5640" tabRatio="601" firstSheet="31" activeTab="38"/>
  </bookViews>
  <sheets>
    <sheet name="16.1.1" sheetId="1" r:id="rId1"/>
    <sheet name="16.1.2" sheetId="2" r:id="rId2"/>
    <sheet name="16.1.3" sheetId="3" r:id="rId3"/>
    <sheet name="16.2.1" sheetId="4" r:id="rId4"/>
    <sheet name="16.2.2" sheetId="5" r:id="rId5"/>
    <sheet name="16.2.3" sheetId="6" r:id="rId6"/>
    <sheet name="16.3.1" sheetId="7" r:id="rId7"/>
    <sheet name="16.3.2" sheetId="8" r:id="rId8"/>
    <sheet name="16.3.3" sheetId="9" r:id="rId9"/>
    <sheet name="16.4.1" sheetId="10" r:id="rId10"/>
    <sheet name="16.4.2" sheetId="11" r:id="rId11"/>
    <sheet name="16.4.3" sheetId="12" r:id="rId12"/>
    <sheet name="16.5.1" sheetId="13" r:id="rId13"/>
    <sheet name="16.5.2" sheetId="14" r:id="rId14"/>
    <sheet name="16.5.3" sheetId="15" r:id="rId15"/>
    <sheet name="16.6" sheetId="16" r:id="rId16"/>
    <sheet name="16.7" sheetId="17" r:id="rId17"/>
    <sheet name="16.8.1" sheetId="18" r:id="rId18"/>
    <sheet name="16.8.2" sheetId="19" r:id="rId19"/>
    <sheet name="16.9.1" sheetId="20" r:id="rId20"/>
    <sheet name="16.9.2" sheetId="21" r:id="rId21"/>
    <sheet name="16.10.1" sheetId="22" r:id="rId22"/>
    <sheet name="16.10.2" sheetId="23" r:id="rId23"/>
    <sheet name="16.10.3" sheetId="24" r:id="rId24"/>
    <sheet name="16.11.1" sheetId="25" r:id="rId25"/>
    <sheet name="16.11.2" sheetId="26" r:id="rId26"/>
    <sheet name="16.11.3" sheetId="27" r:id="rId27"/>
    <sheet name="16.12.1" sheetId="28" r:id="rId28"/>
    <sheet name="16.12.2" sheetId="29" r:id="rId29"/>
    <sheet name="16.13.1" sheetId="30" r:id="rId30"/>
    <sheet name="16.13.2" sheetId="31" r:id="rId31"/>
    <sheet name="16.14" sheetId="32" r:id="rId32"/>
    <sheet name="16.15" sheetId="33" r:id="rId33"/>
    <sheet name="16.16" sheetId="34" r:id="rId34"/>
    <sheet name="16.17" sheetId="35" r:id="rId35"/>
    <sheet name="16.18" sheetId="36" r:id="rId36"/>
    <sheet name="16.19" sheetId="37" r:id="rId37"/>
    <sheet name="16.20" sheetId="38" r:id="rId38"/>
    <sheet name="16.21" sheetId="39" r:id="rId39"/>
    <sheet name="16.22" sheetId="40" r:id="rId40"/>
    <sheet name="16.23" sheetId="41" r:id="rId41"/>
    <sheet name="16.24 (08-09)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A" localSheetId="34">#REF!</definedName>
    <definedName name="\A" localSheetId="35">#REF!</definedName>
    <definedName name="\A" localSheetId="36">#REF!</definedName>
    <definedName name="\A" localSheetId="37">#REF!</definedName>
    <definedName name="\A">#REF!</definedName>
    <definedName name="\B" localSheetId="34">#REF!</definedName>
    <definedName name="\B" localSheetId="35">#REF!</definedName>
    <definedName name="\B" localSheetId="36">#REF!</definedName>
    <definedName name="\B" localSheetId="37">#REF!</definedName>
    <definedName name="\B">#REF!</definedName>
    <definedName name="\C" localSheetId="34">#REF!</definedName>
    <definedName name="\C" localSheetId="35">#REF!</definedName>
    <definedName name="\C" localSheetId="36">#REF!</definedName>
    <definedName name="\C" localSheetId="37">#REF!</definedName>
    <definedName name="\C">#REF!</definedName>
    <definedName name="\D">'[5]19.11-12'!$B$51</definedName>
    <definedName name="\G" localSheetId="34">#REF!</definedName>
    <definedName name="\G" localSheetId="35">#REF!</definedName>
    <definedName name="\G" localSheetId="36">#REF!</definedName>
    <definedName name="\G" localSheetId="37">#REF!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'[15]3.1'!#REF!</definedName>
    <definedName name="A_impresión_IM">#REF!</definedName>
    <definedName name="alk">'[5]19.11-12'!$B$53</definedName>
    <definedName name="AÑOSEÑA">#REF!</definedName>
    <definedName name="_xlnm.Print_Area" localSheetId="21">'16.10.1'!$A$1:$H$88</definedName>
    <definedName name="_xlnm.Print_Area" localSheetId="22">'16.10.2'!$A$1:$G$36</definedName>
    <definedName name="_xlnm.Print_Area" localSheetId="23">'16.10.3'!$A$1:$G$31</definedName>
    <definedName name="_xlnm.Print_Area" localSheetId="27">'16.12.1'!$A$1:$G$36</definedName>
    <definedName name="_xlnm.Print_Area" localSheetId="28">'16.12.2'!$A$1:$G$9</definedName>
    <definedName name="_xlnm.Print_Area" localSheetId="29">'16.13.1'!$A$1:$D$37</definedName>
    <definedName name="_xlnm.Print_Area" localSheetId="30">'16.13.2'!$A$1:$D$10</definedName>
    <definedName name="_xlnm.Print_Area" localSheetId="31">'16.14'!$A$1:$E$43</definedName>
    <definedName name="_xlnm.Print_Area" localSheetId="32">'16.15'!$A$1:$J$25</definedName>
    <definedName name="_xlnm.Print_Area" localSheetId="33">'16.16'!$A$1:$D$24</definedName>
    <definedName name="_xlnm.Print_Area" localSheetId="34">'16.17'!$A$1:$E$14</definedName>
    <definedName name="_xlnm.Print_Area" localSheetId="36">'16.19'!$A$1:$G$14</definedName>
    <definedName name="_xlnm.Print_Area" localSheetId="3">'16.2.1'!$A$1:$G$81</definedName>
    <definedName name="_xlnm.Print_Area" localSheetId="4">'16.2.2'!$A$1:$G$47</definedName>
    <definedName name="_xlnm.Print_Area" localSheetId="5">'16.2.3'!$A$1:$G$46</definedName>
    <definedName name="_xlnm.Print_Area" localSheetId="39">'16.22'!$A$1:$K$89</definedName>
    <definedName name="_xlnm.Print_Area" localSheetId="40">'16.23'!$A$1:$I$61</definedName>
    <definedName name="_xlnm.Print_Area" localSheetId="41">'16.24 (08-09)'!$A$1:$G$64</definedName>
    <definedName name="_xlnm.Print_Area" localSheetId="7">'16.3.2'!$A$1:$G$60</definedName>
    <definedName name="_xlnm.Print_Area" localSheetId="8">'16.3.3'!$A$1:$G$60</definedName>
    <definedName name="_xlnm.Print_Area" localSheetId="9">'16.4.1'!$A$1:$I$35</definedName>
    <definedName name="_xlnm.Print_Area" localSheetId="10">'16.4.2'!$A$1:$I$17</definedName>
    <definedName name="_xlnm.Print_Area" localSheetId="11">'16.4.3'!$A$1:$I$16</definedName>
    <definedName name="_xlnm.Print_Area" localSheetId="13">'16.5.2'!$A$1:$F$17</definedName>
    <definedName name="_xlnm.Print_Area" localSheetId="14">'16.5.3'!$A$1:$F$15</definedName>
    <definedName name="_xlnm.Print_Area" localSheetId="15">'16.6'!$A$1:$H$54</definedName>
    <definedName name="_xlnm.Print_Area" localSheetId="17">'16.8.1'!$A$1:$H$88</definedName>
    <definedName name="_xlnm.Print_Area" localSheetId="19">'16.9.1'!$A$1:$D$42</definedName>
    <definedName name="_xlnm.Print_Area" localSheetId="20">'16.9.2'!$A$1:$D$15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<sst xmlns="http://schemas.openxmlformats.org/spreadsheetml/2006/main" count="1385" uniqueCount="447">
  <si>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</si>
  <si>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</si>
  <si>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</si>
  <si>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</si>
  <si>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</si>
  <si>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</si>
  <si>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</si>
  <si>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</si>
  <si>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</si>
  <si>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</si>
  <si>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</si>
  <si>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</si>
  <si>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</si>
  <si>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</si>
  <si>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</si>
  <si>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</si>
  <si>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</si>
  <si>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</si>
  <si>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</si>
  <si>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</si>
  <si>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</si>
  <si>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</si>
  <si>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</si>
  <si>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</si>
  <si>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Subsectores</t>
  </si>
  <si>
    <t>Ventas netas producto</t>
  </si>
  <si>
    <t>Gasto materias primas</t>
  </si>
  <si>
    <t>Personas ocupadas</t>
  </si>
  <si>
    <t>Gastos de personal</t>
  </si>
  <si>
    <t>Valor añadido</t>
  </si>
  <si>
    <t>Vinos</t>
  </si>
  <si>
    <t>Otras Bebidas Alcohólicas</t>
  </si>
  <si>
    <t>1º Sem.</t>
  </si>
  <si>
    <t>2º Sem.</t>
  </si>
  <si>
    <t>Media</t>
  </si>
  <si>
    <t>Industria cárnica</t>
  </si>
  <si>
    <t>Pastas alimenticias</t>
  </si>
  <si>
    <t>Baleares</t>
  </si>
  <si>
    <t>Asturias</t>
  </si>
  <si>
    <t>Valor  añadido</t>
  </si>
  <si>
    <t>Consumo materias primas (%)</t>
  </si>
  <si>
    <t>Personas    ocupadas           (%)</t>
  </si>
  <si>
    <t>Ventas de producto                (%)</t>
  </si>
  <si>
    <t>Valor             añadido     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</si>
  <si>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</si>
  <si>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</si>
  <si>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</si>
  <si>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</si>
  <si>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</si>
  <si>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</si>
  <si>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Hostelería y</t>
  </si>
  <si>
    <t xml:space="preserve">   Total</t>
  </si>
  <si>
    <t>Huevos</t>
  </si>
  <si>
    <t>Carnes y transformados</t>
  </si>
  <si>
    <t>Productos de la pesca</t>
  </si>
  <si>
    <t>Leche líquida</t>
  </si>
  <si>
    <t>Derivados lácteos</t>
  </si>
  <si>
    <t>Pan</t>
  </si>
  <si>
    <t>Galletas, bollería y past.</t>
  </si>
  <si>
    <t>Chocolates y cacaos</t>
  </si>
  <si>
    <t>Cafés y otras infusiones</t>
  </si>
  <si>
    <t>Arroz</t>
  </si>
  <si>
    <t>Azúcar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</si>
  <si>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</si>
  <si>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</si>
  <si>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</si>
  <si>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</si>
  <si>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</si>
  <si>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</si>
  <si>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</si>
  <si>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</si>
  <si>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Frutas y hortalizas trans.</t>
  </si>
  <si>
    <t>Cervezas</t>
  </si>
  <si>
    <t>Otras bebidas alcohólicas</t>
  </si>
  <si>
    <t>Aguas minerales</t>
  </si>
  <si>
    <t>Gaseosas y refrescos</t>
  </si>
  <si>
    <t>Otros</t>
  </si>
  <si>
    <t>Productos</t>
  </si>
  <si>
    <t>%</t>
  </si>
  <si>
    <t>Frutas y hortalizas transformadas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</si>
  <si>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</si>
  <si>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</si>
  <si>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</si>
  <si>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</si>
  <si>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</si>
  <si>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</si>
  <si>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</si>
  <si>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</si>
  <si>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</si>
  <si>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</si>
  <si>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Tienda</t>
  </si>
  <si>
    <t>Mayorista</t>
  </si>
  <si>
    <t>Fabricante</t>
  </si>
  <si>
    <t>Cash &amp; Carry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</si>
  <si>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</si>
  <si>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</si>
  <si>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</si>
  <si>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</si>
  <si>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</si>
  <si>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</si>
  <si>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</si>
  <si>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</si>
  <si>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</si>
  <si>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</si>
  <si>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</si>
  <si>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</si>
  <si>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</si>
  <si>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</si>
  <si>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</si>
  <si>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</si>
  <si>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</si>
  <si>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</si>
  <si>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</si>
  <si>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>Cereales y derivados</t>
  </si>
  <si>
    <t>Carne de vacuno</t>
  </si>
  <si>
    <t>Carne de ovino</t>
  </si>
  <si>
    <t>Otras carnes</t>
  </si>
  <si>
    <t>Pescado fresco y congelado</t>
  </si>
  <si>
    <t>Leche</t>
  </si>
  <si>
    <t>Aceites y grasas</t>
  </si>
  <si>
    <t>Alimentos sin elaboración</t>
  </si>
  <si>
    <t>Activos</t>
  </si>
  <si>
    <t>Ocupados</t>
  </si>
  <si>
    <t>Parados</t>
  </si>
  <si>
    <t>Tasa de paro (%)</t>
  </si>
  <si>
    <t>Años</t>
  </si>
  <si>
    <t>Sectores</t>
  </si>
  <si>
    <t>Exportaciones</t>
  </si>
  <si>
    <t>Importaciones</t>
  </si>
  <si>
    <t>Saldo</t>
  </si>
  <si>
    <t>Tasa de cobertura (%)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</si>
  <si>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</si>
  <si>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</si>
  <si>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</si>
  <si>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</si>
  <si>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</si>
  <si>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Millones de euros</t>
  </si>
  <si>
    <t>ALIMENTARIOS TRANSFORMADOS</t>
  </si>
  <si>
    <t xml:space="preserve">   Café, té y especias</t>
  </si>
  <si>
    <t xml:space="preserve">   Conservas de carne y pesca</t>
  </si>
  <si>
    <t xml:space="preserve">   Preparación de cereales  y pastelería</t>
  </si>
  <si>
    <t xml:space="preserve">   Conservas vegetales</t>
  </si>
  <si>
    <t xml:space="preserve">   Preparaciones alimenticias diversas</t>
  </si>
  <si>
    <t xml:space="preserve">   Bebidas</t>
  </si>
  <si>
    <t xml:space="preserve">   Cacao y sus preparaciones</t>
  </si>
  <si>
    <t xml:space="preserve">   Tabaco</t>
  </si>
  <si>
    <t>ALIMENTARIOS NO TRANSFORMADOS</t>
  </si>
  <si>
    <t xml:space="preserve">   Animales vivos</t>
  </si>
  <si>
    <t xml:space="preserve">   Pesca</t>
  </si>
  <si>
    <t xml:space="preserve">   Otros productos de origen animal</t>
  </si>
  <si>
    <t xml:space="preserve">   Legumbres y hortalizas</t>
  </si>
  <si>
    <t xml:space="preserve">   Frutos comestibles</t>
  </si>
  <si>
    <t xml:space="preserve">   Cereales</t>
  </si>
  <si>
    <t xml:space="preserve">   Semillas y frutos oleaginosos</t>
  </si>
  <si>
    <t xml:space="preserve">  Exportaciones (millones de euros)</t>
  </si>
  <si>
    <t>U.E.</t>
  </si>
  <si>
    <t>Terceros países</t>
  </si>
  <si>
    <t>Total países</t>
  </si>
  <si>
    <t xml:space="preserve">  Importaciones (millones de euros)</t>
  </si>
  <si>
    <t>Resto países</t>
  </si>
  <si>
    <t xml:space="preserve"> Animales vivos</t>
  </si>
  <si>
    <t xml:space="preserve"> Pesca</t>
  </si>
  <si>
    <t xml:space="preserve"> Otros productos de origen  animal</t>
  </si>
  <si>
    <t xml:space="preserve"> Legumbres y hortalizas</t>
  </si>
  <si>
    <t xml:space="preserve"> Frutos comestibles</t>
  </si>
  <si>
    <t xml:space="preserve"> Café, té y especias</t>
  </si>
  <si>
    <t xml:space="preserve"> Cereales</t>
  </si>
  <si>
    <t xml:space="preserve"> Semillas y frutos oleaginosos</t>
  </si>
  <si>
    <t xml:space="preserve"> Conservas de carne y pesca</t>
  </si>
  <si>
    <t xml:space="preserve"> Azúcar y artículos de confitería</t>
  </si>
  <si>
    <t xml:space="preserve"> Cacao y sus preparaciones</t>
  </si>
  <si>
    <t xml:space="preserve"> Preparaciones de cereales y pastelería</t>
  </si>
  <si>
    <t xml:space="preserve"> Preparaciones de vegetales</t>
  </si>
  <si>
    <t xml:space="preserve"> Preparaciones aliment. diversas</t>
  </si>
  <si>
    <t xml:space="preserve"> Bebidas</t>
  </si>
  <si>
    <t xml:space="preserve"> Tabaco</t>
  </si>
  <si>
    <t>Carne de porcino</t>
  </si>
  <si>
    <t>Carne de aves</t>
  </si>
  <si>
    <t>Crustáceos, moluscos y preparados de pescado</t>
  </si>
  <si>
    <t>Frutas en conserva y frutos secos</t>
  </si>
  <si>
    <t>Legumbres y hortalizas frescas</t>
  </si>
  <si>
    <t>Preparados de legumbres y hortalizas</t>
  </si>
  <si>
    <t>Patatas y sus preparados</t>
  </si>
  <si>
    <t>Café, cacao e infusiones</t>
  </si>
  <si>
    <t>Otros preparados alimenticios</t>
  </si>
  <si>
    <t>Agua mineral, refrescos  y zumos</t>
  </si>
  <si>
    <t>Variación</t>
  </si>
  <si>
    <t>Otros productos diversos</t>
  </si>
  <si>
    <t xml:space="preserve">   Otros productos transformados</t>
  </si>
  <si>
    <r>
      <t xml:space="preserve">(1) </t>
    </r>
    <r>
      <rPr>
        <sz val="10"/>
        <rFont val="Arial"/>
        <family val="2"/>
      </rPr>
      <t>No incluye la malta.</t>
    </r>
  </si>
  <si>
    <t>Tasa de Paro</t>
  </si>
  <si>
    <t>I. Establecimientos convencionales</t>
  </si>
  <si>
    <t>II. Establecimientos no convencionales</t>
  </si>
  <si>
    <t>Unión Europea</t>
  </si>
  <si>
    <t>Kg/l/unidad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</si>
  <si>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</si>
  <si>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</si>
  <si>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</si>
  <si>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</si>
  <si>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</si>
  <si>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  </t>
  </si>
  <si>
    <t xml:space="preserve">     </t>
  </si>
  <si>
    <t>Fuente: Estadísticas de Comercio Exterior de España. Agencia Estatal de Administración Tributaria.</t>
  </si>
  <si>
    <t xml:space="preserve">   Industrias cárnicas</t>
  </si>
  <si>
    <t xml:space="preserve">   Industrias Lácteas</t>
  </si>
  <si>
    <t xml:space="preserve"> Industrias cárnicas</t>
  </si>
  <si>
    <t xml:space="preserve"> Industrias lácteas</t>
  </si>
  <si>
    <t>Subclases</t>
  </si>
  <si>
    <t xml:space="preserve">Comparación de los dos últimos años </t>
  </si>
  <si>
    <t xml:space="preserve"> y alimentación para animales</t>
  </si>
  <si>
    <t xml:space="preserve"> Residuos de la industria alimentaria</t>
  </si>
  <si>
    <t xml:space="preserve">   Residuos industria alimentaria y aliment. para animales</t>
  </si>
  <si>
    <t xml:space="preserve">   Aceite y grasas</t>
  </si>
  <si>
    <t xml:space="preserve"> Aceite y grasas</t>
  </si>
  <si>
    <t>en activos</t>
  </si>
  <si>
    <t>Inversiones</t>
  </si>
  <si>
    <t>Elaboración y conservación de pescados</t>
  </si>
  <si>
    <t>y productos a base de pescado</t>
  </si>
  <si>
    <t xml:space="preserve">y hortalizas  </t>
  </si>
  <si>
    <t xml:space="preserve">Preparación y conservación de frutas </t>
  </si>
  <si>
    <t>Fabricación de grasas y aceites</t>
  </si>
  <si>
    <t>(vegetales y animales)</t>
  </si>
  <si>
    <t>Industrias lácteas</t>
  </si>
  <si>
    <t>Fabricación de productos molinería,</t>
  </si>
  <si>
    <t>Fabricación de productos para la</t>
  </si>
  <si>
    <t>alimentación animal</t>
  </si>
  <si>
    <t>Fabricación de otros productos</t>
  </si>
  <si>
    <r>
      <t>Elaboración de bebidas</t>
    </r>
    <r>
      <rPr>
        <vertAlign val="superscript"/>
        <sz val="10"/>
        <rFont val="Arial"/>
        <family val="2"/>
      </rPr>
      <t>(2)</t>
    </r>
  </si>
  <si>
    <t>almidones y productos amiláceos</t>
  </si>
  <si>
    <r>
      <t xml:space="preserve"> alimenticios</t>
    </r>
    <r>
      <rPr>
        <vertAlign val="superscript"/>
        <sz val="10"/>
        <rFont val="Arial"/>
        <family val="2"/>
      </rPr>
      <t>(1)</t>
    </r>
  </si>
  <si>
    <t xml:space="preserve">  Hasta 49 asalariados</t>
  </si>
  <si>
    <t>De 50 a 199 asalariados</t>
  </si>
  <si>
    <t>De 200 o más asalariados</t>
  </si>
  <si>
    <t xml:space="preserve">Producción de aguas minerales </t>
  </si>
  <si>
    <t>y bebidas analcohólicas</t>
  </si>
  <si>
    <t>Invers. activos materiales</t>
  </si>
  <si>
    <t>Elaboración de otros productos alimenticios</t>
  </si>
  <si>
    <t>Elaboración de vinos</t>
  </si>
  <si>
    <t>Elaboración de otras bebidas alcohólicas</t>
  </si>
  <si>
    <t>Industria del azúcar, cacao, chocolate</t>
  </si>
  <si>
    <t>y confitería</t>
  </si>
  <si>
    <t>diversos</t>
  </si>
  <si>
    <t>Fabricación de pan, galletas y productos</t>
  </si>
  <si>
    <t xml:space="preserve"> de panadería y pastelería</t>
  </si>
  <si>
    <t>–</t>
  </si>
  <si>
    <t>Fuente: Directorio Central de Empresas y Encuesta Industrial de Empresas del I.N.E.</t>
  </si>
  <si>
    <t>1581-82</t>
  </si>
  <si>
    <t>1583-84</t>
  </si>
  <si>
    <t>1585 a 89</t>
  </si>
  <si>
    <t>Pan, Pastelería y Galletas</t>
  </si>
  <si>
    <t>Azúcar, Cacao, Chocolate y Confitería</t>
  </si>
  <si>
    <t>1593-95</t>
  </si>
  <si>
    <t>1596-97</t>
  </si>
  <si>
    <t>1591-92-94</t>
  </si>
  <si>
    <t>Aguas y bebidas analcohólicas</t>
  </si>
  <si>
    <t>Cerveza y Malta</t>
  </si>
  <si>
    <t>Mercado Interior</t>
  </si>
  <si>
    <t>Comunidad Europea</t>
  </si>
  <si>
    <t>Resto del Mundo</t>
  </si>
  <si>
    <t>Inversión en activos materiales (%)</t>
  </si>
  <si>
    <t>Mejora y producción propia</t>
  </si>
  <si>
    <t>Mediante leasing</t>
  </si>
  <si>
    <t>Adquisición activos materiales</t>
  </si>
  <si>
    <t>Ventas</t>
  </si>
  <si>
    <t>activos</t>
  </si>
  <si>
    <t xml:space="preserve"> materiales</t>
  </si>
  <si>
    <t>Destino geográfico de las ventas (*)</t>
  </si>
  <si>
    <t xml:space="preserve"> alimenticios</t>
  </si>
  <si>
    <t>Elaboración de bebidas</t>
  </si>
  <si>
    <t>Industria del tabaco</t>
  </si>
  <si>
    <t>% sobre total</t>
  </si>
  <si>
    <t>Fuente: Directorio Central de Empresas del I.N.E. (grupos CNAE 93)</t>
  </si>
  <si>
    <t>Var 07/06</t>
  </si>
  <si>
    <t>2008/2007</t>
  </si>
  <si>
    <t xml:space="preserve"> 2008/2007</t>
  </si>
  <si>
    <t>Otras leches</t>
  </si>
  <si>
    <t xml:space="preserve"> Aceite de Girasol</t>
  </si>
  <si>
    <t>Patatas Congeladas</t>
  </si>
  <si>
    <t>Salsas</t>
  </si>
  <si>
    <t>Vinos con Denom. Origen</t>
  </si>
  <si>
    <t>Vinos con  sin Denom. Origen</t>
  </si>
  <si>
    <t>Espumosos</t>
  </si>
  <si>
    <t>Zumos /Néctar</t>
  </si>
  <si>
    <t>Otros en peso*</t>
  </si>
  <si>
    <t>Otros en volumen**</t>
  </si>
  <si>
    <t>Otros vinos***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</si>
  <si>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</si>
  <si>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</si>
  <si>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 Otros vinos: en 2007 incluían Generosos, Finos, Dulces, Vermouth y en 2008 incluían, además, bebidas con vino (sangría, tinto de verano, etc.)</t>
  </si>
  <si>
    <t xml:space="preserve">      y en el segundo trimestre no hubo recogida directa de información.</t>
  </si>
  <si>
    <t xml:space="preserve">     y las cifras no son comparables con las de años anteriores.</t>
  </si>
  <si>
    <t>Libreservicio</t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</si>
  <si>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</si>
  <si>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</t>
    </r>
  </si>
  <si>
    <t xml:space="preserve">    y la Denominación "Cava".</t>
  </si>
  <si>
    <t>Fuente: Directorio Central de Empresas del I.N.E.</t>
  </si>
  <si>
    <t xml:space="preserve"> materiales (%) (*)</t>
  </si>
  <si>
    <t>(*) Encuesta Industrial de Empresas del I.N.E.</t>
  </si>
  <si>
    <t xml:space="preserve">Fuente: Encuesta Industrial Anual de Empresas del I.N.E. </t>
  </si>
  <si>
    <t xml:space="preserve">Metodología EPA-2005 </t>
  </si>
  <si>
    <t>Alimentos elaborados</t>
  </si>
  <si>
    <t>Alimentos con elaboración, bebidas y tabaco</t>
  </si>
  <si>
    <t>Alimentos y bebidas</t>
  </si>
  <si>
    <t>y elaboración de productos cárnicos</t>
  </si>
  <si>
    <t>crustáceos y moluscos</t>
  </si>
  <si>
    <t>vegetales y animales</t>
  </si>
  <si>
    <t>y pastas alimenticias</t>
  </si>
  <si>
    <t>y productos de confitería</t>
  </si>
  <si>
    <r>
      <t>(1)</t>
    </r>
    <r>
      <rPr>
        <sz val="10"/>
        <rFont val="Arial"/>
        <family val="2"/>
      </rPr>
      <t xml:space="preserve"> No incluye la malta.</t>
    </r>
  </si>
  <si>
    <t xml:space="preserve">cestería y espartería        </t>
  </si>
  <si>
    <t>TOTAL INDUSTRIA FORESTAL</t>
  </si>
  <si>
    <t xml:space="preserve">Industria del papel               </t>
  </si>
  <si>
    <t xml:space="preserve">Edición, artes gráficas y reproducción de </t>
  </si>
  <si>
    <t xml:space="preserve">soportes grabados    </t>
  </si>
  <si>
    <t>Fabricación de muebles</t>
  </si>
  <si>
    <t>Reciclaje</t>
  </si>
  <si>
    <t>gas, vapor y agua caliente</t>
  </si>
  <si>
    <t>Producción y distribución de energía eléctrica,</t>
  </si>
  <si>
    <t xml:space="preserve">Captación, depuración y distribución de agua </t>
  </si>
  <si>
    <t>Actividades de saneamiento público</t>
  </si>
  <si>
    <t xml:space="preserve">muebles; cestería y espartería        </t>
  </si>
  <si>
    <t xml:space="preserve">grabados    </t>
  </si>
  <si>
    <t>Distribución de agua</t>
  </si>
  <si>
    <t>Recogida de basura</t>
  </si>
  <si>
    <t>Los datos por subsectores de actividad están referidos a CNAE-93.</t>
  </si>
  <si>
    <t>División</t>
  </si>
  <si>
    <t>Los datos por división están referidos a CNAE-2009.</t>
  </si>
  <si>
    <t>10.1. Procesado y conservación de carne</t>
  </si>
  <si>
    <t>10.2. Procesado y conservación de pescados,</t>
  </si>
  <si>
    <t xml:space="preserve">10.3. Procesado y conservación de frutas </t>
  </si>
  <si>
    <t>10.4. Fabricación de aceites y grasas</t>
  </si>
  <si>
    <t>10.5. Fabricación de productos lácteos</t>
  </si>
  <si>
    <t>10.6. Fabricación de productos molinería,</t>
  </si>
  <si>
    <t xml:space="preserve">10.7. Fabricación de productos de panadería </t>
  </si>
  <si>
    <t>10.8.1. Fabricación de azúcar</t>
  </si>
  <si>
    <t>10.8.2. Fabricación de cacao, chocolate</t>
  </si>
  <si>
    <t>10.8. Fabricación de otros productos alimenticios</t>
  </si>
  <si>
    <t>10.9. Fabricación de productos para la</t>
  </si>
  <si>
    <t>de bebidas alcohólicas</t>
  </si>
  <si>
    <t>11.0.2. Elaboración de vinos</t>
  </si>
  <si>
    <r>
      <t>11.0.5. Fabricación de cerveza</t>
    </r>
    <r>
      <rPr>
        <vertAlign val="superscript"/>
        <sz val="10"/>
        <rFont val="Arial"/>
        <family val="2"/>
      </rPr>
      <t>(1)</t>
    </r>
  </si>
  <si>
    <t xml:space="preserve">11.0.1. Destilación, rectificación y mezcla </t>
  </si>
  <si>
    <t xml:space="preserve">11.0.7. Producción de aguas minerales </t>
  </si>
  <si>
    <t xml:space="preserve">17. Industria del papel               </t>
  </si>
  <si>
    <t xml:space="preserve">18. Artes gráficas y reproducción de soportes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</si>
  <si>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</si>
  <si>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</si>
  <si>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</si>
  <si>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</si>
  <si>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 xml:space="preserve">de la Industria de Medio Ambiente, 2007 </t>
  </si>
  <si>
    <t>según subsector de actividad</t>
  </si>
  <si>
    <t>según asalariados del establecimiento, 2007</t>
  </si>
  <si>
    <t>TOTAL INDUSTRIA MEDIO AMBIENTE</t>
  </si>
  <si>
    <t xml:space="preserve"> (Base 2005 = 100) sobre el mismo período del año anterior</t>
  </si>
  <si>
    <t>(Base 2005 = 100) sobre el mismo período del año anterior</t>
  </si>
  <si>
    <t xml:space="preserve"> (Base 2006 = 100) sobre el mismo periodo del año anterior</t>
  </si>
  <si>
    <t>Industria de madera y corcho, excepto  muebles;</t>
  </si>
  <si>
    <t xml:space="preserve">16. Industria de la madera y corcho, excepto  </t>
  </si>
  <si>
    <t>Productos lácteos</t>
  </si>
  <si>
    <t xml:space="preserve">   Molinería</t>
  </si>
  <si>
    <t xml:space="preserve">   Azúcar y artículos de confitería</t>
  </si>
  <si>
    <t xml:space="preserve"> Molinería</t>
  </si>
  <si>
    <t xml:space="preserve"> Aceite de Oliva</t>
  </si>
  <si>
    <t>Patatas Procesadas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</si>
  <si>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</si>
  <si>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</si>
  <si>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</si>
  <si>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</si>
  <si>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</si>
  <si>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</si>
  <si>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</si>
  <si>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</si>
  <si>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 xml:space="preserve">de la Industria Forestal, 2007 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</si>
  <si>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</si>
  <si>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</si>
  <si>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</si>
  <si>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</si>
  <si>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(*) </t>
    </r>
    <r>
      <rPr>
        <sz val="10"/>
        <rFont val="Arial"/>
        <family val="2"/>
      </rPr>
      <t>Encuesta Industrial de Empresas del I.N.E.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</si>
  <si>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</si>
  <si>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Encuesta Industrial de Empresas del I.N.E.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</si>
  <si>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</si>
  <si>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</si>
  <si>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Resultados financieros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</si>
  <si>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</si>
  <si>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Resultados financieros</t>
    </r>
    <r>
      <rPr>
        <vertAlign val="superscript"/>
        <sz val="10"/>
        <rFont val="Arial"/>
        <family val="2"/>
      </rPr>
      <t xml:space="preserve"> (*)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</si>
  <si>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</si>
  <si>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r>
      <t xml:space="preserve">restauración </t>
    </r>
    <r>
      <rPr>
        <vertAlign val="superscript"/>
        <sz val="10"/>
        <rFont val="Arial"/>
        <family val="2"/>
      </rPr>
      <t>(1)</t>
    </r>
  </si>
  <si>
    <t xml:space="preserve">   Instituciones</t>
  </si>
  <si>
    <t>Instituciones</t>
  </si>
  <si>
    <r>
      <t>Instituciones</t>
    </r>
    <r>
      <rPr>
        <vertAlign val="superscript"/>
        <sz val="10"/>
        <rFont val="Arial"/>
        <family val="2"/>
      </rPr>
      <t>(1)</t>
    </r>
  </si>
  <si>
    <t>restauración</t>
  </si>
  <si>
    <r>
      <t>(1)</t>
    </r>
    <r>
      <rPr>
        <sz val="10"/>
        <rFont val="Arial"/>
        <family val="2"/>
      </rPr>
      <t xml:space="preserve"> Las cifras de Hostelería/Restauración de 2007 se han estimado estadísticamente porque a partir de julio de ese año ha habido un cambio de Metodología  </t>
    </r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</si>
  <si>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</si>
  <si>
    <t>callejero</t>
  </si>
  <si>
    <t>domicilio</t>
  </si>
  <si>
    <t>Autoconsumo</t>
  </si>
  <si>
    <t>formas</t>
  </si>
  <si>
    <t>(porcentaje del valor de compra)</t>
  </si>
  <si>
    <t>tradicional</t>
  </si>
  <si>
    <t>ÍNDICE GENERAL (IPRI)</t>
  </si>
  <si>
    <t>Evolución en hogares (1) 09/08 %</t>
  </si>
  <si>
    <t>Cuotas de mercado según los canales de compra en hostelería-restauración, 2009</t>
  </si>
  <si>
    <t>2009/2008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</si>
  <si>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</si>
  <si>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</si>
  <si>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t>16.1.1. Análisis autonómico de empresas y establecimientos de la Industria de la Alimentación, 2007</t>
  </si>
  <si>
    <t>16.1.2. Análisis autonómico de empresas y establecimientos</t>
  </si>
  <si>
    <t>16.1.3. Análisis autonómico de empresas y establecimientos</t>
  </si>
  <si>
    <t>16.2.1. Empresas y establecimientos de la Industria de la Alimentación según subsector de actividad, 2007</t>
  </si>
  <si>
    <t>16.2.2. Empresas y establecimientos de la Industria Forestal según subsector de actividad, 2007</t>
  </si>
  <si>
    <t>16.2.3. Empresas y establecimientos de la Industria de Medio Ambiente según subsector de actividad, 2007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</si>
  <si>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</si>
  <si>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</si>
  <si>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</si>
  <si>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</si>
  <si>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</si>
  <si>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</si>
  <si>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16.5.1. Indicadores de la Industria de la Alimentación según subsectores de actividad, 2007</t>
  </si>
  <si>
    <t>16.5.2. Indicadores de la Industria Forestal según subsectores de actividad, 2007</t>
  </si>
  <si>
    <t>16.5.3. Indicadores de la Industria de Medio Ambiente según subsectores de actividad, 2007</t>
  </si>
  <si>
    <t>16.6. Análisis autonómico de los indicadores de la Industria de la Alimentación, 2007</t>
  </si>
  <si>
    <t>16.7. Participación autonómica en la Industria de la Alimentación, 2007</t>
  </si>
  <si>
    <t>16.8.1. Evolución del Índice de Producción de la Industria de la Alimentación y Fabricación de Bebidas (Base 2005 = 100)</t>
  </si>
  <si>
    <t>16.8.2. Evolución del Índice de Producción de la Industria Forestal (Base 2005 = 100)</t>
  </si>
  <si>
    <t>16.9.1. Tasas de variación (%) del Índice de Producción  Industria de la Alimentación y Fabricación de Bebidas</t>
  </si>
  <si>
    <t>16.9.2. Tasas de variación (%) del Índice de Producción  Industria Forestal</t>
  </si>
  <si>
    <t>16.10.1. Evolución del Índice de Precios de la Industria de la Alimentación y Fabricación de Bebidas (Base 2005 = 100)</t>
  </si>
  <si>
    <t>16.10.2. Evolución del Índice de Precios de la Industria Forestal (Base 2005 = 100)</t>
  </si>
  <si>
    <t>16.10.3. Evolución del Índice de Precios de la Industria de Medio Ambiente (Base 2005 = 100)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</si>
  <si>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</si>
  <si>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</si>
  <si>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</si>
  <si>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16.12.1. Índice de Precios de Consumo de la  Industria de la Alimentación y General (Base 2006 = 100)</t>
  </si>
  <si>
    <t>16.12.2. Índice de Precios de Consumo de la  Industria de Medio Ambiente (Base 2006 = 100)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</si>
  <si>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</si>
  <si>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</si>
  <si>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</si>
  <si>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16.15. Población activa, ocupada y parada en la Industria de la Alimentación según subsector de actividad</t>
  </si>
  <si>
    <t>16.16. Tasa de variación de paro (%) de los dos últimos años según subsector de actividad</t>
  </si>
  <si>
    <t>16.17. Comercio exterior agroalimentario según sectores, 2008</t>
  </si>
  <si>
    <t>16.18. Comercio exterior agroalimentario según subsectores, 2008</t>
  </si>
  <si>
    <t>16.19. Comercio exterior agroalimentario según sectores y zonas geográficas, 2008</t>
  </si>
  <si>
    <t>16.20. Comercio exterior agroalimentario según subsectores y zonas geográficas, 2008</t>
  </si>
  <si>
    <t>16.21. Valor de los alimentos comprados (miles de euros)</t>
  </si>
  <si>
    <t>16.22. Evolución de la cantidad comprada total  (millones de kg/litros/unidades (huevos)) y por persona</t>
  </si>
  <si>
    <t>16.23. Evolución de la cuota de mercado en hogares (porcentaje del valor de venta)</t>
  </si>
  <si>
    <t>16.24. Cuotas de mercado según los canales de compra en hostelería-restauración, 2008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</si>
</sst>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</numFmts>
  <fonts count="24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"/>
      <name val="arial"/>
      <family val="0"/>
    </font>
    <font>
      <sz val="1.25"/>
      <name val="arial"/>
      <family val="0"/>
    </font>
    <font>
      <sz val="9"/>
      <name val="Arial"/>
      <family val="2"/>
    </font>
    <font>
      <sz val="12"/>
      <name val="Arial"/>
      <family val="0"/>
    </font>
    <font>
      <sz val="4.25"/>
      <name val="Arial"/>
      <family val="0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0" fontId="4" fillId="0" borderId="0" xfId="23" applyFont="1" applyFill="1">
      <alignment/>
      <protection/>
    </xf>
    <xf numFmtId="0" fontId="6" fillId="0" borderId="0" xfId="23" applyFont="1" applyFill="1">
      <alignment/>
      <protection/>
    </xf>
    <xf numFmtId="0" fontId="0" fillId="0" borderId="0" xfId="23" applyFont="1" applyFill="1">
      <alignment/>
      <protection/>
    </xf>
    <xf numFmtId="174" fontId="0" fillId="0" borderId="0" xfId="23" applyNumberFormat="1" applyFont="1" applyFill="1" applyProtection="1">
      <alignment/>
      <protection/>
    </xf>
    <xf numFmtId="174" fontId="0" fillId="0" borderId="0" xfId="23" applyNumberFormat="1" applyFont="1" applyFill="1" applyBorder="1" applyProtection="1">
      <alignment/>
      <protection/>
    </xf>
    <xf numFmtId="0" fontId="4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>
      <alignment/>
    </xf>
    <xf numFmtId="2" fontId="0" fillId="0" borderId="0" xfId="0" applyNumberFormat="1" applyFont="1" applyBorder="1" applyAlignment="1">
      <alignment vertical="center"/>
    </xf>
    <xf numFmtId="2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24" applyFont="1" applyFill="1">
      <alignment/>
      <protection/>
    </xf>
    <xf numFmtId="0" fontId="0" fillId="2" borderId="0" xfId="0" applyFill="1" applyBorder="1" applyAlignment="1">
      <alignment/>
    </xf>
    <xf numFmtId="172" fontId="0" fillId="0" borderId="0" xfId="23" applyNumberFormat="1" applyFont="1" applyFill="1">
      <alignment/>
      <protection/>
    </xf>
    <xf numFmtId="174" fontId="0" fillId="0" borderId="0" xfId="24" applyNumberFormat="1" applyFont="1" applyFill="1">
      <alignment/>
      <protection/>
    </xf>
    <xf numFmtId="172" fontId="0" fillId="0" borderId="0" xfId="24" applyNumberFormat="1" applyFont="1" applyFill="1">
      <alignment/>
      <protection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23" applyNumberFormat="1" applyFont="1" applyFill="1">
      <alignment/>
      <protection/>
    </xf>
    <xf numFmtId="171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83" fontId="0" fillId="2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2" borderId="6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183" fontId="1" fillId="2" borderId="12" xfId="0" applyNumberFormat="1" applyFont="1" applyFill="1" applyBorder="1" applyAlignment="1" applyProtection="1">
      <alignment horizontal="right"/>
      <protection/>
    </xf>
    <xf numFmtId="185" fontId="1" fillId="2" borderId="12" xfId="0" applyNumberFormat="1" applyFont="1" applyFill="1" applyBorder="1" applyAlignment="1" applyProtection="1">
      <alignment horizontal="right"/>
      <protection/>
    </xf>
    <xf numFmtId="185" fontId="1" fillId="2" borderId="13" xfId="0" applyNumberFormat="1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>
      <alignment horizontal="left"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center"/>
    </xf>
    <xf numFmtId="169" fontId="0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 quotePrefix="1">
      <alignment horizontal="center"/>
    </xf>
    <xf numFmtId="0" fontId="0" fillId="4" borderId="7" xfId="0" applyFont="1" applyFill="1" applyBorder="1" applyAlignment="1">
      <alignment horizontal="center" wrapText="1" shrinkToFit="1"/>
    </xf>
    <xf numFmtId="0" fontId="0" fillId="4" borderId="10" xfId="0" applyFont="1" applyFill="1" applyBorder="1" applyAlignment="1">
      <alignment horizontal="center" wrapText="1" shrinkToFit="1"/>
    </xf>
    <xf numFmtId="1" fontId="0" fillId="4" borderId="1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2" fontId="0" fillId="0" borderId="4" xfId="0" applyNumberFormat="1" applyFont="1" applyBorder="1" applyAlignment="1">
      <alignment vertical="center"/>
    </xf>
    <xf numFmtId="171" fontId="1" fillId="0" borderId="14" xfId="0" applyNumberFormat="1" applyFont="1" applyFill="1" applyBorder="1" applyAlignment="1" quotePrefix="1">
      <alignment horizontal="left"/>
    </xf>
    <xf numFmtId="171" fontId="0" fillId="0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71" fontId="0" fillId="4" borderId="15" xfId="0" applyNumberFormat="1" applyFont="1" applyFill="1" applyBorder="1" applyAlignment="1">
      <alignment horizontal="center"/>
    </xf>
    <xf numFmtId="171" fontId="0" fillId="4" borderId="16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49" fontId="1" fillId="2" borderId="11" xfId="0" applyNumberFormat="1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171" fontId="1" fillId="2" borderId="14" xfId="0" applyNumberFormat="1" applyFont="1" applyFill="1" applyBorder="1" applyAlignment="1" quotePrefix="1">
      <alignment horizontal="left"/>
    </xf>
    <xf numFmtId="171" fontId="0" fillId="2" borderId="1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183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vertical="center"/>
    </xf>
    <xf numFmtId="183" fontId="0" fillId="0" borderId="9" xfId="0" applyNumberFormat="1" applyFont="1" applyFill="1" applyBorder="1" applyAlignment="1" applyProtection="1">
      <alignment horizontal="right"/>
      <protection/>
    </xf>
    <xf numFmtId="183" fontId="1" fillId="2" borderId="13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quotePrefix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6" fontId="1" fillId="0" borderId="14" xfId="0" applyNumberFormat="1" applyFont="1" applyFill="1" applyBorder="1" applyAlignment="1">
      <alignment vertical="center"/>
    </xf>
    <xf numFmtId="169" fontId="1" fillId="0" borderId="14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4" borderId="14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169" fontId="0" fillId="4" borderId="15" xfId="0" applyNumberFormat="1" applyFont="1" applyFill="1" applyBorder="1" applyAlignment="1">
      <alignment horizontal="center"/>
    </xf>
    <xf numFmtId="170" fontId="0" fillId="4" borderId="15" xfId="0" applyNumberFormat="1" applyFont="1" applyFill="1" applyBorder="1" applyAlignment="1">
      <alignment horizontal="center"/>
    </xf>
    <xf numFmtId="169" fontId="0" fillId="4" borderId="1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" fontId="11" fillId="0" borderId="14" xfId="0" applyNumberFormat="1" applyFont="1" applyBorder="1" applyAlignment="1">
      <alignment horizontal="right"/>
    </xf>
    <xf numFmtId="0" fontId="5" fillId="0" borderId="4" xfId="0" applyFont="1" applyFill="1" applyBorder="1" applyAlignment="1">
      <alignment/>
    </xf>
    <xf numFmtId="2" fontId="6" fillId="0" borderId="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 indent="3"/>
    </xf>
    <xf numFmtId="184" fontId="0" fillId="2" borderId="9" xfId="0" applyNumberFormat="1" applyFont="1" applyFill="1" applyBorder="1" applyAlignment="1" applyProtection="1">
      <alignment horizontal="right"/>
      <protection/>
    </xf>
    <xf numFmtId="184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vertical="center"/>
    </xf>
    <xf numFmtId="184" fontId="0" fillId="0" borderId="9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84" fontId="1" fillId="2" borderId="9" xfId="0" applyNumberFormat="1" applyFont="1" applyFill="1" applyBorder="1" applyAlignment="1" applyProtection="1">
      <alignment horizontal="right"/>
      <protection/>
    </xf>
    <xf numFmtId="184" fontId="1" fillId="2" borderId="10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11" xfId="0" applyFont="1" applyFill="1" applyBorder="1" applyAlignment="1">
      <alignment/>
    </xf>
    <xf numFmtId="184" fontId="1" fillId="2" borderId="12" xfId="0" applyNumberFormat="1" applyFont="1" applyFill="1" applyBorder="1" applyAlignment="1" applyProtection="1">
      <alignment horizontal="right"/>
      <protection/>
    </xf>
    <xf numFmtId="184" fontId="1" fillId="2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left"/>
    </xf>
    <xf numFmtId="2" fontId="0" fillId="0" borderId="14" xfId="0" applyNumberFormat="1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 quotePrefix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 quotePrefix="1">
      <alignment horizontal="center" vertical="center"/>
    </xf>
    <xf numFmtId="0" fontId="0" fillId="0" borderId="8" xfId="0" applyFont="1" applyFill="1" applyBorder="1" applyAlignment="1">
      <alignment horizontal="left" indent="2"/>
    </xf>
    <xf numFmtId="184" fontId="0" fillId="2" borderId="12" xfId="0" applyNumberFormat="1" applyFont="1" applyFill="1" applyBorder="1" applyAlignment="1" applyProtection="1">
      <alignment horizontal="right"/>
      <protection/>
    </xf>
    <xf numFmtId="184" fontId="0" fillId="2" borderId="13" xfId="0" applyNumberFormat="1" applyFont="1" applyFill="1" applyBorder="1" applyAlignment="1" applyProtection="1">
      <alignment horizontal="right"/>
      <protection/>
    </xf>
    <xf numFmtId="184" fontId="1" fillId="0" borderId="9" xfId="0" applyNumberFormat="1" applyFont="1" applyFill="1" applyBorder="1" applyAlignment="1" applyProtection="1">
      <alignment horizontal="right"/>
      <protection/>
    </xf>
    <xf numFmtId="184" fontId="1" fillId="0" borderId="10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left"/>
    </xf>
    <xf numFmtId="184" fontId="0" fillId="2" borderId="18" xfId="0" applyNumberFormat="1" applyFont="1" applyFill="1" applyBorder="1" applyAlignment="1" applyProtection="1">
      <alignment horizontal="right"/>
      <protection/>
    </xf>
    <xf numFmtId="184" fontId="0" fillId="2" borderId="19" xfId="0" applyNumberFormat="1" applyFont="1" applyFill="1" applyBorder="1" applyAlignment="1" applyProtection="1">
      <alignment horizontal="right"/>
      <protection/>
    </xf>
    <xf numFmtId="184" fontId="1" fillId="0" borderId="12" xfId="0" applyNumberFormat="1" applyFont="1" applyFill="1" applyBorder="1" applyAlignment="1" applyProtection="1">
      <alignment horizontal="right"/>
      <protection/>
    </xf>
    <xf numFmtId="184" fontId="1" fillId="0" borderId="13" xfId="0" applyNumberFormat="1" applyFont="1" applyFill="1" applyBorder="1" applyAlignment="1" applyProtection="1">
      <alignment horizontal="right"/>
      <protection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4" borderId="15" xfId="0" applyFont="1" applyFill="1" applyBorder="1" applyAlignment="1" applyProtection="1">
      <alignment horizontal="center"/>
      <protection/>
    </xf>
    <xf numFmtId="0" fontId="0" fillId="4" borderId="16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74" fontId="0" fillId="4" borderId="15" xfId="0" applyNumberFormat="1" applyFont="1" applyFill="1" applyBorder="1" applyAlignment="1" applyProtection="1">
      <alignment horizontal="center"/>
      <protection/>
    </xf>
    <xf numFmtId="174" fontId="0" fillId="4" borderId="16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Border="1" applyAlignment="1">
      <alignment/>
    </xf>
    <xf numFmtId="174" fontId="0" fillId="0" borderId="14" xfId="0" applyNumberFormat="1" applyFont="1" applyFill="1" applyBorder="1" applyAlignment="1">
      <alignment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83" fontId="0" fillId="0" borderId="12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>
      <alignment horizontal="right"/>
    </xf>
    <xf numFmtId="0" fontId="0" fillId="4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0" fontId="6" fillId="0" borderId="4" xfId="23" applyFont="1" applyFill="1" applyBorder="1">
      <alignment/>
      <protection/>
    </xf>
    <xf numFmtId="0" fontId="0" fillId="0" borderId="5" xfId="23" applyFont="1" applyFill="1" applyBorder="1">
      <alignment/>
      <protection/>
    </xf>
    <xf numFmtId="0" fontId="0" fillId="0" borderId="8" xfId="23" applyFont="1" applyFill="1" applyBorder="1">
      <alignment/>
      <protection/>
    </xf>
    <xf numFmtId="0" fontId="1" fillId="0" borderId="8" xfId="23" applyFont="1" applyFill="1" applyBorder="1">
      <alignment/>
      <protection/>
    </xf>
    <xf numFmtId="0" fontId="1" fillId="0" borderId="11" xfId="23" applyFont="1" applyFill="1" applyBorder="1">
      <alignment/>
      <protection/>
    </xf>
    <xf numFmtId="1" fontId="0" fillId="0" borderId="14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4" borderId="20" xfId="23" applyFont="1" applyFill="1" applyBorder="1" applyAlignment="1">
      <alignment horizontal="center"/>
      <protection/>
    </xf>
    <xf numFmtId="0" fontId="0" fillId="4" borderId="21" xfId="23" applyFont="1" applyFill="1" applyBorder="1" applyAlignment="1">
      <alignment horizontal="center"/>
      <protection/>
    </xf>
    <xf numFmtId="0" fontId="0" fillId="0" borderId="4" xfId="23" applyFont="1" applyFill="1" applyBorder="1">
      <alignment/>
      <protection/>
    </xf>
    <xf numFmtId="174" fontId="0" fillId="0" borderId="4" xfId="23" applyNumberFormat="1" applyFont="1" applyFill="1" applyBorder="1" applyProtection="1">
      <alignment/>
      <protection/>
    </xf>
    <xf numFmtId="0" fontId="1" fillId="0" borderId="5" xfId="23" applyFont="1" applyFill="1" applyBorder="1">
      <alignment/>
      <protection/>
    </xf>
    <xf numFmtId="0" fontId="0" fillId="0" borderId="11" xfId="23" applyFont="1" applyFill="1" applyBorder="1">
      <alignment/>
      <protection/>
    </xf>
    <xf numFmtId="174" fontId="0" fillId="4" borderId="20" xfId="23" applyNumberFormat="1" applyFont="1" applyFill="1" applyBorder="1" applyAlignment="1" applyProtection="1">
      <alignment horizontal="center"/>
      <protection/>
    </xf>
    <xf numFmtId="174" fontId="0" fillId="4" borderId="21" xfId="23" applyNumberFormat="1" applyFont="1" applyFill="1" applyBorder="1" applyAlignment="1" applyProtection="1">
      <alignment horizontal="center"/>
      <protection/>
    </xf>
    <xf numFmtId="0" fontId="0" fillId="0" borderId="4" xfId="24" applyFont="1" applyFill="1" applyBorder="1" applyAlignment="1" applyProtection="1">
      <alignment horizontal="fill"/>
      <protection/>
    </xf>
    <xf numFmtId="0" fontId="0" fillId="0" borderId="5" xfId="24" applyFont="1" applyFill="1" applyBorder="1" applyProtection="1">
      <alignment/>
      <protection/>
    </xf>
    <xf numFmtId="0" fontId="0" fillId="0" borderId="8" xfId="24" applyFont="1" applyFill="1" applyBorder="1" applyProtection="1">
      <alignment/>
      <protection/>
    </xf>
    <xf numFmtId="0" fontId="1" fillId="0" borderId="8" xfId="24" applyFont="1" applyFill="1" applyBorder="1" applyProtection="1">
      <alignment/>
      <protection/>
    </xf>
    <xf numFmtId="0" fontId="1" fillId="0" borderId="11" xfId="24" applyFont="1" applyFill="1" applyBorder="1" applyProtection="1">
      <alignment/>
      <protection/>
    </xf>
    <xf numFmtId="0" fontId="0" fillId="4" borderId="15" xfId="24" applyFont="1" applyFill="1" applyBorder="1" applyAlignment="1" applyProtection="1">
      <alignment horizontal="center"/>
      <protection/>
    </xf>
    <xf numFmtId="0" fontId="0" fillId="4" borderId="16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left" indent="1"/>
      <protection/>
    </xf>
    <xf numFmtId="0" fontId="0" fillId="0" borderId="11" xfId="24" applyFont="1" applyFill="1" applyBorder="1" applyProtection="1">
      <alignment/>
      <protection/>
    </xf>
    <xf numFmtId="0" fontId="6" fillId="0" borderId="4" xfId="0" applyFont="1" applyFill="1" applyBorder="1" applyAlignment="1">
      <alignment/>
    </xf>
    <xf numFmtId="3" fontId="0" fillId="0" borderId="5" xfId="20" applyNumberFormat="1" applyFont="1" applyBorder="1" applyAlignment="1">
      <alignment horizontal="left"/>
    </xf>
    <xf numFmtId="3" fontId="0" fillId="0" borderId="8" xfId="2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3" fontId="0" fillId="4" borderId="5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/>
    </xf>
    <xf numFmtId="3" fontId="0" fillId="4" borderId="11" xfId="20" applyNumberFormat="1" applyFont="1" applyFill="1" applyBorder="1" applyAlignment="1">
      <alignment horizontal="center"/>
    </xf>
    <xf numFmtId="3" fontId="0" fillId="4" borderId="12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22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/>
    </xf>
    <xf numFmtId="1" fontId="0" fillId="4" borderId="12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185" fontId="0" fillId="2" borderId="14" xfId="0" applyNumberFormat="1" applyFill="1" applyBorder="1" applyAlignment="1">
      <alignment/>
    </xf>
    <xf numFmtId="0" fontId="9" fillId="2" borderId="14" xfId="0" applyFont="1" applyFill="1" applyBorder="1" applyAlignment="1">
      <alignment/>
    </xf>
    <xf numFmtId="175" fontId="0" fillId="2" borderId="14" xfId="0" applyNumberFormat="1" applyFill="1" applyBorder="1" applyAlignment="1">
      <alignment/>
    </xf>
    <xf numFmtId="171" fontId="8" fillId="0" borderId="14" xfId="0" applyNumberFormat="1" applyFont="1" applyBorder="1" applyAlignment="1">
      <alignment horizontal="center"/>
    </xf>
    <xf numFmtId="0" fontId="0" fillId="4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72" fontId="0" fillId="4" borderId="7" xfId="0" applyNumberFormat="1" applyFont="1" applyFill="1" applyBorder="1" applyAlignment="1">
      <alignment horizontal="centerContinuous" wrapText="1"/>
    </xf>
    <xf numFmtId="0" fontId="0" fillId="4" borderId="12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0" fontId="0" fillId="4" borderId="10" xfId="0" applyFont="1" applyFill="1" applyBorder="1" applyAlignment="1">
      <alignment horizontal="center" wrapText="1"/>
    </xf>
    <xf numFmtId="169" fontId="0" fillId="4" borderId="12" xfId="0" applyNumberFormat="1" applyFont="1" applyFill="1" applyBorder="1" applyAlignment="1">
      <alignment horizontal="center"/>
    </xf>
    <xf numFmtId="169" fontId="0" fillId="4" borderId="13" xfId="0" applyNumberFormat="1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wrapText="1"/>
    </xf>
    <xf numFmtId="176" fontId="0" fillId="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" borderId="0" xfId="0" applyFont="1" applyFill="1" applyAlignment="1">
      <alignment/>
    </xf>
    <xf numFmtId="0" fontId="5" fillId="0" borderId="0" xfId="23" applyFont="1" applyFill="1" applyAlignment="1">
      <alignment horizontal="center"/>
      <protection/>
    </xf>
    <xf numFmtId="0" fontId="1" fillId="0" borderId="0" xfId="23" applyFont="1" applyFill="1" applyAlignment="1">
      <alignment horizontal="center"/>
      <protection/>
    </xf>
    <xf numFmtId="174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3" fontId="0" fillId="4" borderId="24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 wrapText="1"/>
    </xf>
    <xf numFmtId="0" fontId="0" fillId="4" borderId="25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9" fontId="0" fillId="4" borderId="22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9" fontId="0" fillId="4" borderId="21" xfId="0" applyNumberFormat="1" applyFont="1" applyFill="1" applyBorder="1" applyAlignment="1">
      <alignment horizontal="center"/>
    </xf>
    <xf numFmtId="49" fontId="0" fillId="4" borderId="24" xfId="0" applyNumberFormat="1" applyFont="1" applyFill="1" applyBorder="1" applyAlignment="1">
      <alignment horizontal="center"/>
    </xf>
    <xf numFmtId="2" fontId="0" fillId="4" borderId="22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49" fontId="0" fillId="4" borderId="25" xfId="0" applyNumberFormat="1" applyFont="1" applyFill="1" applyBorder="1" applyAlignment="1">
      <alignment horizontal="center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3" fontId="1" fillId="4" borderId="21" xfId="0" applyNumberFormat="1" applyFont="1" applyFill="1" applyBorder="1" applyAlignment="1">
      <alignment horizontal="center" wrapText="1"/>
    </xf>
    <xf numFmtId="3" fontId="1" fillId="4" borderId="25" xfId="0" applyNumberFormat="1" applyFont="1" applyFill="1" applyBorder="1" applyAlignment="1">
      <alignment horizontal="center" wrapText="1"/>
    </xf>
    <xf numFmtId="169" fontId="0" fillId="4" borderId="6" xfId="0" applyNumberFormat="1" applyFont="1" applyFill="1" applyBorder="1" applyAlignment="1">
      <alignment horizontal="center" wrapText="1"/>
    </xf>
    <xf numFmtId="169" fontId="0" fillId="4" borderId="27" xfId="0" applyNumberFormat="1" applyFont="1" applyFill="1" applyBorder="1" applyAlignment="1">
      <alignment horizontal="center" wrapText="1"/>
    </xf>
    <xf numFmtId="169" fontId="0" fillId="4" borderId="7" xfId="0" applyNumberFormat="1" applyFont="1" applyFill="1" applyBorder="1" applyAlignment="1">
      <alignment horizontal="center" vertical="center" wrapText="1"/>
    </xf>
    <xf numFmtId="169" fontId="0" fillId="4" borderId="23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169" fontId="0" fillId="4" borderId="21" xfId="0" applyNumberFormat="1" applyFont="1" applyFill="1" applyBorder="1" applyAlignment="1">
      <alignment horizontal="center" wrapText="1"/>
    </xf>
    <xf numFmtId="0" fontId="0" fillId="4" borderId="25" xfId="0" applyFill="1" applyBorder="1" applyAlignment="1">
      <alignment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169" fontId="0" fillId="4" borderId="24" xfId="0" applyNumberFormat="1" applyFont="1" applyFill="1" applyBorder="1" applyAlignment="1">
      <alignment horizontal="center" wrapText="1"/>
    </xf>
    <xf numFmtId="169" fontId="0" fillId="4" borderId="22" xfId="0" applyNumberFormat="1" applyFont="1" applyFill="1" applyBorder="1" applyAlignment="1">
      <alignment horizontal="center" vertical="center" wrapText="1"/>
    </xf>
    <xf numFmtId="169" fontId="0" fillId="4" borderId="27" xfId="0" applyNumberFormat="1" applyFont="1" applyFill="1" applyBorder="1" applyAlignment="1">
      <alignment horizontal="center" vertical="center" wrapText="1"/>
    </xf>
    <xf numFmtId="169" fontId="0" fillId="4" borderId="22" xfId="0" applyNumberFormat="1" applyFont="1" applyFill="1" applyBorder="1" applyAlignment="1">
      <alignment horizontal="center" wrapText="1"/>
    </xf>
    <xf numFmtId="0" fontId="0" fillId="4" borderId="27" xfId="0" applyFill="1" applyBorder="1" applyAlignment="1">
      <alignment/>
    </xf>
    <xf numFmtId="0" fontId="0" fillId="4" borderId="22" xfId="0" applyFont="1" applyFill="1" applyBorder="1" applyAlignment="1">
      <alignment horizontal="center" vertical="center" wrapText="1"/>
    </xf>
    <xf numFmtId="169" fontId="0" fillId="4" borderId="7" xfId="0" applyNumberFormat="1" applyFont="1" applyFill="1" applyBorder="1" applyAlignment="1">
      <alignment horizontal="center" wrapText="1"/>
    </xf>
    <xf numFmtId="169" fontId="0" fillId="4" borderId="23" xfId="0" applyNumberFormat="1" applyFont="1" applyFill="1" applyBorder="1" applyAlignment="1">
      <alignment horizontal="center" wrapText="1"/>
    </xf>
    <xf numFmtId="0" fontId="0" fillId="4" borderId="27" xfId="0" applyFill="1" applyBorder="1" applyAlignment="1">
      <alignment vertical="center"/>
    </xf>
    <xf numFmtId="16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169" fontId="0" fillId="4" borderId="9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wrapText="1"/>
    </xf>
    <xf numFmtId="2" fontId="0" fillId="4" borderId="9" xfId="0" applyNumberFormat="1" applyFont="1" applyFill="1" applyBorder="1" applyAlignment="1">
      <alignment horizontal="center" wrapText="1"/>
    </xf>
    <xf numFmtId="2" fontId="0" fillId="4" borderId="12" xfId="0" applyNumberFormat="1" applyFont="1" applyFill="1" applyBorder="1" applyAlignment="1">
      <alignment horizontal="center" wrapText="1"/>
    </xf>
    <xf numFmtId="2" fontId="0" fillId="4" borderId="7" xfId="0" applyNumberFormat="1" applyFont="1" applyFill="1" applyBorder="1" applyAlignment="1">
      <alignment horizontal="center" wrapText="1"/>
    </xf>
    <xf numFmtId="2" fontId="0" fillId="4" borderId="10" xfId="0" applyNumberFormat="1" applyFont="1" applyFill="1" applyBorder="1" applyAlignment="1">
      <alignment horizontal="center" wrapText="1"/>
    </xf>
    <xf numFmtId="2" fontId="0" fillId="4" borderId="13" xfId="0" applyNumberFormat="1" applyFont="1" applyFill="1" applyBorder="1" applyAlignment="1">
      <alignment horizontal="center" wrapText="1"/>
    </xf>
    <xf numFmtId="1" fontId="0" fillId="4" borderId="21" xfId="0" applyNumberFormat="1" applyFont="1" applyFill="1" applyBorder="1" applyAlignment="1">
      <alignment horizontal="center" vertical="center"/>
    </xf>
    <xf numFmtId="1" fontId="0" fillId="4" borderId="25" xfId="0" applyNumberFormat="1" applyFont="1" applyFill="1" applyBorder="1" applyAlignment="1">
      <alignment horizontal="center" vertical="center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28" xfId="0" applyNumberFormat="1" applyFont="1" applyFill="1" applyBorder="1" applyAlignment="1">
      <alignment horizontal="center" vertical="center"/>
    </xf>
    <xf numFmtId="1" fontId="0" fillId="4" borderId="29" xfId="0" applyNumberFormat="1" applyFont="1" applyFill="1" applyBorder="1" applyAlignment="1">
      <alignment horizontal="center" vertical="center"/>
    </xf>
    <xf numFmtId="1" fontId="0" fillId="4" borderId="30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8" xfId="0" applyNumberFormat="1" applyFont="1" applyFill="1" applyBorder="1" applyAlignment="1">
      <alignment horizontal="center" vertical="center"/>
    </xf>
    <xf numFmtId="0" fontId="0" fillId="4" borderId="29" xfId="0" applyNumberFormat="1" applyFont="1" applyFill="1" applyBorder="1" applyAlignment="1">
      <alignment horizontal="center" vertical="center"/>
    </xf>
    <xf numFmtId="0" fontId="0" fillId="4" borderId="30" xfId="0" applyNumberFormat="1" applyFont="1" applyFill="1" applyBorder="1" applyAlignment="1">
      <alignment horizontal="center" vertical="center"/>
    </xf>
    <xf numFmtId="0" fontId="0" fillId="4" borderId="21" xfId="0" applyNumberFormat="1" applyFont="1" applyFill="1" applyBorder="1" applyAlignment="1">
      <alignment horizontal="center" vertical="center"/>
    </xf>
    <xf numFmtId="0" fontId="0" fillId="4" borderId="2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>
      <alignment vertical="center" wrapText="1"/>
    </xf>
    <xf numFmtId="0" fontId="0" fillId="4" borderId="28" xfId="0" applyFont="1" applyFill="1" applyBorder="1" applyAlignment="1" applyProtection="1">
      <alignment horizontal="center"/>
      <protection/>
    </xf>
    <xf numFmtId="0" fontId="0" fillId="4" borderId="29" xfId="0" applyFont="1" applyFill="1" applyBorder="1" applyAlignment="1">
      <alignment horizontal="center"/>
    </xf>
    <xf numFmtId="0" fontId="0" fillId="4" borderId="31" xfId="0" applyFont="1" applyFill="1" applyBorder="1" applyAlignment="1" applyProtection="1">
      <alignment horizontal="center"/>
      <protection/>
    </xf>
    <xf numFmtId="0" fontId="0" fillId="4" borderId="3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49" fontId="0" fillId="4" borderId="25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5" fillId="0" borderId="0" xfId="23" applyFont="1" applyFill="1" applyAlignment="1">
      <alignment horizontal="center"/>
      <protection/>
    </xf>
    <xf numFmtId="0" fontId="0" fillId="4" borderId="5" xfId="23" applyFont="1" applyFill="1" applyBorder="1" applyAlignment="1">
      <alignment horizontal="center" vertical="center"/>
      <protection/>
    </xf>
    <xf numFmtId="0" fontId="0" fillId="4" borderId="8" xfId="23" applyFont="1" applyFill="1" applyBorder="1" applyAlignment="1">
      <alignment horizontal="center" vertical="center"/>
      <protection/>
    </xf>
    <xf numFmtId="0" fontId="0" fillId="4" borderId="11" xfId="23" applyFont="1" applyFill="1" applyBorder="1" applyAlignment="1">
      <alignment horizontal="center" vertical="center"/>
      <protection/>
    </xf>
    <xf numFmtId="0" fontId="0" fillId="4" borderId="7" xfId="23" applyFont="1" applyFill="1" applyBorder="1" applyAlignment="1">
      <alignment horizontal="center" vertical="center" wrapText="1"/>
      <protection/>
    </xf>
    <xf numFmtId="0" fontId="0" fillId="4" borderId="10" xfId="23" applyFont="1" applyFill="1" applyBorder="1" applyAlignment="1">
      <alignment horizontal="center" vertical="center" wrapText="1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4" borderId="22" xfId="23" applyFont="1" applyFill="1" applyBorder="1" applyAlignment="1">
      <alignment horizontal="center" vertical="center" wrapText="1"/>
      <protection/>
    </xf>
    <xf numFmtId="0" fontId="0" fillId="4" borderId="12" xfId="23" applyFont="1" applyFill="1" applyBorder="1" applyAlignment="1">
      <alignment horizontal="center" vertical="center" wrapText="1"/>
      <protection/>
    </xf>
    <xf numFmtId="0" fontId="0" fillId="4" borderId="12" xfId="0" applyFill="1" applyBorder="1" applyAlignment="1">
      <alignment/>
    </xf>
    <xf numFmtId="0" fontId="0" fillId="4" borderId="5" xfId="24" applyFont="1" applyFill="1" applyBorder="1" applyAlignment="1" applyProtection="1">
      <alignment horizontal="center" vertical="center" wrapText="1"/>
      <protection/>
    </xf>
    <xf numFmtId="0" fontId="0" fillId="4" borderId="8" xfId="24" applyFont="1" applyFill="1" applyBorder="1" applyAlignment="1" applyProtection="1">
      <alignment horizontal="center" vertical="center" wrapText="1"/>
      <protection/>
    </xf>
    <xf numFmtId="0" fontId="0" fillId="4" borderId="11" xfId="24" applyFont="1" applyFill="1" applyBorder="1" applyAlignment="1" applyProtection="1">
      <alignment horizontal="center" vertical="center" wrapText="1"/>
      <protection/>
    </xf>
    <xf numFmtId="0" fontId="0" fillId="4" borderId="7" xfId="24" applyFont="1" applyFill="1" applyBorder="1" applyAlignment="1" applyProtection="1">
      <alignment horizontal="center" vertical="center" wrapText="1"/>
      <protection/>
    </xf>
    <xf numFmtId="0" fontId="0" fillId="4" borderId="14" xfId="24" applyFont="1" applyFill="1" applyBorder="1" applyAlignment="1" applyProtection="1">
      <alignment horizontal="center" vertical="center" wrapText="1"/>
      <protection/>
    </xf>
    <xf numFmtId="0" fontId="0" fillId="4" borderId="23" xfId="24" applyFont="1" applyFill="1" applyBorder="1" applyAlignment="1" applyProtection="1">
      <alignment horizontal="center" vertical="center" wrapText="1"/>
      <protection/>
    </xf>
    <xf numFmtId="0" fontId="0" fillId="4" borderId="32" xfId="24" applyFont="1" applyFill="1" applyBorder="1" applyAlignment="1" applyProtection="1">
      <alignment horizontal="center" vertical="center" wrapText="1"/>
      <protection/>
    </xf>
    <xf numFmtId="0" fontId="0" fillId="4" borderId="33" xfId="24" applyFont="1" applyFill="1" applyBorder="1" applyAlignment="1" applyProtection="1">
      <alignment horizontal="center" vertical="center" wrapText="1"/>
      <protection/>
    </xf>
    <xf numFmtId="0" fontId="1" fillId="0" borderId="0" xfId="23" applyFont="1" applyFill="1" applyAlignment="1">
      <alignment horizontal="center"/>
      <protection/>
    </xf>
    <xf numFmtId="0" fontId="0" fillId="4" borderId="5" xfId="24" applyFont="1" applyFill="1" applyBorder="1" applyAlignment="1" applyProtection="1">
      <alignment horizontal="center" vertical="center"/>
      <protection/>
    </xf>
    <xf numFmtId="0" fontId="0" fillId="4" borderId="8" xfId="24" applyFont="1" applyFill="1" applyBorder="1" applyAlignment="1" applyProtection="1">
      <alignment horizontal="center" vertical="center"/>
      <protection/>
    </xf>
    <xf numFmtId="0" fontId="0" fillId="4" borderId="11" xfId="24" applyFont="1" applyFill="1" applyBorder="1" applyAlignment="1" applyProtection="1">
      <alignment horizontal="center" vertical="center"/>
      <protection/>
    </xf>
    <xf numFmtId="0" fontId="0" fillId="4" borderId="7" xfId="24" applyFont="1" applyFill="1" applyBorder="1" applyAlignment="1" applyProtection="1">
      <alignment horizontal="center" vertical="center"/>
      <protection/>
    </xf>
    <xf numFmtId="0" fontId="0" fillId="4" borderId="14" xfId="24" applyFont="1" applyFill="1" applyBorder="1" applyAlignment="1" applyProtection="1">
      <alignment horizontal="center" vertical="center"/>
      <protection/>
    </xf>
    <xf numFmtId="0" fontId="0" fillId="4" borderId="23" xfId="24" applyFont="1" applyFill="1" applyBorder="1" applyAlignment="1" applyProtection="1">
      <alignment horizontal="center" vertical="center"/>
      <protection/>
    </xf>
    <xf numFmtId="0" fontId="0" fillId="4" borderId="32" xfId="24" applyFont="1" applyFill="1" applyBorder="1" applyAlignment="1" applyProtection="1">
      <alignment horizontal="center" vertical="center"/>
      <protection/>
    </xf>
    <xf numFmtId="0" fontId="0" fillId="4" borderId="33" xfId="24" applyFont="1" applyFill="1" applyBorder="1" applyAlignment="1" applyProtection="1">
      <alignment horizontal="center" vertical="center"/>
      <protection/>
    </xf>
    <xf numFmtId="3" fontId="0" fillId="4" borderId="22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3" fontId="0" fillId="4" borderId="26" xfId="0" applyNumberFormat="1" applyFon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 vertical="center" wrapText="1"/>
    </xf>
    <xf numFmtId="3" fontId="0" fillId="4" borderId="12" xfId="0" applyNumberFormat="1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1" fontId="0" fillId="4" borderId="21" xfId="0" applyNumberFormat="1" applyFont="1" applyFill="1" applyBorder="1" applyAlignment="1" quotePrefix="1">
      <alignment horizontal="center"/>
    </xf>
    <xf numFmtId="1" fontId="0" fillId="4" borderId="25" xfId="0" applyNumberFormat="1" applyFont="1" applyFill="1" applyBorder="1" applyAlignment="1" quotePrefix="1">
      <alignment horizontal="center"/>
    </xf>
    <xf numFmtId="1" fontId="0" fillId="4" borderId="24" xfId="0" applyNumberFormat="1" applyFont="1" applyFill="1" applyBorder="1" applyAlignment="1" quotePrefix="1">
      <alignment horizontal="center"/>
    </xf>
    <xf numFmtId="0" fontId="0" fillId="4" borderId="34" xfId="0" applyFont="1" applyFill="1" applyBorder="1" applyAlignment="1" quotePrefix="1">
      <alignment horizontal="center"/>
    </xf>
    <xf numFmtId="0" fontId="0" fillId="4" borderId="35" xfId="0" applyFont="1" applyFill="1" applyBorder="1" applyAlignment="1" quotePrefix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0" fillId="4" borderId="26" xfId="0" applyFont="1" applyFill="1" applyBorder="1" applyAlignment="1" quotePrefix="1">
      <alignment horizontal="center"/>
    </xf>
    <xf numFmtId="0" fontId="0" fillId="4" borderId="37" xfId="0" applyFont="1" applyFill="1" applyBorder="1" applyAlignment="1" quotePrefix="1">
      <alignment horizontal="center"/>
    </xf>
    <xf numFmtId="0" fontId="0" fillId="4" borderId="38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72" fontId="0" fillId="4" borderId="6" xfId="0" applyNumberFormat="1" applyFont="1" applyFill="1" applyBorder="1" applyAlignment="1">
      <alignment horizontal="center" vertical="distributed" wrapText="1"/>
    </xf>
    <xf numFmtId="172" fontId="0" fillId="4" borderId="12" xfId="0" applyNumberFormat="1" applyFont="1" applyFill="1" applyBorder="1" applyAlignment="1">
      <alignment horizontal="center" vertical="distributed" wrapText="1"/>
    </xf>
    <xf numFmtId="172" fontId="0" fillId="4" borderId="7" xfId="0" applyNumberFormat="1" applyFont="1" applyFill="1" applyBorder="1" applyAlignment="1">
      <alignment horizontal="center" vertical="distributed" wrapText="1"/>
    </xf>
    <xf numFmtId="172" fontId="0" fillId="4" borderId="13" xfId="0" applyNumberFormat="1" applyFont="1" applyFill="1" applyBorder="1" applyAlignment="1">
      <alignment horizontal="center" vertical="distributed" wrapText="1"/>
    </xf>
    <xf numFmtId="0" fontId="0" fillId="4" borderId="5" xfId="0" applyFont="1" applyFill="1" applyBorder="1" applyAlignment="1">
      <alignment horizontal="center" vertical="distributed"/>
    </xf>
    <xf numFmtId="0" fontId="0" fillId="4" borderId="11" xfId="0" applyFont="1" applyFill="1" applyBorder="1" applyAlignment="1">
      <alignment horizontal="center" vertical="distributed"/>
    </xf>
    <xf numFmtId="0" fontId="0" fillId="0" borderId="0" xfId="0" applyFont="1" applyFill="1" applyAlignment="1">
      <alignment/>
    </xf>
    <xf numFmtId="183" fontId="1" fillId="2" borderId="9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Normal_INDSAL8" xfId="23"/>
    <cellStyle name="Normal_INDSAL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externalLink" Target="externalLinks/externalLink12.xml" /><Relationship Id="rId57" Type="http://schemas.openxmlformats.org/officeDocument/2006/relationships/externalLink" Target="externalLinks/externalLink13.xml" /><Relationship Id="rId58" Type="http://schemas.openxmlformats.org/officeDocument/2006/relationships/externalLink" Target="externalLinks/externalLink14.xml" /><Relationship Id="rId59" Type="http://schemas.openxmlformats.org/officeDocument/2006/relationships/externalLink" Target="externalLinks/externalLink15.xml" /><Relationship Id="rId6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35575"/>
          <c:w val="0.423"/>
          <c:h val="0.37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('16.2.1'!$A$8,'16.2.1'!$A$9:$A$10,'16.2.1'!$A$11:$A$12,'16.2.1'!$A$13:$A$14,'16.2.1'!$A$15,'16.2.1'!$A$16:$A$17,'16.2.1'!$A$18:$A$19,'16.2.1'!$A$20:$A$21,'16.2.1'!$A$22)</c:f>
              <c:strCache/>
            </c:strRef>
          </c:cat>
          <c:val>
            <c:numRef>
              <c:f>('16.2.1'!$B$8,'16.2.1'!$B$10,'16.2.1'!$B$12,'16.2.1'!$B$14,'16.2.1'!$B$15,'16.2.1'!$B$17,'16.2.1'!$B$19,'16.2.1'!$B$21,'16.2.1'!$B$22)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"/>
          <c:y val="0.20375"/>
          <c:w val="0.36775"/>
          <c:h val="0.7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39875"/>
          <c:w val="0.4125"/>
          <c:h val="0.42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('16.2.3'!$A$8,'16.2.3'!$A$9:$A$10,'16.2.3'!$A$11,'16.2.3'!$A$12)</c:f>
              <c:strCache/>
            </c:strRef>
          </c:cat>
          <c:val>
            <c:numRef>
              <c:f>('16.2.3'!$D$8,'16.2.3'!$D$10,'16.2.3'!$D$11,'16.2.3'!$D$12)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"/>
          <c:y val="0.3765"/>
          <c:w val="0.423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8975"/>
          <c:w val="0.969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('16.3.1'!$B$8,'16.3.1'!$B$10,'16.3.1'!$B$12,'16.3.1'!$B$14,'16.3.1'!$B$15,'16.3.1'!$B$17,'16.3.1'!$B$19,'16.3.1'!$B$21,'16.3.1'!$B$22)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('16.3.1'!$C$8,'16.3.1'!$C$10,'16.3.1'!$C$12,'16.3.1'!$C$14,'16.3.1'!$C$15,'16.3.1'!$C$17,'16.3.1'!$C$19,'16.3.1'!$C$21,'16.3.1'!$C$22)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1015833"/>
        <c:axId val="33598178"/>
      </c:barChart>
      <c:catAx>
        <c:axId val="4101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598178"/>
        <c:crosses val="autoZero"/>
        <c:auto val="1"/>
        <c:lblOffset val="100"/>
        <c:noMultiLvlLbl val="0"/>
      </c:catAx>
      <c:valAx>
        <c:axId val="335981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1583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175"/>
          <c:y val="0.2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actividad,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8725"/>
          <c:w val="0.9717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('16.3.1'!$E$8,'16.3.1'!$E$10,'16.3.1'!$E$12,'16.3.1'!$E$14,'16.3.1'!$E$15,'16.3.1'!$E$17,'16.3.1'!$E$19,'16.3.1'!$E$21,'16.3.1'!$E$22)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('16.3.1'!$F$8,'16.3.1'!$F$10,'16.3.1'!$F$12,'16.3.1'!$F$14,'16.3.1'!$F$15,'16.3.1'!$F$17,'16.3.1'!$F$19,'16.3.1'!$F$21,'16.3.1'!$F$22)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3948147"/>
        <c:axId val="37097868"/>
      </c:barChart>
      <c:catAx>
        <c:axId val="3394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097868"/>
        <c:crosses val="autoZero"/>
        <c:auto val="1"/>
        <c:lblOffset val="100"/>
        <c:noMultiLvlLbl val="0"/>
      </c:catAx>
      <c:valAx>
        <c:axId val="370978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94814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4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5"/>
          <c:y val="0.37575"/>
          <c:w val="0.951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('16.3.2'!$B$9,'16.3.2'!$B$10,'16.3.2'!$B$12,'16.3.2'!$B$13)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('16.3.2'!$C$9,'16.3.2'!$C$10,'16.3.2'!$C$12,'16.3.2'!$C$13)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445357"/>
        <c:axId val="52137302"/>
      </c:bar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137302"/>
        <c:crosses val="autoZero"/>
        <c:auto val="1"/>
        <c:lblOffset val="100"/>
        <c:noMultiLvlLbl val="0"/>
      </c:catAx>
      <c:valAx>
        <c:axId val="521373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44535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675"/>
          <c:y val="0.2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75"/>
          <c:y val="0.37575"/>
          <c:w val="0.950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('16.3.2'!$E$9,'16.3.2'!$E$10,'16.3.2'!$E$12,'16.3.2'!$E$13)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('16.3.2'!$F$9,'16.3.2'!$F$10,'16.3.2'!$F$12,'16.3.2'!$F$13)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582535"/>
        <c:axId val="62371904"/>
      </c:barChart>
      <c:catAx>
        <c:axId val="6658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371904"/>
        <c:crosses val="autoZero"/>
        <c:auto val="1"/>
        <c:lblOffset val="100"/>
        <c:noMultiLvlLbl val="0"/>
      </c:catAx>
      <c:valAx>
        <c:axId val="62371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58253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9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"/>
          <c:y val="0.3765"/>
          <c:w val="0.95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('16.3.3'!$B$8,'16.3.3'!$B$10,'16.3.3'!$B$11,'16.3.3'!$B$12)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'16.3.3'!$C$7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('16.3.3'!$C$8,'16.3.3'!$C$10,'16.3.3'!$C$11,'16.3.3'!$C$12)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476225"/>
        <c:axId val="18959434"/>
      </c:barChart>
      <c:catAx>
        <c:axId val="2447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959434"/>
        <c:crosses val="autoZero"/>
        <c:auto val="1"/>
        <c:lblOffset val="100"/>
        <c:noMultiLvlLbl val="0"/>
      </c:catAx>
      <c:valAx>
        <c:axId val="18959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47622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8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765"/>
          <c:w val="0.9517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('16.3.3'!$E$8,'16.3.3'!$E$10,'16.3.3'!$E$11,'16.3.3'!$E$12)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'16.3.3'!$F$7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('16.3.3'!$F$8,'16.3.3'!$F$10,'16.3.3'!$F$11,'16.3.3'!$F$12)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417179"/>
        <c:axId val="59319156"/>
      </c:bar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319156"/>
        <c:crosses val="autoZero"/>
        <c:auto val="1"/>
        <c:lblOffset val="100"/>
        <c:noMultiLvlLbl val="0"/>
      </c:catAx>
      <c:valAx>
        <c:axId val="593191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41717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915"/>
          <c:y val="0.27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6775"/>
          <c:w val="0.972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('16.8.1'!$D$8,'16.8.1'!$D$10,'16.8.1'!$D$12,'16.8.1'!$D$14,'16.8.1'!$D$15,'16.8.1'!$D$17,'16.8.1'!$D$19,'16.8.1'!$D$20,'16.8.1'!$D$22,'16.8.1'!$D$23,'16.8.1'!$D$25,'16.8.1'!$D$27)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('16.8.1'!$G$8,'16.8.1'!$G$10,'16.8.1'!$G$12,'16.8.1'!$G$14,'16.8.1'!$G$15,'16.8.1'!$G$17,'16.8.1'!$G$19,'16.8.1'!$G$20,'16.8.1'!$G$22,'16.8.1'!$G$23,'16.8.1'!$G$25,'16.8.1'!$G$27)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4110357"/>
        <c:axId val="40122302"/>
      </c:bar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22302"/>
        <c:crosses val="autoZero"/>
        <c:auto val="1"/>
        <c:lblOffset val="100"/>
        <c:noMultiLvlLbl val="0"/>
      </c:catAx>
      <c:valAx>
        <c:axId val="401223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11035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575"/>
          <c:y val="0.2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3665"/>
          <c:w val="0.962"/>
          <c:h val="0.6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('16.8.1'!$D$30,'16.8.1'!$D$31,'16.8.1'!$D$32,'16.8.1'!$D$34,'16.8.1'!$D$36)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('16.8.1'!$G$30,'16.8.1'!$G$31,'16.8.1'!$G$32,'16.8.1'!$G$34,'16.8.1'!$G$36)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556399"/>
        <c:axId val="28681000"/>
      </c:bar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681000"/>
        <c:crosses val="autoZero"/>
        <c:auto val="1"/>
        <c:lblOffset val="100"/>
        <c:noMultiLvlLbl val="0"/>
      </c:catAx>
      <c:valAx>
        <c:axId val="286810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55639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15"/>
          <c:y val="0.27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67"/>
          <c:w val="0.96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('16.8.2'!$D$8,'16.8.2'!$D$9,'16.8.2'!$D$11,'16.8.2'!$D$12)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('16.8.2'!$G$8,'16.8.2'!$G$9,'16.8.2'!$G$11,'16.8.2'!$G$12)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802409"/>
        <c:axId val="41459634"/>
      </c:bar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459634"/>
        <c:crosses val="autoZero"/>
        <c:auto val="1"/>
        <c:lblOffset val="100"/>
        <c:noMultiLvlLbl val="0"/>
      </c:catAx>
      <c:valAx>
        <c:axId val="41459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80240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07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"/>
          <c:y val="0.366"/>
          <c:w val="0.423"/>
          <c:h val="0.358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('16.2.1'!$A$8,'16.2.1'!$A$9:$A$10,'16.2.1'!$A$11:$A$12,'16.2.1'!$A$13:$A$14,'16.2.1'!$A$15,'16.2.1'!$A$16:$A$17,'16.2.1'!$A$18:$A$19,'16.2.1'!$A$20:$A$21,'16.2.1'!$A$22)</c:f>
              <c:strCache/>
            </c:strRef>
          </c:cat>
          <c:val>
            <c:numRef>
              <c:f>('16.2.1'!$D$8,'16.2.1'!$D$10,'16.2.1'!$D$12,'16.2.1'!$D$14,'16.2.1'!$D$15,'16.2.1'!$D$17,'16.2.1'!$D$19,'16.2.1'!$D$21,'16.2.1'!$D$22)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75"/>
          <c:y val="0.212"/>
          <c:w val="0.36775"/>
          <c:h val="0.73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785"/>
          <c:w val="0.9727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('16.10.1'!$D$8,'16.10.1'!$D$10,'16.10.1'!$D$12,'16.10.1'!$D$14,'16.10.1'!$D$15,'16.10.1'!$D$17,'16.10.1'!$D$19,'16.10.1'!$D$20,'16.10.1'!$D$22,'16.10.1'!$D$23,'16.10.1'!$D$25,'16.10.1'!$D$27)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('16.10.1'!$G$8,'16.10.1'!$G$10,'16.10.1'!$G$12,'16.10.1'!$G$14,'16.10.1'!$G$15,'16.10.1'!$G$17,'16.10.1'!$G$19,'16.10.1'!$G$20,'16.10.1'!$G$22,'16.10.1'!$G$23,'16.10.1'!$G$25,'16.10.1'!$G$36)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7592387"/>
        <c:axId val="2787164"/>
      </c:bar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7164"/>
        <c:crosses val="autoZero"/>
        <c:auto val="1"/>
        <c:lblOffset val="100"/>
        <c:noMultiLvlLbl val="0"/>
      </c:catAx>
      <c:valAx>
        <c:axId val="27871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59238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525"/>
          <c:y val="0.21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3675"/>
          <c:w val="0.962"/>
          <c:h val="0.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('16.10.1'!$D$30,'16.10.1'!$D$31,'16.10.1'!$D$32,'16.10.1'!$D$34,'16.10.1'!$D$36)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('16.10.1'!$G$30,'16.10.1'!$G$31,'16.10.1'!$G$32,'16.10.1'!$G$34,'16.10.1'!$G$36)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084477"/>
        <c:axId val="24433702"/>
      </c:bar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433702"/>
        <c:crosses val="autoZero"/>
        <c:auto val="1"/>
        <c:lblOffset val="100"/>
        <c:noMultiLvlLbl val="0"/>
      </c:catAx>
      <c:valAx>
        <c:axId val="244337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08447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07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37375"/>
          <c:w val="0.9622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('16.10.2'!$D$8,'16.10.2'!$D$9,'16.10.2'!$D$11,'16.10.2'!$D$12)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('16.10.2'!$G$8,'16.10.2'!$G$9,'16.10.2'!$G$11,'16.10.2'!$G$12)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576727"/>
        <c:axId val="32972816"/>
      </c:bar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972816"/>
        <c:crosses val="autoZero"/>
        <c:auto val="1"/>
        <c:lblOffset val="100"/>
        <c:noMultiLvlLbl val="0"/>
      </c:catAx>
      <c:valAx>
        <c:axId val="32972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57672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7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46075"/>
          <c:w val="0.93275"/>
          <c:h val="0.5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'16.10.3'!$D$7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'16.10.3'!$G$7</c:f>
              <c:numCache>
                <c:ptCount val="1"/>
                <c:pt idx="0">
                  <c:v>0</c:v>
                </c:pt>
              </c:numCache>
            </c:numRef>
          </c:val>
        </c:ser>
        <c:axId val="28319889"/>
        <c:axId val="53552410"/>
      </c:bar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552410"/>
        <c:crosses val="autoZero"/>
        <c:auto val="1"/>
        <c:lblOffset val="100"/>
        <c:noMultiLvlLbl val="0"/>
      </c:catAx>
      <c:valAx>
        <c:axId val="535524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31988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325"/>
          <c:y val="0.3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215"/>
          <c:w val="0.9545"/>
          <c:h val="0.6402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'16.14'!$B$7:$B$20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'16.14'!$C$7:$C$20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'16.14'!$D$7:$D$20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2209643"/>
        <c:axId val="42777924"/>
      </c:lineChart>
      <c:catAx>
        <c:axId val="1220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777924"/>
        <c:crosses val="autoZero"/>
        <c:auto val="1"/>
        <c:lblOffset val="100"/>
        <c:noMultiLvlLbl val="0"/>
      </c:catAx>
      <c:valAx>
        <c:axId val="427779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20964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45"/>
          <c:y val="0.2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'16.21'!$B$5:$E$5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'16.21'!$B$48:$E$48</c:f>
              <c:numCache/>
            </c:numRef>
          </c:val>
        </c:ser>
        <c:ser>
          <c:idx val="2"/>
          <c:order val="1"/>
          <c:tx>
            <c:strRef>
              <c:f>'16.21'!$F$5:$I$5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'16.21'!$F$48:$I$48</c:f>
              <c:numCache/>
            </c:numRef>
          </c:val>
        </c:ser>
        <c:axId val="49456997"/>
        <c:axId val="42459790"/>
      </c:bar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459790"/>
        <c:crosses val="autoZero"/>
        <c:auto val="1"/>
        <c:lblOffset val="100"/>
        <c:noMultiLvlLbl val="0"/>
      </c:catAx>
      <c:valAx>
        <c:axId val="42459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456997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Cantidad comprada total por persona según producto. Año 2009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06575"/>
          <c:w val="0.961"/>
          <c:h val="0.89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'16.22'!$F$5:$J$5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'16.22'!$A$8:$A$46</c:f>
              <c:strCache/>
            </c:strRef>
          </c:cat>
          <c:val>
            <c:numRef>
              <c:f>'16.22'!$J$8:$J$46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hape val="cylinder"/>
        </c:ser>
        <c:gapWidth val="70"/>
        <c:shape val="cylinder"/>
        <c:axId val="46593791"/>
        <c:axId val="16690936"/>
      </c:bar3DChart>
      <c:catAx>
        <c:axId val="465937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690936"/>
        <c:crosses val="autoZero"/>
        <c:auto val="0"/>
        <c:lblOffset val="100"/>
        <c:tickLblSkip val="1"/>
        <c:noMultiLvlLbl val="0"/>
      </c:catAx>
      <c:valAx>
        <c:axId val="16690936"/>
        <c:scaling>
          <c:orientation val="minMax"/>
        </c:scaling>
        <c:axPos val="t"/>
        <c:delete val="1"/>
        <c:majorTickMark val="out"/>
        <c:minorTickMark val="none"/>
        <c:tickLblPos val="nextTo"/>
        <c:crossAx val="465937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25"/>
          <c:y val="0.4025"/>
          <c:w val="0.39275"/>
          <c:h val="0.417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('16.2.2'!$A$8:$A$9,'16.2.2'!$A$10,'16.2.2'!$A$11:$A$12,'16.2.2'!$A$13)</c:f>
              <c:strCache/>
            </c:strRef>
          </c:cat>
          <c:val>
            <c:numRef>
              <c:f>('16.2.2'!$B$9,'16.2.2'!$B$10,'16.2.2'!$B$12,'16.2.2'!$B$13)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05"/>
          <c:y val="0.38275"/>
          <c:w val="0.43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407"/>
          <c:w val="0.39575"/>
          <c:h val="0.41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('16.2.2'!$A$8:$A$9,'16.2.2'!$A$10,'16.2.2'!$A$11:$A$12,'16.2.2'!$A$13)</c:f>
              <c:strCache/>
            </c:strRef>
          </c:cat>
          <c:val>
            <c:numRef>
              <c:f>('16.2.2'!$D$9,'16.2.2'!$D$10,'16.2.2'!$D$12,'16.2.2'!$D$13)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85"/>
          <c:y val="0.38125"/>
          <c:w val="0.43375"/>
          <c:h val="0.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39875"/>
          <c:w val="0.4045"/>
          <c:h val="0.42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('16.2.3'!$A$8,'16.2.3'!$A$9:$A$10,'16.2.3'!$A$11,'16.2.3'!$A$12)</c:f>
              <c:strCache/>
            </c:strRef>
          </c:cat>
          <c:val>
            <c:numRef>
              <c:f>('16.2.3'!$B$8,'16.2.3'!$B$10,'16.2.3'!$B$11,'16.2.3'!$B$12)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25"/>
          <c:y val="0.3765"/>
          <c:w val="0.42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38</xdr:row>
      <xdr:rowOff>0</xdr:rowOff>
    </xdr:from>
    <xdr:to>
      <xdr:col>5</xdr:col>
      <xdr:colOff>847725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80975" y="6257925"/>
        <a:ext cx="7705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60</xdr:row>
      <xdr:rowOff>9525</xdr:rowOff>
    </xdr:from>
    <xdr:to>
      <xdr:col>5</xdr:col>
      <xdr:colOff>866775</xdr:colOff>
      <xdr:row>80</xdr:row>
      <xdr:rowOff>152400</xdr:rowOff>
    </xdr:to>
    <xdr:graphicFrame>
      <xdr:nvGraphicFramePr>
        <xdr:cNvPr id="2" name="Chart 3"/>
        <xdr:cNvGraphicFramePr/>
      </xdr:nvGraphicFramePr>
      <xdr:xfrm>
        <a:off x="190500" y="9829800"/>
        <a:ext cx="77152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15</xdr:row>
      <xdr:rowOff>114300</xdr:rowOff>
    </xdr:from>
    <xdr:to>
      <xdr:col>6</xdr:col>
      <xdr:colOff>38100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352550" y="2638425"/>
        <a:ext cx="6305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10</xdr:row>
      <xdr:rowOff>0</xdr:rowOff>
    </xdr:from>
    <xdr:to>
      <xdr:col>4</xdr:col>
      <xdr:colOff>952500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124200" y="1714500"/>
        <a:ext cx="3486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28575</xdr:rowOff>
    </xdr:from>
    <xdr:to>
      <xdr:col>4</xdr:col>
      <xdr:colOff>942975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190500" y="3924300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55</xdr:row>
      <xdr:rowOff>0</xdr:rowOff>
    </xdr:from>
    <xdr:to>
      <xdr:col>8</xdr:col>
      <xdr:colOff>85725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981075" y="9115425"/>
        <a:ext cx="75342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55</xdr:row>
      <xdr:rowOff>47625</xdr:rowOff>
    </xdr:from>
    <xdr:to>
      <xdr:col>10</xdr:col>
      <xdr:colOff>733425</xdr:colOff>
      <xdr:row>103</xdr:row>
      <xdr:rowOff>123825</xdr:rowOff>
    </xdr:to>
    <xdr:graphicFrame>
      <xdr:nvGraphicFramePr>
        <xdr:cNvPr id="1" name="Chart 1"/>
        <xdr:cNvGraphicFramePr/>
      </xdr:nvGraphicFramePr>
      <xdr:xfrm>
        <a:off x="371475" y="9144000"/>
        <a:ext cx="990600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20</xdr:row>
      <xdr:rowOff>28575</xdr:rowOff>
    </xdr:from>
    <xdr:to>
      <xdr:col>4</xdr:col>
      <xdr:colOff>1076325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981075" y="3371850"/>
        <a:ext cx="60198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34</xdr:row>
      <xdr:rowOff>28575</xdr:rowOff>
    </xdr:from>
    <xdr:to>
      <xdr:col>4</xdr:col>
      <xdr:colOff>1104900</xdr:colOff>
      <xdr:row>47</xdr:row>
      <xdr:rowOff>0</xdr:rowOff>
    </xdr:to>
    <xdr:graphicFrame>
      <xdr:nvGraphicFramePr>
        <xdr:cNvPr id="2" name="Chart 3"/>
        <xdr:cNvGraphicFramePr/>
      </xdr:nvGraphicFramePr>
      <xdr:xfrm>
        <a:off x="1000125" y="5638800"/>
        <a:ext cx="60293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47</xdr:row>
      <xdr:rowOff>0</xdr:rowOff>
    </xdr:from>
    <xdr:to>
      <xdr:col>5</xdr:col>
      <xdr:colOff>0</xdr:colOff>
      <xdr:row>47</xdr:row>
      <xdr:rowOff>0</xdr:rowOff>
    </xdr:to>
    <xdr:graphicFrame>
      <xdr:nvGraphicFramePr>
        <xdr:cNvPr id="3" name="Chart 4"/>
        <xdr:cNvGraphicFramePr/>
      </xdr:nvGraphicFramePr>
      <xdr:xfrm>
        <a:off x="1019175" y="7715250"/>
        <a:ext cx="601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47</xdr:row>
      <xdr:rowOff>0</xdr:rowOff>
    </xdr:from>
    <xdr:to>
      <xdr:col>5</xdr:col>
      <xdr:colOff>19050</xdr:colOff>
      <xdr:row>47</xdr:row>
      <xdr:rowOff>0</xdr:rowOff>
    </xdr:to>
    <xdr:graphicFrame>
      <xdr:nvGraphicFramePr>
        <xdr:cNvPr id="4" name="Chart 5"/>
        <xdr:cNvGraphicFramePr/>
      </xdr:nvGraphicFramePr>
      <xdr:xfrm>
        <a:off x="1028700" y="7715250"/>
        <a:ext cx="6029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6162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18</xdr:row>
      <xdr:rowOff>104775</xdr:rowOff>
    </xdr:from>
    <xdr:to>
      <xdr:col>5</xdr:col>
      <xdr:colOff>0</xdr:colOff>
      <xdr:row>31</xdr:row>
      <xdr:rowOff>95250</xdr:rowOff>
    </xdr:to>
    <xdr:graphicFrame>
      <xdr:nvGraphicFramePr>
        <xdr:cNvPr id="3" name="Chart 3"/>
        <xdr:cNvGraphicFramePr/>
      </xdr:nvGraphicFramePr>
      <xdr:xfrm>
        <a:off x="1019175" y="3124200"/>
        <a:ext cx="615315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32</xdr:row>
      <xdr:rowOff>104775</xdr:rowOff>
    </xdr:from>
    <xdr:to>
      <xdr:col>5</xdr:col>
      <xdr:colOff>19050</xdr:colOff>
      <xdr:row>45</xdr:row>
      <xdr:rowOff>95250</xdr:rowOff>
    </xdr:to>
    <xdr:graphicFrame>
      <xdr:nvGraphicFramePr>
        <xdr:cNvPr id="4" name="Chart 4"/>
        <xdr:cNvGraphicFramePr/>
      </xdr:nvGraphicFramePr>
      <xdr:xfrm>
        <a:off x="1028700" y="5391150"/>
        <a:ext cx="61626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28575</xdr:rowOff>
    </xdr:from>
    <xdr:to>
      <xdr:col>7</xdr:col>
      <xdr:colOff>314325</xdr:colOff>
      <xdr:row>59</xdr:row>
      <xdr:rowOff>19050</xdr:rowOff>
    </xdr:to>
    <xdr:graphicFrame>
      <xdr:nvGraphicFramePr>
        <xdr:cNvPr id="1" name="Chart 3"/>
        <xdr:cNvGraphicFramePr/>
      </xdr:nvGraphicFramePr>
      <xdr:xfrm>
        <a:off x="47625" y="5991225"/>
        <a:ext cx="7934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60</xdr:row>
      <xdr:rowOff>66675</xdr:rowOff>
    </xdr:from>
    <xdr:to>
      <xdr:col>7</xdr:col>
      <xdr:colOff>314325</xdr:colOff>
      <xdr:row>83</xdr:row>
      <xdr:rowOff>85725</xdr:rowOff>
    </xdr:to>
    <xdr:graphicFrame>
      <xdr:nvGraphicFramePr>
        <xdr:cNvPr id="2" name="Chart 4"/>
        <xdr:cNvGraphicFramePr/>
      </xdr:nvGraphicFramePr>
      <xdr:xfrm>
        <a:off x="76200" y="9915525"/>
        <a:ext cx="79057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6767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6767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810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8101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190500</xdr:colOff>
      <xdr:row>66</xdr:row>
      <xdr:rowOff>38100</xdr:rowOff>
    </xdr:to>
    <xdr:graphicFrame>
      <xdr:nvGraphicFramePr>
        <xdr:cNvPr id="1" name="Chart 1"/>
        <xdr:cNvGraphicFramePr/>
      </xdr:nvGraphicFramePr>
      <xdr:xfrm>
        <a:off x="66675" y="7086600"/>
        <a:ext cx="8724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1304925</xdr:colOff>
      <xdr:row>67</xdr:row>
      <xdr:rowOff>114300</xdr:rowOff>
    </xdr:from>
    <xdr:to>
      <xdr:col>5</xdr:col>
      <xdr:colOff>933450</xdr:colOff>
      <xdr:row>87</xdr:row>
      <xdr:rowOff>123825</xdr:rowOff>
    </xdr:to>
    <xdr:graphicFrame>
      <xdr:nvGraphicFramePr>
        <xdr:cNvPr id="2" name="Chart 2"/>
        <xdr:cNvGraphicFramePr/>
      </xdr:nvGraphicFramePr>
      <xdr:xfrm>
        <a:off x="1304925" y="11058525"/>
        <a:ext cx="62674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16</xdr:row>
      <xdr:rowOff>28575</xdr:rowOff>
    </xdr:from>
    <xdr:to>
      <xdr:col>6</xdr:col>
      <xdr:colOff>38100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1371600" y="2724150"/>
        <a:ext cx="6286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228600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66675" y="7096125"/>
        <a:ext cx="8763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67</xdr:row>
      <xdr:rowOff>76200</xdr:rowOff>
    </xdr:from>
    <xdr:to>
      <xdr:col>6</xdr:col>
      <xdr:colOff>19050</xdr:colOff>
      <xdr:row>87</xdr:row>
      <xdr:rowOff>76200</xdr:rowOff>
    </xdr:to>
    <xdr:graphicFrame>
      <xdr:nvGraphicFramePr>
        <xdr:cNvPr id="2" name="Chart 2"/>
        <xdr:cNvGraphicFramePr/>
      </xdr:nvGraphicFramePr>
      <xdr:xfrm>
        <a:off x="1362075" y="11029950"/>
        <a:ext cx="62769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J29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365</v>
      </c>
      <c r="B1" s="326"/>
      <c r="C1" s="326"/>
      <c r="D1" s="326"/>
      <c r="E1" s="326"/>
      <c r="F1" s="326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405</v>
      </c>
      <c r="B3" s="334"/>
      <c r="C3" s="334"/>
      <c r="D3" s="334"/>
      <c r="E3" s="334"/>
      <c r="F3" s="334"/>
      <c r="G3" s="62"/>
    </row>
    <row r="4" spans="1:7" ht="12.75" customHeight="1" thickBot="1">
      <c r="A4" s="106"/>
      <c r="B4" s="106"/>
      <c r="C4" s="106"/>
      <c r="D4" s="106"/>
      <c r="E4" s="106"/>
      <c r="F4" s="106"/>
      <c r="G4" s="62"/>
    </row>
    <row r="5" spans="1:7" ht="12.75" customHeight="1">
      <c r="A5" s="327" t="s">
        <v>0</v>
      </c>
      <c r="B5" s="335" t="s">
        <v>1</v>
      </c>
      <c r="C5" s="336"/>
      <c r="D5" s="330" t="s">
        <v>2</v>
      </c>
      <c r="E5" s="331"/>
      <c r="F5" s="128" t="s">
        <v>215</v>
      </c>
      <c r="G5" s="62"/>
    </row>
    <row r="6" spans="1:7" ht="12.75" customHeight="1">
      <c r="A6" s="328"/>
      <c r="B6" s="332" t="s">
        <v>3</v>
      </c>
      <c r="C6" s="324" t="s">
        <v>270</v>
      </c>
      <c r="D6" s="324" t="s">
        <v>3</v>
      </c>
      <c r="E6" s="324" t="s">
        <v>270</v>
      </c>
      <c r="F6" s="129" t="s">
        <v>214</v>
      </c>
      <c r="G6" s="62"/>
    </row>
    <row r="7" spans="1:7" ht="12.75" customHeight="1" thickBot="1">
      <c r="A7" s="329"/>
      <c r="B7" s="333"/>
      <c r="C7" s="325"/>
      <c r="D7" s="325"/>
      <c r="E7" s="325"/>
      <c r="F7" s="130" t="s">
        <v>296</v>
      </c>
      <c r="G7" s="62"/>
    </row>
    <row r="8" spans="1:7" ht="12.75" customHeight="1">
      <c r="A8" s="107" t="s">
        <v>4</v>
      </c>
      <c r="B8" s="108">
        <v>5668</v>
      </c>
      <c r="C8" s="109">
        <f aca="true" t="shared" si="0" ref="C8:C25">(B8/$B$27)*100</f>
        <v>18.22156497138816</v>
      </c>
      <c r="D8" s="108">
        <v>6735</v>
      </c>
      <c r="E8" s="109">
        <f>(D8/$D$27)*100</f>
        <v>18.820209020287262</v>
      </c>
      <c r="F8" s="110">
        <v>0.12728741597113902</v>
      </c>
      <c r="G8" s="62"/>
    </row>
    <row r="9" spans="1:7" ht="12.75" customHeight="1">
      <c r="A9" s="111" t="s">
        <v>5</v>
      </c>
      <c r="B9" s="112">
        <v>1079</v>
      </c>
      <c r="C9" s="113">
        <f t="shared" si="0"/>
        <v>3.4687841573972866</v>
      </c>
      <c r="D9" s="112">
        <v>1257</v>
      </c>
      <c r="E9" s="113">
        <f aca="true" t="shared" si="1" ref="E9:E25">(D9/$D$27)*100</f>
        <v>3.512546806013525</v>
      </c>
      <c r="F9" s="114">
        <v>0.032250936072625296</v>
      </c>
      <c r="G9" s="62"/>
    </row>
    <row r="10" spans="1:7" ht="12.75" customHeight="1">
      <c r="A10" s="115" t="s">
        <v>6</v>
      </c>
      <c r="B10" s="112">
        <v>724</v>
      </c>
      <c r="C10" s="113">
        <f t="shared" si="0"/>
        <v>2.327525236288819</v>
      </c>
      <c r="D10" s="112">
        <v>830</v>
      </c>
      <c r="E10" s="113">
        <f t="shared" si="1"/>
        <v>2.3193427597384453</v>
      </c>
      <c r="F10" s="114">
        <v>0.01400092966635889</v>
      </c>
      <c r="G10" s="62"/>
    </row>
    <row r="11" spans="1:7" ht="12.75" customHeight="1">
      <c r="A11" s="111" t="s">
        <v>7</v>
      </c>
      <c r="B11" s="112">
        <v>542</v>
      </c>
      <c r="C11" s="113">
        <f t="shared" si="0"/>
        <v>1.7424291133543368</v>
      </c>
      <c r="D11" s="112">
        <v>667</v>
      </c>
      <c r="E11" s="113">
        <f t="shared" si="1"/>
        <v>1.8638573743922204</v>
      </c>
      <c r="F11" s="114">
        <v>0.011190163060834181</v>
      </c>
      <c r="G11" s="62"/>
    </row>
    <row r="12" spans="1:7" ht="12.75" customHeight="1">
      <c r="A12" s="111" t="s">
        <v>8</v>
      </c>
      <c r="B12" s="112">
        <v>1070</v>
      </c>
      <c r="C12" s="113">
        <f t="shared" si="0"/>
        <v>3.4398508326367905</v>
      </c>
      <c r="D12" s="112">
        <v>1243</v>
      </c>
      <c r="E12" s="113">
        <f t="shared" si="1"/>
        <v>3.4734253618733586</v>
      </c>
      <c r="F12" s="114">
        <v>0.02311794225763441</v>
      </c>
      <c r="G12" s="62"/>
    </row>
    <row r="13" spans="1:7" ht="12.75" customHeight="1">
      <c r="A13" s="111" t="s">
        <v>9</v>
      </c>
      <c r="B13" s="112">
        <v>414</v>
      </c>
      <c r="C13" s="113">
        <f t="shared" si="0"/>
        <v>1.3309329389828328</v>
      </c>
      <c r="D13" s="112">
        <v>484</v>
      </c>
      <c r="E13" s="113">
        <f t="shared" si="1"/>
        <v>1.3524842117029006</v>
      </c>
      <c r="F13" s="114">
        <v>0.009418727073488004</v>
      </c>
      <c r="G13" s="62"/>
    </row>
    <row r="14" spans="1:7" ht="12.75" customHeight="1">
      <c r="A14" s="111" t="s">
        <v>10</v>
      </c>
      <c r="B14" s="112">
        <v>3257</v>
      </c>
      <c r="C14" s="113">
        <f t="shared" si="0"/>
        <v>10.470648749437407</v>
      </c>
      <c r="D14" s="112">
        <v>3718</v>
      </c>
      <c r="E14" s="113">
        <f t="shared" si="1"/>
        <v>10.389537808081373</v>
      </c>
      <c r="F14" s="114">
        <v>0.11799295668895496</v>
      </c>
      <c r="G14" s="62"/>
    </row>
    <row r="15" spans="1:7" ht="12.75" customHeight="1">
      <c r="A15" s="115" t="s">
        <v>11</v>
      </c>
      <c r="B15" s="112">
        <v>2589</v>
      </c>
      <c r="C15" s="113">
        <f t="shared" si="0"/>
        <v>8.323153089436122</v>
      </c>
      <c r="D15" s="112">
        <v>2980</v>
      </c>
      <c r="E15" s="113">
        <f t="shared" si="1"/>
        <v>8.327278824121166</v>
      </c>
      <c r="F15" s="114">
        <v>0.11846495386523806</v>
      </c>
      <c r="G15" s="62"/>
    </row>
    <row r="16" spans="1:7" ht="12.75" customHeight="1">
      <c r="A16" s="115" t="s">
        <v>12</v>
      </c>
      <c r="B16" s="112">
        <v>3631</v>
      </c>
      <c r="C16" s="113">
        <f t="shared" si="0"/>
        <v>11.672989133929146</v>
      </c>
      <c r="D16" s="112">
        <v>4332</v>
      </c>
      <c r="E16" s="113">
        <f t="shared" si="1"/>
        <v>12.10529257251439</v>
      </c>
      <c r="F16" s="114">
        <v>0.19830439216379983</v>
      </c>
      <c r="G16" s="62"/>
    </row>
    <row r="17" spans="1:9" ht="12.75" customHeight="1">
      <c r="A17" s="115" t="s">
        <v>18</v>
      </c>
      <c r="B17" s="112">
        <v>2198</v>
      </c>
      <c r="C17" s="113">
        <f t="shared" si="0"/>
        <v>7.066160869285669</v>
      </c>
      <c r="D17" s="112">
        <v>2626</v>
      </c>
      <c r="E17" s="113">
        <f t="shared" si="1"/>
        <v>7.3380651651483815</v>
      </c>
      <c r="F17" s="114">
        <v>0.0854157832218643</v>
      </c>
      <c r="G17" s="62"/>
      <c r="I17" s="74"/>
    </row>
    <row r="18" spans="1:9" ht="12.75" customHeight="1">
      <c r="A18" s="115" t="s">
        <v>13</v>
      </c>
      <c r="B18" s="112">
        <v>1509</v>
      </c>
      <c r="C18" s="113">
        <f t="shared" si="0"/>
        <v>4.851154118176558</v>
      </c>
      <c r="D18" s="112">
        <v>1719</v>
      </c>
      <c r="E18" s="113">
        <f t="shared" si="1"/>
        <v>4.803554462639021</v>
      </c>
      <c r="F18" s="114">
        <v>0.03687281618644467</v>
      </c>
      <c r="G18" s="62"/>
      <c r="I18" s="73"/>
    </row>
    <row r="19" spans="1:9" ht="12.75" customHeight="1">
      <c r="A19" s="115" t="s">
        <v>14</v>
      </c>
      <c r="B19" s="112">
        <v>2571</v>
      </c>
      <c r="C19" s="113">
        <f t="shared" si="0"/>
        <v>8.265286439915128</v>
      </c>
      <c r="D19" s="112">
        <v>2876</v>
      </c>
      <c r="E19" s="113">
        <f t="shared" si="1"/>
        <v>8.03666238193707</v>
      </c>
      <c r="F19" s="114">
        <v>0.03182495379910885</v>
      </c>
      <c r="G19" s="62"/>
      <c r="I19" s="73"/>
    </row>
    <row r="20" spans="1:9" ht="12.75" customHeight="1">
      <c r="A20" s="116" t="s">
        <v>46</v>
      </c>
      <c r="B20" s="112">
        <v>1574</v>
      </c>
      <c r="C20" s="113">
        <f t="shared" si="0"/>
        <v>5.060117019224586</v>
      </c>
      <c r="D20" s="112">
        <v>1682</v>
      </c>
      <c r="E20" s="113">
        <f t="shared" si="1"/>
        <v>4.700162074554295</v>
      </c>
      <c r="F20" s="114">
        <v>0.03364350684258136</v>
      </c>
      <c r="G20" s="62"/>
      <c r="I20" s="73"/>
    </row>
    <row r="21" spans="1:9" ht="12.75" customHeight="1">
      <c r="A21" s="116" t="s">
        <v>15</v>
      </c>
      <c r="B21" s="112">
        <v>1148</v>
      </c>
      <c r="C21" s="113">
        <f t="shared" si="0"/>
        <v>3.6906063138944254</v>
      </c>
      <c r="D21" s="112">
        <v>1276</v>
      </c>
      <c r="E21" s="113">
        <f t="shared" si="1"/>
        <v>3.565640194489465</v>
      </c>
      <c r="F21" s="114">
        <v>0.05106083638560929</v>
      </c>
      <c r="G21" s="62"/>
      <c r="I21" s="73"/>
    </row>
    <row r="22" spans="1:7" ht="12.75" customHeight="1">
      <c r="A22" s="115" t="s">
        <v>47</v>
      </c>
      <c r="B22" s="112">
        <v>673</v>
      </c>
      <c r="C22" s="113">
        <f t="shared" si="0"/>
        <v>2.1635697293126728</v>
      </c>
      <c r="D22" s="112">
        <v>733</v>
      </c>
      <c r="E22" s="113">
        <f t="shared" si="1"/>
        <v>2.048287039624434</v>
      </c>
      <c r="F22" s="114">
        <v>0.037922892799880085</v>
      </c>
      <c r="G22" s="62"/>
    </row>
    <row r="23" spans="1:7" ht="12.75" customHeight="1">
      <c r="A23" s="115" t="s">
        <v>16</v>
      </c>
      <c r="B23" s="112">
        <v>1624</v>
      </c>
      <c r="C23" s="113">
        <f t="shared" si="0"/>
        <v>5.220857712338455</v>
      </c>
      <c r="D23" s="112">
        <v>1687</v>
      </c>
      <c r="E23" s="113">
        <f t="shared" si="1"/>
        <v>4.714134018890069</v>
      </c>
      <c r="F23" s="114">
        <v>0.04132689345125272</v>
      </c>
      <c r="G23" s="62"/>
    </row>
    <row r="24" spans="1:7" ht="12.75" customHeight="1">
      <c r="A24" s="115" t="s">
        <v>17</v>
      </c>
      <c r="B24" s="112">
        <v>796</v>
      </c>
      <c r="C24" s="113">
        <f t="shared" si="0"/>
        <v>2.5589918343727898</v>
      </c>
      <c r="D24" s="112">
        <v>899</v>
      </c>
      <c r="E24" s="113">
        <f t="shared" si="1"/>
        <v>2.512155591572123</v>
      </c>
      <c r="F24" s="114">
        <v>0.029904451569865913</v>
      </c>
      <c r="G24" s="62"/>
    </row>
    <row r="25" spans="1:7" ht="12.75" customHeight="1">
      <c r="A25" s="116" t="s">
        <v>19</v>
      </c>
      <c r="B25" s="112">
        <v>39</v>
      </c>
      <c r="C25" s="113">
        <f t="shared" si="0"/>
        <v>0.12537774062881757</v>
      </c>
      <c r="D25" s="112">
        <v>42</v>
      </c>
      <c r="E25" s="113">
        <f t="shared" si="1"/>
        <v>0.11736433242049965</v>
      </c>
      <c r="F25" s="114" t="s">
        <v>244</v>
      </c>
      <c r="G25" s="62"/>
    </row>
    <row r="26" spans="1:7" ht="12.75" customHeight="1">
      <c r="A26" s="116"/>
      <c r="B26" s="117"/>
      <c r="C26" s="113"/>
      <c r="D26" s="112"/>
      <c r="E26" s="113"/>
      <c r="F26" s="114"/>
      <c r="G26" s="62"/>
    </row>
    <row r="27" spans="1:7" ht="12.75" customHeight="1" thickBot="1">
      <c r="A27" s="118" t="s">
        <v>22</v>
      </c>
      <c r="B27" s="119">
        <f>SUM(B8:B25)</f>
        <v>31106</v>
      </c>
      <c r="C27" s="120">
        <f>SUM(C8:C25)</f>
        <v>100</v>
      </c>
      <c r="D27" s="119">
        <f>SUM(D8:D25)</f>
        <v>35786</v>
      </c>
      <c r="E27" s="120">
        <f>SUM(E8:E25)</f>
        <v>99.99999999999999</v>
      </c>
      <c r="F27" s="121">
        <f>SUM(F8:F24)</f>
        <v>1.0000005510766798</v>
      </c>
      <c r="G27" s="62"/>
    </row>
    <row r="28" spans="1:6" ht="12.75" customHeight="1">
      <c r="A28" s="122" t="s">
        <v>295</v>
      </c>
      <c r="B28" s="123"/>
      <c r="C28" s="124"/>
      <c r="D28" s="125"/>
      <c r="E28" s="126"/>
      <c r="F28" s="127"/>
    </row>
    <row r="29" spans="1:6" ht="12.75" customHeight="1">
      <c r="A29" s="21" t="s">
        <v>297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A3:F3"/>
    <mergeCell ref="B5:C5"/>
    <mergeCell ref="C6:C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5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8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414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351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0" t="s">
        <v>230</v>
      </c>
      <c r="C6" s="318"/>
      <c r="D6" s="320" t="s">
        <v>231</v>
      </c>
      <c r="E6" s="318"/>
      <c r="F6" s="320" t="s">
        <v>232</v>
      </c>
      <c r="G6" s="318"/>
      <c r="H6" s="341" t="s">
        <v>22</v>
      </c>
      <c r="I6" s="342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35</v>
      </c>
      <c r="B8" s="108">
        <v>4845</v>
      </c>
      <c r="C8" s="109">
        <f>(B8/$B$24)*100</f>
        <v>14.026402640264028</v>
      </c>
      <c r="D8" s="108">
        <v>226</v>
      </c>
      <c r="E8" s="109">
        <f>(D8/$D$24)*100</f>
        <v>22.897669706180345</v>
      </c>
      <c r="F8" s="108">
        <v>49</v>
      </c>
      <c r="G8" s="109">
        <f>(F8/$F$24)*100</f>
        <v>19.06614785992218</v>
      </c>
      <c r="H8" s="108">
        <f>SUM(B8,D8,F8)</f>
        <v>5120</v>
      </c>
      <c r="I8" s="110">
        <f>(H8/$H$24)*100</f>
        <v>14.307270999832337</v>
      </c>
      <c r="J8" s="89"/>
    </row>
    <row r="9" spans="1:10" ht="12.75" customHeight="1">
      <c r="A9" s="116" t="s">
        <v>216</v>
      </c>
      <c r="B9" s="112"/>
      <c r="C9" s="113"/>
      <c r="D9" s="112"/>
      <c r="E9" s="113"/>
      <c r="F9" s="112"/>
      <c r="G9" s="113"/>
      <c r="H9" s="112"/>
      <c r="I9" s="114"/>
      <c r="J9" s="89"/>
    </row>
    <row r="10" spans="1:10" ht="12.75" customHeight="1">
      <c r="A10" s="133" t="s">
        <v>217</v>
      </c>
      <c r="B10" s="112">
        <v>858</v>
      </c>
      <c r="C10" s="113">
        <f aca="true" t="shared" si="0" ref="C10:C22">(B10/$B$24)*100</f>
        <v>2.4839326037866942</v>
      </c>
      <c r="D10" s="112">
        <v>83</v>
      </c>
      <c r="E10" s="113">
        <f aca="true" t="shared" si="1" ref="E10:E22">(D10/$D$24)*100</f>
        <v>8.409321175278622</v>
      </c>
      <c r="F10" s="112">
        <v>14</v>
      </c>
      <c r="G10" s="113">
        <f aca="true" t="shared" si="2" ref="G10:G22">(F10/$F$24)*100</f>
        <v>5.447470817120623</v>
      </c>
      <c r="H10" s="112">
        <f aca="true" t="shared" si="3" ref="H10:H22">SUM(B10,D10,F10)</f>
        <v>955</v>
      </c>
      <c r="I10" s="114">
        <f aca="true" t="shared" si="4" ref="I10:I22">(H10/$H$24)*100</f>
        <v>2.668641368132789</v>
      </c>
      <c r="J10" s="89"/>
    </row>
    <row r="11" spans="1:10" ht="12.75" customHeight="1">
      <c r="A11" s="116" t="s">
        <v>219</v>
      </c>
      <c r="B11" s="112"/>
      <c r="C11" s="113"/>
      <c r="D11" s="112"/>
      <c r="E11" s="113"/>
      <c r="F11" s="112"/>
      <c r="G11" s="113"/>
      <c r="H11" s="112"/>
      <c r="I11" s="114"/>
      <c r="J11" s="89"/>
    </row>
    <row r="12" spans="1:10" ht="12.75" customHeight="1">
      <c r="A12" s="133" t="s">
        <v>218</v>
      </c>
      <c r="B12" s="112">
        <v>1464</v>
      </c>
      <c r="C12" s="113">
        <f t="shared" si="0"/>
        <v>4.2383185686989755</v>
      </c>
      <c r="D12" s="112">
        <v>147</v>
      </c>
      <c r="E12" s="113">
        <f t="shared" si="1"/>
        <v>14.893617021276595</v>
      </c>
      <c r="F12" s="112">
        <v>46</v>
      </c>
      <c r="G12" s="113">
        <f t="shared" si="2"/>
        <v>17.898832684824903</v>
      </c>
      <c r="H12" s="112">
        <f t="shared" si="3"/>
        <v>1657</v>
      </c>
      <c r="I12" s="114">
        <f t="shared" si="4"/>
        <v>4.630302352875426</v>
      </c>
      <c r="J12" s="89"/>
    </row>
    <row r="13" spans="1:10" ht="12.75" customHeight="1">
      <c r="A13" s="116" t="s">
        <v>220</v>
      </c>
      <c r="B13" s="112"/>
      <c r="C13" s="113"/>
      <c r="D13" s="112"/>
      <c r="E13" s="113"/>
      <c r="F13" s="112"/>
      <c r="G13" s="113"/>
      <c r="H13" s="112"/>
      <c r="I13" s="114"/>
      <c r="J13" s="89"/>
    </row>
    <row r="14" spans="1:10" ht="12.75" customHeight="1">
      <c r="A14" s="133" t="s">
        <v>221</v>
      </c>
      <c r="B14" s="112">
        <v>1819</v>
      </c>
      <c r="C14" s="113">
        <f t="shared" si="0"/>
        <v>5.266052921081582</v>
      </c>
      <c r="D14" s="112">
        <v>27</v>
      </c>
      <c r="E14" s="113">
        <f t="shared" si="1"/>
        <v>2.735562310030395</v>
      </c>
      <c r="F14" s="112">
        <v>3</v>
      </c>
      <c r="G14" s="113">
        <f t="shared" si="2"/>
        <v>1.1673151750972763</v>
      </c>
      <c r="H14" s="112">
        <f t="shared" si="3"/>
        <v>1849</v>
      </c>
      <c r="I14" s="114">
        <f t="shared" si="4"/>
        <v>5.166825015369138</v>
      </c>
      <c r="J14" s="89"/>
    </row>
    <row r="15" spans="1:10" ht="12.75" customHeight="1">
      <c r="A15" s="116" t="s">
        <v>222</v>
      </c>
      <c r="B15" s="112">
        <v>1747</v>
      </c>
      <c r="C15" s="113">
        <f t="shared" si="0"/>
        <v>5.0576110242603205</v>
      </c>
      <c r="D15" s="112">
        <v>69</v>
      </c>
      <c r="E15" s="113">
        <f t="shared" si="1"/>
        <v>6.990881458966565</v>
      </c>
      <c r="F15" s="112">
        <v>25</v>
      </c>
      <c r="G15" s="113">
        <f t="shared" si="2"/>
        <v>9.72762645914397</v>
      </c>
      <c r="H15" s="112">
        <f t="shared" si="3"/>
        <v>1841</v>
      </c>
      <c r="I15" s="114">
        <f t="shared" si="4"/>
        <v>5.144469904431901</v>
      </c>
      <c r="J15" s="89"/>
    </row>
    <row r="16" spans="1:10" ht="12.75" customHeight="1">
      <c r="A16" s="116" t="s">
        <v>223</v>
      </c>
      <c r="B16" s="112"/>
      <c r="C16" s="113"/>
      <c r="D16" s="112"/>
      <c r="E16" s="113"/>
      <c r="F16" s="112"/>
      <c r="G16" s="113"/>
      <c r="H16" s="112"/>
      <c r="I16" s="114"/>
      <c r="J16" s="89"/>
    </row>
    <row r="17" spans="1:10" ht="12.75" customHeight="1">
      <c r="A17" s="133" t="s">
        <v>228</v>
      </c>
      <c r="B17" s="112">
        <v>756</v>
      </c>
      <c r="C17" s="113">
        <f t="shared" si="0"/>
        <v>2.1886399166232415</v>
      </c>
      <c r="D17" s="112">
        <v>23</v>
      </c>
      <c r="E17" s="113">
        <f t="shared" si="1"/>
        <v>2.330293819655522</v>
      </c>
      <c r="F17" s="112">
        <v>3</v>
      </c>
      <c r="G17" s="113">
        <f t="shared" si="2"/>
        <v>1.1673151750972763</v>
      </c>
      <c r="H17" s="112">
        <f t="shared" si="3"/>
        <v>782</v>
      </c>
      <c r="I17" s="114">
        <f t="shared" si="4"/>
        <v>2.185212094115017</v>
      </c>
      <c r="J17" s="89"/>
    </row>
    <row r="18" spans="1:10" ht="12.75" customHeight="1">
      <c r="A18" s="116" t="s">
        <v>224</v>
      </c>
      <c r="B18" s="112"/>
      <c r="C18" s="113"/>
      <c r="D18" s="112"/>
      <c r="E18" s="113"/>
      <c r="F18" s="112"/>
      <c r="G18" s="113"/>
      <c r="H18" s="112"/>
      <c r="I18" s="114"/>
      <c r="J18" s="89"/>
    </row>
    <row r="19" spans="1:10" ht="12.75" customHeight="1">
      <c r="A19" s="133" t="s">
        <v>225</v>
      </c>
      <c r="B19" s="112">
        <v>1090</v>
      </c>
      <c r="C19" s="113">
        <f t="shared" si="0"/>
        <v>3.1555787157663135</v>
      </c>
      <c r="D19" s="112">
        <v>38</v>
      </c>
      <c r="E19" s="113">
        <f t="shared" si="1"/>
        <v>3.850050658561297</v>
      </c>
      <c r="F19" s="112">
        <v>4</v>
      </c>
      <c r="G19" s="113">
        <f t="shared" si="2"/>
        <v>1.556420233463035</v>
      </c>
      <c r="H19" s="112">
        <f t="shared" si="3"/>
        <v>1132</v>
      </c>
      <c r="I19" s="114">
        <f t="shared" si="4"/>
        <v>3.1632481976191804</v>
      </c>
      <c r="J19" s="89"/>
    </row>
    <row r="20" spans="1:10" ht="12.75" customHeight="1">
      <c r="A20" s="111" t="s">
        <v>226</v>
      </c>
      <c r="B20" s="112"/>
      <c r="C20" s="113"/>
      <c r="D20" s="112"/>
      <c r="E20" s="113"/>
      <c r="F20" s="112"/>
      <c r="G20" s="113"/>
      <c r="H20" s="112"/>
      <c r="I20" s="114"/>
      <c r="J20" s="89"/>
    </row>
    <row r="21" spans="1:10" ht="12.75" customHeight="1">
      <c r="A21" s="133" t="s">
        <v>229</v>
      </c>
      <c r="B21" s="112">
        <v>16149</v>
      </c>
      <c r="C21" s="113">
        <f t="shared" si="0"/>
        <v>46.751780441202015</v>
      </c>
      <c r="D21" s="112">
        <v>253</v>
      </c>
      <c r="E21" s="113">
        <f t="shared" si="1"/>
        <v>25.633232016210737</v>
      </c>
      <c r="F21" s="112">
        <v>72</v>
      </c>
      <c r="G21" s="113">
        <f t="shared" si="2"/>
        <v>28.01556420233463</v>
      </c>
      <c r="H21" s="112">
        <f t="shared" si="3"/>
        <v>16474</v>
      </c>
      <c r="I21" s="114">
        <f t="shared" si="4"/>
        <v>46.034762197507405</v>
      </c>
      <c r="J21" s="89"/>
    </row>
    <row r="22" spans="1:10" ht="12.75" customHeight="1">
      <c r="A22" s="111" t="s">
        <v>227</v>
      </c>
      <c r="B22" s="112">
        <v>5814</v>
      </c>
      <c r="C22" s="113">
        <f t="shared" si="0"/>
        <v>16.831683168316832</v>
      </c>
      <c r="D22" s="112">
        <v>121</v>
      </c>
      <c r="E22" s="113">
        <f t="shared" si="1"/>
        <v>12.25937183383992</v>
      </c>
      <c r="F22" s="112">
        <v>41</v>
      </c>
      <c r="G22" s="113">
        <f t="shared" si="2"/>
        <v>15.953307392996107</v>
      </c>
      <c r="H22" s="112">
        <f t="shared" si="3"/>
        <v>5976</v>
      </c>
      <c r="I22" s="114">
        <f t="shared" si="4"/>
        <v>16.699267870116806</v>
      </c>
      <c r="J22" s="89"/>
    </row>
    <row r="23" spans="1:10" ht="12.75" customHeight="1">
      <c r="A23" s="111"/>
      <c r="B23" s="112"/>
      <c r="C23" s="113"/>
      <c r="D23" s="112"/>
      <c r="E23" s="113"/>
      <c r="F23" s="112"/>
      <c r="G23" s="113"/>
      <c r="H23" s="112"/>
      <c r="I23" s="114"/>
      <c r="J23" s="74"/>
    </row>
    <row r="24" spans="1:10" ht="12.75" customHeight="1" thickBot="1">
      <c r="A24" s="118" t="s">
        <v>366</v>
      </c>
      <c r="B24" s="119">
        <f>SUM(B8:B22)</f>
        <v>34542</v>
      </c>
      <c r="C24" s="120">
        <f aca="true" t="shared" si="5" ref="C24:I24">SUM(C8:C22)</f>
        <v>100</v>
      </c>
      <c r="D24" s="119">
        <f>SUM(D8:D22)</f>
        <v>987</v>
      </c>
      <c r="E24" s="120">
        <f t="shared" si="5"/>
        <v>100</v>
      </c>
      <c r="F24" s="119">
        <f>SUM(F8:F22)</f>
        <v>257</v>
      </c>
      <c r="G24" s="120">
        <f t="shared" si="5"/>
        <v>100.00000000000001</v>
      </c>
      <c r="H24" s="119">
        <f>SUM(H8:H22)</f>
        <v>35786</v>
      </c>
      <c r="I24" s="121">
        <f t="shared" si="5"/>
        <v>100</v>
      </c>
      <c r="J24" s="14"/>
    </row>
    <row r="25" spans="1:9" ht="12.75">
      <c r="A25" s="152" t="s">
        <v>271</v>
      </c>
      <c r="B25" s="152"/>
      <c r="C25" s="152"/>
      <c r="D25" s="152"/>
      <c r="E25" s="152"/>
      <c r="F25" s="152"/>
      <c r="G25" s="152"/>
      <c r="H25" s="152"/>
      <c r="I25" s="152"/>
    </row>
    <row r="26" spans="1:9" ht="12.75">
      <c r="A26" s="21" t="s">
        <v>324</v>
      </c>
      <c r="B26" s="96"/>
      <c r="C26" s="96"/>
      <c r="D26" s="96"/>
      <c r="E26" s="96"/>
      <c r="F26" s="96"/>
      <c r="G26" s="96"/>
      <c r="H26" s="96"/>
      <c r="I26" s="96"/>
    </row>
    <row r="28" spans="1:7" ht="14.25">
      <c r="A28" s="309" t="s">
        <v>374</v>
      </c>
      <c r="B28" s="82" t="s">
        <v>246</v>
      </c>
      <c r="C28" s="82" t="s">
        <v>249</v>
      </c>
      <c r="D28" s="3"/>
      <c r="E28" s="3"/>
      <c r="F28" s="12"/>
      <c r="G28" s="12"/>
    </row>
    <row r="29" spans="1:7" ht="12.75">
      <c r="A29" s="2"/>
      <c r="B29" s="82" t="s">
        <v>247</v>
      </c>
      <c r="C29" s="82" t="s">
        <v>250</v>
      </c>
      <c r="D29" s="3"/>
      <c r="E29" s="3"/>
      <c r="F29" s="12"/>
      <c r="G29" s="12"/>
    </row>
    <row r="30" spans="1:7" ht="12.75">
      <c r="A30" s="2"/>
      <c r="B30" s="83" t="s">
        <v>248</v>
      </c>
      <c r="C30" s="322" t="s">
        <v>187</v>
      </c>
      <c r="D30" s="322"/>
      <c r="E30" s="322"/>
      <c r="F30" s="322"/>
      <c r="G30" s="322"/>
    </row>
    <row r="31" spans="1:7" ht="12.75">
      <c r="A31" s="2"/>
      <c r="B31" s="1"/>
      <c r="C31" s="1"/>
      <c r="D31" s="1"/>
      <c r="E31" s="1"/>
      <c r="F31" s="12"/>
      <c r="G31" s="12"/>
    </row>
    <row r="32" spans="1:7" ht="15.75">
      <c r="A32" s="311" t="s">
        <v>375</v>
      </c>
      <c r="B32" s="82" t="s">
        <v>251</v>
      </c>
      <c r="C32" s="82" t="s">
        <v>30</v>
      </c>
      <c r="D32" s="3"/>
      <c r="E32" s="3"/>
      <c r="F32" s="12"/>
      <c r="G32" s="12"/>
    </row>
    <row r="33" spans="1:7" ht="12.75">
      <c r="A33" s="2"/>
      <c r="B33" s="82" t="s">
        <v>252</v>
      </c>
      <c r="C33" s="82" t="s">
        <v>255</v>
      </c>
      <c r="D33" s="3"/>
      <c r="E33" s="3"/>
      <c r="F33" s="12"/>
      <c r="G33" s="12"/>
    </row>
    <row r="34" spans="1:7" ht="12.75" customHeight="1">
      <c r="A34" s="2"/>
      <c r="B34" s="20" t="s">
        <v>253</v>
      </c>
      <c r="C34" s="340" t="s">
        <v>73</v>
      </c>
      <c r="D34" s="340"/>
      <c r="E34" s="340"/>
      <c r="F34" s="340"/>
      <c r="G34" s="12"/>
    </row>
    <row r="35" spans="1:7" ht="12.75">
      <c r="A35" s="5"/>
      <c r="B35" s="3">
        <v>1598</v>
      </c>
      <c r="C35" s="3" t="s">
        <v>254</v>
      </c>
      <c r="F35" s="12"/>
      <c r="G35" s="12"/>
    </row>
  </sheetData>
  <mergeCells count="10">
    <mergeCell ref="C30:G30"/>
    <mergeCell ref="C34:F34"/>
    <mergeCell ref="A1:I1"/>
    <mergeCell ref="B6:C6"/>
    <mergeCell ref="D6:E6"/>
    <mergeCell ref="F6:G6"/>
    <mergeCell ref="A3:I3"/>
    <mergeCell ref="A6:A7"/>
    <mergeCell ref="H6:I6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7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8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415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351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0" t="s">
        <v>230</v>
      </c>
      <c r="C6" s="318"/>
      <c r="D6" s="320" t="s">
        <v>231</v>
      </c>
      <c r="E6" s="318"/>
      <c r="F6" s="320" t="s">
        <v>232</v>
      </c>
      <c r="G6" s="318"/>
      <c r="H6" s="341" t="s">
        <v>22</v>
      </c>
      <c r="I6" s="342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356</v>
      </c>
      <c r="B8" s="108"/>
      <c r="C8" s="109"/>
      <c r="D8" s="108"/>
      <c r="E8" s="109"/>
      <c r="F8" s="108"/>
      <c r="G8" s="109"/>
      <c r="H8" s="108"/>
      <c r="I8" s="110"/>
      <c r="J8" s="89"/>
    </row>
    <row r="9" spans="1:10" ht="12.75" customHeight="1">
      <c r="A9" s="133" t="s">
        <v>309</v>
      </c>
      <c r="B9" s="112">
        <v>17474</v>
      </c>
      <c r="C9" s="113">
        <f>(B9/$B$15)*100</f>
        <v>25.33895970186047</v>
      </c>
      <c r="D9" s="112">
        <v>159</v>
      </c>
      <c r="E9" s="113">
        <f>(D9/$D$15)*100</f>
        <v>17.13362068965517</v>
      </c>
      <c r="F9" s="112">
        <v>26</v>
      </c>
      <c r="G9" s="113">
        <f>(F9/$F$15)*100</f>
        <v>18.439716312056735</v>
      </c>
      <c r="H9" s="112">
        <f>SUM(B9,D9,F9)</f>
        <v>17659</v>
      </c>
      <c r="I9" s="114">
        <f>(H9/$H$15)*100</f>
        <v>25.21633585606169</v>
      </c>
      <c r="J9" s="89"/>
    </row>
    <row r="10" spans="1:10" ht="12.75" customHeight="1">
      <c r="A10" s="116" t="s">
        <v>311</v>
      </c>
      <c r="B10" s="112">
        <v>2203</v>
      </c>
      <c r="C10" s="113">
        <f>(B10/$B$15)*100</f>
        <v>3.194559243630458</v>
      </c>
      <c r="D10" s="112">
        <v>198</v>
      </c>
      <c r="E10" s="113">
        <f>(D10/$D$15)*100</f>
        <v>21.336206896551722</v>
      </c>
      <c r="F10" s="112">
        <v>43</v>
      </c>
      <c r="G10" s="113">
        <f>(F10/$F$15)*100</f>
        <v>30.49645390070922</v>
      </c>
      <c r="H10" s="112">
        <f>SUM(B10,D10,F10)</f>
        <v>2444</v>
      </c>
      <c r="I10" s="114">
        <f>(H10/$H$15)*100</f>
        <v>3.48993288590604</v>
      </c>
      <c r="J10" s="89"/>
    </row>
    <row r="11" spans="1:10" ht="12.75" customHeight="1">
      <c r="A11" s="116" t="s">
        <v>312</v>
      </c>
      <c r="B11" s="112"/>
      <c r="C11" s="113"/>
      <c r="D11" s="112"/>
      <c r="E11" s="113"/>
      <c r="F11" s="112"/>
      <c r="G11" s="113"/>
      <c r="H11" s="112"/>
      <c r="I11" s="114"/>
      <c r="J11" s="89"/>
    </row>
    <row r="12" spans="1:10" ht="12.75" customHeight="1">
      <c r="A12" s="133" t="s">
        <v>313</v>
      </c>
      <c r="B12" s="112">
        <v>27859</v>
      </c>
      <c r="C12" s="113">
        <f>(B12/$B$15)*100</f>
        <v>40.398196081843366</v>
      </c>
      <c r="D12" s="112">
        <v>329</v>
      </c>
      <c r="E12" s="113">
        <f>(D12/$D$15)*100</f>
        <v>35.452586206896555</v>
      </c>
      <c r="F12" s="112">
        <v>38</v>
      </c>
      <c r="G12" s="113">
        <f>(F12/$F$15)*100</f>
        <v>26.95035460992908</v>
      </c>
      <c r="H12" s="112">
        <f>SUM(B12,D12,F12)</f>
        <v>28226</v>
      </c>
      <c r="I12" s="114">
        <f>(H12/$H$15)*100</f>
        <v>40.305583321433666</v>
      </c>
      <c r="J12" s="89"/>
    </row>
    <row r="13" spans="1:10" ht="12.75" customHeight="1">
      <c r="A13" s="116" t="s">
        <v>314</v>
      </c>
      <c r="B13" s="112">
        <v>21425</v>
      </c>
      <c r="C13" s="113">
        <f>(B13/$B$15)*100</f>
        <v>31.06828497266571</v>
      </c>
      <c r="D13" s="112">
        <v>242</v>
      </c>
      <c r="E13" s="113">
        <f>(D13/$D$15)*100</f>
        <v>26.07758620689655</v>
      </c>
      <c r="F13" s="112">
        <v>34</v>
      </c>
      <c r="G13" s="113">
        <f>(F13/$F$15)*100</f>
        <v>24.113475177304963</v>
      </c>
      <c r="H13" s="112">
        <f>SUM(B13,D13,F13)</f>
        <v>21701</v>
      </c>
      <c r="I13" s="114">
        <f>(H13/$H$15)*100</f>
        <v>30.988147936598597</v>
      </c>
      <c r="J13" s="89"/>
    </row>
    <row r="14" spans="1:10" ht="12.75" customHeight="1">
      <c r="A14" s="111"/>
      <c r="B14" s="112"/>
      <c r="C14" s="113"/>
      <c r="D14" s="112"/>
      <c r="E14" s="113"/>
      <c r="F14" s="112"/>
      <c r="G14" s="113"/>
      <c r="H14" s="112"/>
      <c r="I14" s="114"/>
      <c r="J14" s="74"/>
    </row>
    <row r="15" spans="1:10" ht="12.75" customHeight="1" thickBot="1">
      <c r="A15" s="118" t="s">
        <v>310</v>
      </c>
      <c r="B15" s="119">
        <f aca="true" t="shared" si="0" ref="B15:I15">SUM(B8:B13)</f>
        <v>68961</v>
      </c>
      <c r="C15" s="120">
        <f t="shared" si="0"/>
        <v>100</v>
      </c>
      <c r="D15" s="119">
        <f t="shared" si="0"/>
        <v>928</v>
      </c>
      <c r="E15" s="120">
        <f t="shared" si="0"/>
        <v>100</v>
      </c>
      <c r="F15" s="119">
        <f t="shared" si="0"/>
        <v>141</v>
      </c>
      <c r="G15" s="120">
        <f t="shared" si="0"/>
        <v>100</v>
      </c>
      <c r="H15" s="119">
        <f t="shared" si="0"/>
        <v>70030</v>
      </c>
      <c r="I15" s="121">
        <f t="shared" si="0"/>
        <v>99.99999999999999</v>
      </c>
      <c r="J15" s="14"/>
    </row>
    <row r="16" spans="1:9" ht="12.75">
      <c r="A16" s="152" t="s">
        <v>271</v>
      </c>
      <c r="B16" s="152"/>
      <c r="C16" s="152"/>
      <c r="D16" s="152"/>
      <c r="E16" s="152"/>
      <c r="F16" s="152"/>
      <c r="G16" s="152"/>
      <c r="H16" s="152"/>
      <c r="I16" s="152"/>
    </row>
    <row r="17" spans="1:9" ht="12.75">
      <c r="A17" s="21" t="s">
        <v>324</v>
      </c>
      <c r="B17" s="96"/>
      <c r="C17" s="96"/>
      <c r="D17" s="96"/>
      <c r="E17" s="96"/>
      <c r="F17" s="96"/>
      <c r="G17" s="96"/>
      <c r="H17" s="96"/>
      <c r="I17" s="96"/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40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416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351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0" t="s">
        <v>230</v>
      </c>
      <c r="C6" s="318"/>
      <c r="D6" s="320" t="s">
        <v>231</v>
      </c>
      <c r="E6" s="318"/>
      <c r="F6" s="320" t="s">
        <v>232</v>
      </c>
      <c r="G6" s="318"/>
      <c r="H6" s="341" t="s">
        <v>22</v>
      </c>
      <c r="I6" s="342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315</v>
      </c>
      <c r="B8" s="108">
        <v>249</v>
      </c>
      <c r="C8" s="109">
        <f>(B8/$B$14)*100</f>
        <v>1.2464333984081695</v>
      </c>
      <c r="D8" s="108">
        <v>15</v>
      </c>
      <c r="E8" s="109">
        <f>(D8/$D$14)*100</f>
        <v>3.2467532467532463</v>
      </c>
      <c r="F8" s="108">
        <v>1</v>
      </c>
      <c r="G8" s="109">
        <f>(F8/$F$14)*100</f>
        <v>0.6535947712418301</v>
      </c>
      <c r="H8" s="108">
        <f>SUM(B8,D8,F8)</f>
        <v>265</v>
      </c>
      <c r="I8" s="110">
        <f>(H8/$H$14)*100</f>
        <v>1.286907536907537</v>
      </c>
      <c r="J8" s="89"/>
    </row>
    <row r="9" spans="1:10" ht="12.75" customHeight="1">
      <c r="A9" s="116" t="s">
        <v>317</v>
      </c>
      <c r="B9" s="112"/>
      <c r="C9" s="113"/>
      <c r="D9" s="112"/>
      <c r="E9" s="113"/>
      <c r="F9" s="112"/>
      <c r="G9" s="113"/>
      <c r="H9" s="112"/>
      <c r="I9" s="114"/>
      <c r="J9" s="89"/>
    </row>
    <row r="10" spans="1:10" ht="12.75" customHeight="1">
      <c r="A10" s="133" t="s">
        <v>316</v>
      </c>
      <c r="B10" s="112">
        <v>10105</v>
      </c>
      <c r="C10" s="113">
        <f>(B10/$B$14)*100</f>
        <v>50.58317064624318</v>
      </c>
      <c r="D10" s="112">
        <v>76</v>
      </c>
      <c r="E10" s="113">
        <f>(D10/$D$14)*100</f>
        <v>16.450216450216452</v>
      </c>
      <c r="F10" s="112">
        <v>27</v>
      </c>
      <c r="G10" s="113">
        <f>(F10/$F$14)*100</f>
        <v>17.647058823529413</v>
      </c>
      <c r="H10" s="112">
        <f>SUM(B10,D10,F10)</f>
        <v>10208</v>
      </c>
      <c r="I10" s="114">
        <f>(H10/$H$14)*100</f>
        <v>49.572649572649574</v>
      </c>
      <c r="J10" s="89"/>
    </row>
    <row r="11" spans="1:10" ht="12.75" customHeight="1">
      <c r="A11" s="116" t="s">
        <v>318</v>
      </c>
      <c r="B11" s="112">
        <v>1695</v>
      </c>
      <c r="C11" s="113">
        <f>(B11/$B$14)*100</f>
        <v>8.484757471091756</v>
      </c>
      <c r="D11" s="112">
        <v>83</v>
      </c>
      <c r="E11" s="113">
        <f>(D11/$D$14)*100</f>
        <v>17.965367965367964</v>
      </c>
      <c r="F11" s="112">
        <v>34</v>
      </c>
      <c r="G11" s="113">
        <f>(F11/$F$14)*100</f>
        <v>22.22222222222222</v>
      </c>
      <c r="H11" s="112">
        <f>SUM(B11,D11,F11)</f>
        <v>1812</v>
      </c>
      <c r="I11" s="114">
        <f>(H11/$H$14)*100</f>
        <v>8.7995337995338</v>
      </c>
      <c r="J11" s="89"/>
    </row>
    <row r="12" spans="1:10" ht="12.75" customHeight="1">
      <c r="A12" s="116" t="s">
        <v>319</v>
      </c>
      <c r="B12" s="112">
        <v>7928</v>
      </c>
      <c r="C12" s="113">
        <f>(B12/$B$14)*100</f>
        <v>39.6856384842569</v>
      </c>
      <c r="D12" s="112">
        <v>288</v>
      </c>
      <c r="E12" s="113">
        <f>(D12/$D$14)*100</f>
        <v>62.33766233766234</v>
      </c>
      <c r="F12" s="112">
        <v>91</v>
      </c>
      <c r="G12" s="113">
        <f>(F12/$F$14)*100</f>
        <v>59.47712418300654</v>
      </c>
      <c r="H12" s="112">
        <f>SUM(B12,D12,F12)</f>
        <v>8307</v>
      </c>
      <c r="I12" s="114">
        <f>(H12/$H$14)*100</f>
        <v>40.340909090909086</v>
      </c>
      <c r="J12" s="89"/>
    </row>
    <row r="13" spans="1:10" ht="12.75" customHeight="1">
      <c r="A13" s="111"/>
      <c r="B13" s="112"/>
      <c r="C13" s="113"/>
      <c r="D13" s="112"/>
      <c r="E13" s="113"/>
      <c r="F13" s="112"/>
      <c r="G13" s="113"/>
      <c r="H13" s="112"/>
      <c r="I13" s="114"/>
      <c r="J13" s="74"/>
    </row>
    <row r="14" spans="1:10" ht="12.75" customHeight="1" thickBot="1">
      <c r="A14" s="118" t="s">
        <v>352</v>
      </c>
      <c r="B14" s="119">
        <f aca="true" t="shared" si="0" ref="B14:I14">SUM(B8:B12)</f>
        <v>19977</v>
      </c>
      <c r="C14" s="120">
        <f t="shared" si="0"/>
        <v>100</v>
      </c>
      <c r="D14" s="119">
        <f t="shared" si="0"/>
        <v>462</v>
      </c>
      <c r="E14" s="120">
        <f t="shared" si="0"/>
        <v>100</v>
      </c>
      <c r="F14" s="119">
        <f t="shared" si="0"/>
        <v>153</v>
      </c>
      <c r="G14" s="120">
        <f t="shared" si="0"/>
        <v>100</v>
      </c>
      <c r="H14" s="119">
        <f t="shared" si="0"/>
        <v>20592</v>
      </c>
      <c r="I14" s="121">
        <f t="shared" si="0"/>
        <v>100</v>
      </c>
      <c r="J14" s="14"/>
    </row>
    <row r="15" spans="1:9" ht="12.75">
      <c r="A15" s="152" t="s">
        <v>271</v>
      </c>
      <c r="B15" s="152"/>
      <c r="C15" s="152"/>
      <c r="D15" s="152"/>
      <c r="E15" s="152"/>
      <c r="F15" s="152"/>
      <c r="G15" s="152"/>
      <c r="H15" s="152"/>
      <c r="I15" s="152"/>
    </row>
    <row r="16" spans="1:9" ht="12.75">
      <c r="A16" s="21" t="s">
        <v>324</v>
      </c>
      <c r="B16" s="96"/>
      <c r="C16" s="96"/>
      <c r="D16" s="96"/>
      <c r="E16" s="96"/>
      <c r="F16" s="96"/>
      <c r="G16" s="96"/>
      <c r="H16" s="96"/>
      <c r="I16" s="96"/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J114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6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417</v>
      </c>
      <c r="B3" s="334"/>
      <c r="C3" s="334"/>
      <c r="D3" s="334"/>
      <c r="E3" s="334"/>
      <c r="F3" s="334"/>
      <c r="G3" s="334"/>
      <c r="H3" s="334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169"/>
      <c r="B5" s="343" t="s">
        <v>25</v>
      </c>
      <c r="C5" s="343" t="s">
        <v>26</v>
      </c>
      <c r="D5" s="347" t="s">
        <v>27</v>
      </c>
      <c r="E5" s="347" t="s">
        <v>28</v>
      </c>
      <c r="F5" s="343" t="s">
        <v>235</v>
      </c>
      <c r="G5" s="345" t="s">
        <v>29</v>
      </c>
    </row>
    <row r="6" spans="1:7" ht="12.75" customHeight="1">
      <c r="A6" s="170" t="s">
        <v>21</v>
      </c>
      <c r="B6" s="344"/>
      <c r="C6" s="344"/>
      <c r="D6" s="348"/>
      <c r="E6" s="348"/>
      <c r="F6" s="344"/>
      <c r="G6" s="346"/>
    </row>
    <row r="7" spans="1:8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2" t="s">
        <v>380</v>
      </c>
      <c r="G7" s="174" t="s">
        <v>380</v>
      </c>
      <c r="H7" s="4"/>
    </row>
    <row r="8" spans="1:8" ht="12.75" customHeight="1">
      <c r="A8" s="157" t="s">
        <v>35</v>
      </c>
      <c r="B8" s="108">
        <v>16373728</v>
      </c>
      <c r="C8" s="108">
        <v>10551897</v>
      </c>
      <c r="D8" s="108">
        <v>87936</v>
      </c>
      <c r="E8" s="108">
        <v>2210684</v>
      </c>
      <c r="F8" s="108">
        <v>693099</v>
      </c>
      <c r="G8" s="123">
        <v>3786849</v>
      </c>
      <c r="H8" s="75"/>
    </row>
    <row r="9" spans="1:8" ht="12.75" customHeight="1">
      <c r="A9" s="116" t="s">
        <v>216</v>
      </c>
      <c r="B9" s="112"/>
      <c r="C9" s="112"/>
      <c r="D9" s="112"/>
      <c r="E9" s="112"/>
      <c r="F9" s="112"/>
      <c r="G9" s="158"/>
      <c r="H9" s="4"/>
    </row>
    <row r="10" spans="1:7" ht="12.75" customHeight="1">
      <c r="A10" s="133" t="s">
        <v>217</v>
      </c>
      <c r="B10" s="112">
        <v>3780176</v>
      </c>
      <c r="C10" s="112">
        <v>2366728</v>
      </c>
      <c r="D10" s="112">
        <v>22798</v>
      </c>
      <c r="E10" s="112">
        <v>477542</v>
      </c>
      <c r="F10" s="112">
        <v>134906</v>
      </c>
      <c r="G10" s="158">
        <v>815583</v>
      </c>
    </row>
    <row r="11" spans="1:7" ht="12.75" customHeight="1">
      <c r="A11" s="116" t="s">
        <v>219</v>
      </c>
      <c r="B11" s="112"/>
      <c r="C11" s="112"/>
      <c r="D11" s="112"/>
      <c r="E11" s="112"/>
      <c r="F11" s="112"/>
      <c r="G11" s="158"/>
    </row>
    <row r="12" spans="1:7" ht="12.75" customHeight="1">
      <c r="A12" s="133" t="s">
        <v>218</v>
      </c>
      <c r="B12" s="112">
        <v>6387875</v>
      </c>
      <c r="C12" s="112">
        <v>3142623</v>
      </c>
      <c r="D12" s="112">
        <v>34414</v>
      </c>
      <c r="E12" s="112">
        <v>803419</v>
      </c>
      <c r="F12" s="112">
        <v>301923</v>
      </c>
      <c r="G12" s="158">
        <v>1667134</v>
      </c>
    </row>
    <row r="13" spans="1:7" ht="12.75" customHeight="1">
      <c r="A13" s="116" t="s">
        <v>220</v>
      </c>
      <c r="B13" s="112"/>
      <c r="C13" s="112"/>
      <c r="D13" s="112"/>
      <c r="E13" s="112"/>
      <c r="F13" s="112"/>
      <c r="G13" s="158"/>
    </row>
    <row r="14" spans="1:7" ht="12.75" customHeight="1">
      <c r="A14" s="133" t="s">
        <v>221</v>
      </c>
      <c r="B14" s="112">
        <v>6796474</v>
      </c>
      <c r="C14" s="112">
        <v>5478500</v>
      </c>
      <c r="D14" s="112">
        <v>11479</v>
      </c>
      <c r="E14" s="112">
        <v>308608</v>
      </c>
      <c r="F14" s="112">
        <v>227462</v>
      </c>
      <c r="G14" s="158">
        <v>782053</v>
      </c>
    </row>
    <row r="15" spans="1:7" ht="12.75" customHeight="1">
      <c r="A15" s="159" t="s">
        <v>222</v>
      </c>
      <c r="B15" s="112">
        <v>8624869</v>
      </c>
      <c r="C15" s="112">
        <v>4703684</v>
      </c>
      <c r="D15" s="112">
        <v>25941</v>
      </c>
      <c r="E15" s="112">
        <v>860562</v>
      </c>
      <c r="F15" s="112">
        <v>170802</v>
      </c>
      <c r="G15" s="158">
        <v>1774674</v>
      </c>
    </row>
    <row r="16" spans="1:7" ht="12.75" customHeight="1">
      <c r="A16" s="116" t="s">
        <v>223</v>
      </c>
      <c r="B16" s="112"/>
      <c r="C16" s="112"/>
      <c r="D16" s="112"/>
      <c r="E16" s="112"/>
      <c r="F16" s="112"/>
      <c r="G16" s="158"/>
    </row>
    <row r="17" spans="1:7" ht="12.75" customHeight="1">
      <c r="A17" s="133" t="s">
        <v>228</v>
      </c>
      <c r="B17" s="112">
        <v>3000410</v>
      </c>
      <c r="C17" s="112">
        <v>2203442</v>
      </c>
      <c r="D17" s="112">
        <v>6857</v>
      </c>
      <c r="E17" s="112">
        <v>223994</v>
      </c>
      <c r="F17" s="112">
        <v>100756</v>
      </c>
      <c r="G17" s="158">
        <v>475520</v>
      </c>
    </row>
    <row r="18" spans="1:7" ht="12.75" customHeight="1">
      <c r="A18" s="116" t="s">
        <v>224</v>
      </c>
      <c r="B18" s="112"/>
      <c r="C18" s="112"/>
      <c r="D18" s="112"/>
      <c r="E18" s="112"/>
      <c r="F18" s="112"/>
      <c r="G18" s="158"/>
    </row>
    <row r="19" spans="1:7" ht="12.75" customHeight="1">
      <c r="A19" s="133" t="s">
        <v>225</v>
      </c>
      <c r="B19" s="112">
        <v>7810706</v>
      </c>
      <c r="C19" s="112">
        <v>6097232</v>
      </c>
      <c r="D19" s="112">
        <v>14067</v>
      </c>
      <c r="E19" s="112">
        <v>454942</v>
      </c>
      <c r="F19" s="112">
        <v>213741</v>
      </c>
      <c r="G19" s="158">
        <v>857780</v>
      </c>
    </row>
    <row r="20" spans="1:7" ht="12.75" customHeight="1">
      <c r="A20" s="159" t="s">
        <v>242</v>
      </c>
      <c r="B20" s="112"/>
      <c r="C20" s="112"/>
      <c r="D20" s="112"/>
      <c r="E20" s="112"/>
      <c r="F20" s="112"/>
      <c r="G20" s="158"/>
    </row>
    <row r="21" spans="1:7" ht="12.75" customHeight="1">
      <c r="A21" s="133" t="s">
        <v>243</v>
      </c>
      <c r="B21" s="112">
        <v>6048574</v>
      </c>
      <c r="C21" s="112">
        <v>2251127</v>
      </c>
      <c r="D21" s="112">
        <v>79592</v>
      </c>
      <c r="E21" s="112">
        <v>1615722</v>
      </c>
      <c r="F21" s="112">
        <v>326886</v>
      </c>
      <c r="G21" s="158">
        <v>2399382</v>
      </c>
    </row>
    <row r="22" spans="1:7" ht="12.75" customHeight="1">
      <c r="A22" s="159" t="s">
        <v>239</v>
      </c>
      <c r="B22" s="112"/>
      <c r="C22" s="112"/>
      <c r="D22" s="112"/>
      <c r="E22" s="112"/>
      <c r="F22" s="112"/>
      <c r="G22" s="158"/>
    </row>
    <row r="23" spans="1:9" ht="12.75" customHeight="1">
      <c r="A23" s="133" t="s">
        <v>240</v>
      </c>
      <c r="B23" s="112">
        <v>3131705</v>
      </c>
      <c r="C23" s="112">
        <v>1307648</v>
      </c>
      <c r="D23" s="112">
        <v>17119</v>
      </c>
      <c r="E23" s="112">
        <v>526515</v>
      </c>
      <c r="F23" s="112">
        <v>138586</v>
      </c>
      <c r="G23" s="158">
        <v>1028386</v>
      </c>
      <c r="I23" s="81"/>
    </row>
    <row r="24" spans="1:9" ht="12.75" customHeight="1">
      <c r="A24" s="159" t="s">
        <v>236</v>
      </c>
      <c r="B24" s="112"/>
      <c r="C24" s="112"/>
      <c r="D24" s="112"/>
      <c r="E24" s="112"/>
      <c r="F24" s="112"/>
      <c r="G24" s="158"/>
      <c r="I24" s="81"/>
    </row>
    <row r="25" spans="1:9" ht="12.75" customHeight="1">
      <c r="A25" s="133" t="s">
        <v>241</v>
      </c>
      <c r="B25" s="112">
        <v>4626933</v>
      </c>
      <c r="C25" s="112">
        <v>1894740</v>
      </c>
      <c r="D25" s="112">
        <v>25971</v>
      </c>
      <c r="E25" s="112">
        <v>886790</v>
      </c>
      <c r="F25" s="112">
        <v>209037</v>
      </c>
      <c r="G25" s="158">
        <v>1549021</v>
      </c>
      <c r="I25" s="81"/>
    </row>
    <row r="26" spans="1:9" ht="12.75" customHeight="1">
      <c r="A26" s="159" t="s">
        <v>237</v>
      </c>
      <c r="B26" s="160">
        <v>5290853</v>
      </c>
      <c r="C26" s="160">
        <v>2340483</v>
      </c>
      <c r="D26" s="160">
        <v>23495</v>
      </c>
      <c r="E26" s="160">
        <v>693716</v>
      </c>
      <c r="F26" s="160">
        <v>441005</v>
      </c>
      <c r="G26" s="158">
        <v>1609061</v>
      </c>
      <c r="I26" s="64"/>
    </row>
    <row r="27" spans="1:9" ht="12.75" customHeight="1">
      <c r="A27" s="159" t="s">
        <v>238</v>
      </c>
      <c r="B27" s="160">
        <v>4889240</v>
      </c>
      <c r="C27" s="160">
        <v>1538104</v>
      </c>
      <c r="D27" s="160">
        <v>12873</v>
      </c>
      <c r="E27" s="160">
        <v>690950</v>
      </c>
      <c r="F27" s="160">
        <v>431761</v>
      </c>
      <c r="G27" s="158">
        <v>1983995</v>
      </c>
      <c r="I27" s="81"/>
    </row>
    <row r="28" spans="1:9" ht="12.75" customHeight="1">
      <c r="A28" s="159" t="s">
        <v>233</v>
      </c>
      <c r="B28" s="160"/>
      <c r="C28" s="160"/>
      <c r="D28" s="160"/>
      <c r="E28" s="160"/>
      <c r="F28" s="160"/>
      <c r="G28" s="158"/>
      <c r="I28" s="64"/>
    </row>
    <row r="29" spans="1:9" ht="12.75" customHeight="1">
      <c r="A29" s="133" t="s">
        <v>234</v>
      </c>
      <c r="B29" s="112">
        <v>5332833</v>
      </c>
      <c r="C29" s="112">
        <v>2077116</v>
      </c>
      <c r="D29" s="112">
        <v>15355</v>
      </c>
      <c r="E29" s="112">
        <v>648204</v>
      </c>
      <c r="F29" s="112">
        <v>239294</v>
      </c>
      <c r="G29" s="158">
        <v>1407370</v>
      </c>
      <c r="I29" s="64"/>
    </row>
    <row r="30" spans="1:9" ht="12.75" customHeight="1">
      <c r="A30" s="159"/>
      <c r="B30" s="112"/>
      <c r="C30" s="112"/>
      <c r="D30" s="112"/>
      <c r="E30" s="112"/>
      <c r="F30" s="112"/>
      <c r="G30" s="158"/>
      <c r="I30" s="64"/>
    </row>
    <row r="31" spans="1:7" s="15" customFormat="1" ht="12.75" customHeight="1" thickBot="1">
      <c r="A31" s="118" t="s">
        <v>366</v>
      </c>
      <c r="B31" s="119">
        <f aca="true" t="shared" si="0" ref="B31:G31">SUM(B8:B29)</f>
        <v>82094376</v>
      </c>
      <c r="C31" s="119">
        <f t="shared" si="0"/>
        <v>45953324</v>
      </c>
      <c r="D31" s="119">
        <f t="shared" si="0"/>
        <v>377897</v>
      </c>
      <c r="E31" s="119">
        <f t="shared" si="0"/>
        <v>10401648</v>
      </c>
      <c r="F31" s="119">
        <f t="shared" si="0"/>
        <v>3629258</v>
      </c>
      <c r="G31" s="161">
        <f t="shared" si="0"/>
        <v>20136808</v>
      </c>
    </row>
    <row r="32" spans="1:7" ht="12.75" customHeight="1">
      <c r="A32" s="134"/>
      <c r="B32" s="162"/>
      <c r="C32" s="162"/>
      <c r="D32" s="162"/>
      <c r="E32" s="162"/>
      <c r="F32" s="163"/>
      <c r="G32" s="163"/>
    </row>
    <row r="33" spans="1:7" ht="12.75" customHeight="1">
      <c r="A33" s="18"/>
      <c r="B33" s="11"/>
      <c r="C33" s="11"/>
      <c r="D33" s="11"/>
      <c r="E33" s="11"/>
      <c r="F33" s="6"/>
      <c r="G33" s="6"/>
    </row>
    <row r="34" spans="1:8" ht="12.75" customHeight="1" thickBot="1">
      <c r="A34" s="106"/>
      <c r="B34" s="106"/>
      <c r="C34" s="106"/>
      <c r="D34" s="106"/>
      <c r="E34" s="106"/>
      <c r="F34" s="106"/>
      <c r="G34" s="106"/>
      <c r="H34" s="164"/>
    </row>
    <row r="35" spans="1:8" ht="12.75" customHeight="1">
      <c r="A35" s="327" t="s">
        <v>21</v>
      </c>
      <c r="B35" s="349" t="s">
        <v>381</v>
      </c>
      <c r="C35" s="350"/>
      <c r="D35" s="350"/>
      <c r="E35" s="351" t="s">
        <v>382</v>
      </c>
      <c r="F35" s="349" t="s">
        <v>262</v>
      </c>
      <c r="G35" s="354"/>
      <c r="H35" s="244" t="s">
        <v>263</v>
      </c>
    </row>
    <row r="36" spans="1:8" ht="12.75" customHeight="1">
      <c r="A36" s="328"/>
      <c r="B36" s="355" t="s">
        <v>256</v>
      </c>
      <c r="C36" s="357" t="s">
        <v>257</v>
      </c>
      <c r="D36" s="359" t="s">
        <v>258</v>
      </c>
      <c r="E36" s="352"/>
      <c r="F36" s="357" t="s">
        <v>260</v>
      </c>
      <c r="G36" s="355" t="s">
        <v>261</v>
      </c>
      <c r="H36" s="300" t="s">
        <v>264</v>
      </c>
    </row>
    <row r="37" spans="1:8" ht="12.75" customHeight="1">
      <c r="A37" s="328"/>
      <c r="B37" s="356"/>
      <c r="C37" s="358"/>
      <c r="D37" s="353"/>
      <c r="E37" s="353"/>
      <c r="F37" s="344"/>
      <c r="G37" s="356"/>
      <c r="H37" s="303" t="s">
        <v>265</v>
      </c>
    </row>
    <row r="38" spans="1:8" ht="12.75" customHeight="1" thickBot="1">
      <c r="A38" s="329"/>
      <c r="B38" s="172" t="s">
        <v>380</v>
      </c>
      <c r="C38" s="172" t="s">
        <v>380</v>
      </c>
      <c r="D38" s="172" t="s">
        <v>380</v>
      </c>
      <c r="E38" s="172" t="s">
        <v>380</v>
      </c>
      <c r="F38" s="172" t="s">
        <v>380</v>
      </c>
      <c r="G38" s="172" t="s">
        <v>380</v>
      </c>
      <c r="H38" s="240" t="s">
        <v>380</v>
      </c>
    </row>
    <row r="39" spans="1:8" ht="12.75" customHeight="1">
      <c r="A39" s="157" t="s">
        <v>35</v>
      </c>
      <c r="B39" s="108">
        <v>15243029</v>
      </c>
      <c r="C39" s="108">
        <v>1553235</v>
      </c>
      <c r="D39" s="108">
        <v>323750</v>
      </c>
      <c r="E39" s="108">
        <v>-110516</v>
      </c>
      <c r="F39" s="108">
        <v>662857</v>
      </c>
      <c r="G39" s="108">
        <v>98687</v>
      </c>
      <c r="H39" s="123">
        <v>68445</v>
      </c>
    </row>
    <row r="40" spans="1:8" ht="12.75" customHeight="1">
      <c r="A40" s="116" t="s">
        <v>216</v>
      </c>
      <c r="B40" s="112"/>
      <c r="C40" s="112"/>
      <c r="D40" s="112"/>
      <c r="E40" s="112"/>
      <c r="F40" s="112"/>
      <c r="G40" s="112"/>
      <c r="H40" s="158"/>
    </row>
    <row r="41" spans="1:8" ht="12.75" customHeight="1">
      <c r="A41" s="133" t="s">
        <v>217</v>
      </c>
      <c r="B41" s="112">
        <v>3176591</v>
      </c>
      <c r="C41" s="112">
        <v>721559</v>
      </c>
      <c r="D41" s="112">
        <v>128270</v>
      </c>
      <c r="E41" s="112">
        <v>-53950</v>
      </c>
      <c r="F41" s="112">
        <v>149396</v>
      </c>
      <c r="G41" s="112">
        <v>11630</v>
      </c>
      <c r="H41" s="158">
        <v>26120</v>
      </c>
    </row>
    <row r="42" spans="1:8" ht="12.75" customHeight="1">
      <c r="A42" s="116" t="s">
        <v>219</v>
      </c>
      <c r="B42" s="112"/>
      <c r="C42" s="112"/>
      <c r="D42" s="112"/>
      <c r="E42" s="112"/>
      <c r="F42" s="112"/>
      <c r="G42" s="112"/>
      <c r="H42" s="158"/>
    </row>
    <row r="43" spans="1:8" ht="12.75" customHeight="1">
      <c r="A43" s="133" t="s">
        <v>218</v>
      </c>
      <c r="B43" s="112">
        <v>4299605</v>
      </c>
      <c r="C43" s="112">
        <v>1575511</v>
      </c>
      <c r="D43" s="112">
        <v>590037</v>
      </c>
      <c r="E43" s="112">
        <v>-87840</v>
      </c>
      <c r="F43" s="112">
        <v>344191</v>
      </c>
      <c r="G43" s="112">
        <v>33078</v>
      </c>
      <c r="H43" s="158">
        <v>75346</v>
      </c>
    </row>
    <row r="44" spans="1:8" ht="12.75" customHeight="1">
      <c r="A44" s="116" t="s">
        <v>220</v>
      </c>
      <c r="B44" s="112"/>
      <c r="C44" s="112"/>
      <c r="D44" s="112"/>
      <c r="E44" s="112"/>
      <c r="F44" s="112"/>
      <c r="G44" s="112"/>
      <c r="H44" s="158"/>
    </row>
    <row r="45" spans="1:8" ht="12.75" customHeight="1">
      <c r="A45" s="133" t="s">
        <v>221</v>
      </c>
      <c r="B45" s="112">
        <v>5347106</v>
      </c>
      <c r="C45" s="112">
        <v>896622</v>
      </c>
      <c r="D45" s="112">
        <v>561394</v>
      </c>
      <c r="E45" s="112">
        <v>-10150</v>
      </c>
      <c r="F45" s="112">
        <v>248832</v>
      </c>
      <c r="G45" s="112">
        <v>2097</v>
      </c>
      <c r="H45" s="158">
        <v>23468</v>
      </c>
    </row>
    <row r="46" spans="1:8" ht="12.75" customHeight="1">
      <c r="A46" s="159" t="s">
        <v>222</v>
      </c>
      <c r="B46" s="112">
        <v>8197578</v>
      </c>
      <c r="C46" s="112">
        <v>428476</v>
      </c>
      <c r="D46" s="112">
        <v>114263</v>
      </c>
      <c r="E46" s="112">
        <v>25486</v>
      </c>
      <c r="F46" s="112">
        <v>391101</v>
      </c>
      <c r="G46" s="112">
        <v>4802</v>
      </c>
      <c r="H46" s="158">
        <v>225101</v>
      </c>
    </row>
    <row r="47" spans="1:8" ht="12.75" customHeight="1">
      <c r="A47" s="116" t="s">
        <v>223</v>
      </c>
      <c r="B47" s="112"/>
      <c r="C47" s="112"/>
      <c r="D47" s="112"/>
      <c r="E47" s="112"/>
      <c r="F47" s="112"/>
      <c r="G47" s="112"/>
      <c r="H47" s="158"/>
    </row>
    <row r="48" spans="1:8" ht="12.75" customHeight="1">
      <c r="A48" s="133" t="s">
        <v>228</v>
      </c>
      <c r="B48" s="112">
        <v>2232062</v>
      </c>
      <c r="C48" s="112">
        <v>370099</v>
      </c>
      <c r="D48" s="112">
        <v>105526</v>
      </c>
      <c r="E48" s="112">
        <v>-19429</v>
      </c>
      <c r="F48" s="112">
        <v>113474</v>
      </c>
      <c r="G48" s="112">
        <v>14318</v>
      </c>
      <c r="H48" s="158">
        <v>27036</v>
      </c>
    </row>
    <row r="49" spans="1:8" ht="12.75" customHeight="1">
      <c r="A49" s="116" t="s">
        <v>224</v>
      </c>
      <c r="B49" s="112"/>
      <c r="C49" s="112"/>
      <c r="D49" s="112"/>
      <c r="E49" s="112"/>
      <c r="F49" s="112"/>
      <c r="G49" s="112"/>
      <c r="H49" s="158"/>
    </row>
    <row r="50" spans="1:8" ht="12.75" customHeight="1">
      <c r="A50" s="133" t="s">
        <v>225</v>
      </c>
      <c r="B50" s="112">
        <v>6560020</v>
      </c>
      <c r="C50" s="112">
        <v>335639</v>
      </c>
      <c r="D50" s="112">
        <v>67834</v>
      </c>
      <c r="E50" s="112">
        <v>-38069</v>
      </c>
      <c r="F50" s="112">
        <v>247542</v>
      </c>
      <c r="G50" s="112">
        <v>7778</v>
      </c>
      <c r="H50" s="158">
        <v>41579</v>
      </c>
    </row>
    <row r="51" spans="1:8" ht="12.75" customHeight="1">
      <c r="A51" s="159" t="s">
        <v>242</v>
      </c>
      <c r="B51" s="112"/>
      <c r="C51" s="112"/>
      <c r="D51" s="112"/>
      <c r="E51" s="112"/>
      <c r="F51" s="112"/>
      <c r="G51" s="112"/>
      <c r="H51" s="158"/>
    </row>
    <row r="52" spans="1:8" ht="12.75" customHeight="1">
      <c r="A52" s="133" t="s">
        <v>243</v>
      </c>
      <c r="B52" s="112">
        <v>4993824</v>
      </c>
      <c r="C52" s="112">
        <v>253908</v>
      </c>
      <c r="D52" s="112">
        <v>103057</v>
      </c>
      <c r="E52" s="112">
        <v>-90269</v>
      </c>
      <c r="F52" s="112">
        <v>440819</v>
      </c>
      <c r="G52" s="112">
        <v>33554</v>
      </c>
      <c r="H52" s="158">
        <v>147486</v>
      </c>
    </row>
    <row r="53" spans="1:8" ht="12.75" customHeight="1">
      <c r="A53" s="159" t="s">
        <v>239</v>
      </c>
      <c r="B53" s="112"/>
      <c r="C53" s="112"/>
      <c r="D53" s="112"/>
      <c r="E53" s="112"/>
      <c r="F53" s="112"/>
      <c r="G53" s="112"/>
      <c r="H53" s="158"/>
    </row>
    <row r="54" spans="1:9" ht="12.75" customHeight="1">
      <c r="A54" s="133" t="s">
        <v>240</v>
      </c>
      <c r="B54" s="112">
        <v>2406401</v>
      </c>
      <c r="C54" s="112">
        <v>469969</v>
      </c>
      <c r="D54" s="112">
        <v>230119</v>
      </c>
      <c r="E54" s="112">
        <v>-26511</v>
      </c>
      <c r="F54" s="112">
        <v>151431</v>
      </c>
      <c r="G54" s="112">
        <v>16109</v>
      </c>
      <c r="H54" s="158">
        <v>28954</v>
      </c>
      <c r="I54" s="81"/>
    </row>
    <row r="55" spans="1:9" ht="12.75" customHeight="1">
      <c r="A55" s="159" t="s">
        <v>236</v>
      </c>
      <c r="B55" s="112"/>
      <c r="C55" s="112"/>
      <c r="D55" s="112"/>
      <c r="E55" s="112"/>
      <c r="F55" s="112"/>
      <c r="G55" s="112"/>
      <c r="H55" s="158"/>
      <c r="I55" s="81"/>
    </row>
    <row r="56" spans="1:9" ht="12.75" customHeight="1">
      <c r="A56" s="133" t="s">
        <v>241</v>
      </c>
      <c r="B56" s="112">
        <v>3797065</v>
      </c>
      <c r="C56" s="112">
        <v>572499</v>
      </c>
      <c r="D56" s="112">
        <v>292876</v>
      </c>
      <c r="E56" s="112">
        <v>-94720</v>
      </c>
      <c r="F56" s="112">
        <v>206978</v>
      </c>
      <c r="G56" s="112">
        <v>25284</v>
      </c>
      <c r="H56" s="158">
        <v>23224</v>
      </c>
      <c r="I56" s="81"/>
    </row>
    <row r="57" spans="1:9" ht="12.75" customHeight="1">
      <c r="A57" s="159" t="s">
        <v>237</v>
      </c>
      <c r="B57" s="112">
        <v>2590077</v>
      </c>
      <c r="C57" s="112">
        <v>819405</v>
      </c>
      <c r="D57" s="112">
        <v>468538</v>
      </c>
      <c r="E57" s="112">
        <v>-31375</v>
      </c>
      <c r="F57" s="112">
        <v>513536</v>
      </c>
      <c r="G57" s="112">
        <v>9274</v>
      </c>
      <c r="H57" s="158">
        <v>81805</v>
      </c>
      <c r="I57" s="64"/>
    </row>
    <row r="58" spans="1:9" ht="12.75" customHeight="1">
      <c r="A58" s="159" t="s">
        <v>238</v>
      </c>
      <c r="B58" s="112">
        <v>4903155</v>
      </c>
      <c r="C58" s="112">
        <v>330170</v>
      </c>
      <c r="D58" s="112">
        <v>185138</v>
      </c>
      <c r="E58" s="112">
        <v>-22317</v>
      </c>
      <c r="F58" s="112">
        <v>502127</v>
      </c>
      <c r="G58" s="112">
        <v>13490</v>
      </c>
      <c r="H58" s="158">
        <v>83857</v>
      </c>
      <c r="I58" s="81"/>
    </row>
    <row r="59" spans="1:9" ht="12.75" customHeight="1">
      <c r="A59" s="159" t="s">
        <v>233</v>
      </c>
      <c r="B59" s="112"/>
      <c r="C59" s="112"/>
      <c r="D59" s="112"/>
      <c r="E59" s="112"/>
      <c r="F59" s="112"/>
      <c r="G59" s="112"/>
      <c r="H59" s="158"/>
      <c r="I59" s="64"/>
    </row>
    <row r="60" spans="1:9" ht="12.75" customHeight="1">
      <c r="A60" s="133" t="s">
        <v>234</v>
      </c>
      <c r="B60" s="112">
        <v>5476814</v>
      </c>
      <c r="C60" s="112">
        <v>76753</v>
      </c>
      <c r="D60" s="112">
        <v>4924</v>
      </c>
      <c r="E60" s="112">
        <v>71273</v>
      </c>
      <c r="F60" s="112">
        <v>300253</v>
      </c>
      <c r="G60" s="112">
        <v>8168</v>
      </c>
      <c r="H60" s="158">
        <v>69127</v>
      </c>
      <c r="I60" s="64"/>
    </row>
    <row r="61" spans="1:9" ht="12.75" customHeight="1">
      <c r="A61" s="159"/>
      <c r="B61" s="112"/>
      <c r="C61" s="112"/>
      <c r="D61" s="112"/>
      <c r="E61" s="112"/>
      <c r="F61" s="112"/>
      <c r="G61" s="112"/>
      <c r="H61" s="158"/>
      <c r="I61" s="64"/>
    </row>
    <row r="62" spans="1:8" s="15" customFormat="1" ht="12.75" customHeight="1" thickBot="1">
      <c r="A62" s="118" t="s">
        <v>366</v>
      </c>
      <c r="B62" s="119">
        <f>SUM(B39:B60)</f>
        <v>69223327</v>
      </c>
      <c r="C62" s="119">
        <f aca="true" t="shared" si="1" ref="C62:H62">SUM(C39:C60)</f>
        <v>8403845</v>
      </c>
      <c r="D62" s="119">
        <f t="shared" si="1"/>
        <v>3175726</v>
      </c>
      <c r="E62" s="119">
        <f t="shared" si="1"/>
        <v>-488387</v>
      </c>
      <c r="F62" s="119">
        <f t="shared" si="1"/>
        <v>4272537</v>
      </c>
      <c r="G62" s="119">
        <f t="shared" si="1"/>
        <v>278269</v>
      </c>
      <c r="H62" s="161">
        <f t="shared" si="1"/>
        <v>921548</v>
      </c>
    </row>
    <row r="63" spans="1:8" ht="12.75" customHeight="1">
      <c r="A63" s="134" t="s">
        <v>298</v>
      </c>
      <c r="B63" s="165"/>
      <c r="C63" s="165"/>
      <c r="D63" s="166"/>
      <c r="E63" s="167"/>
      <c r="F63" s="167"/>
      <c r="G63" s="167"/>
      <c r="H63" s="168"/>
    </row>
    <row r="64" spans="1:7" ht="12.75" customHeight="1">
      <c r="A64" s="310" t="s">
        <v>383</v>
      </c>
      <c r="B64" s="25"/>
      <c r="C64" s="25"/>
      <c r="D64" s="25"/>
      <c r="E64" s="25"/>
      <c r="F64" s="25"/>
      <c r="G64" s="6"/>
    </row>
    <row r="65" ht="12.75" customHeight="1">
      <c r="A65" s="21" t="s">
        <v>324</v>
      </c>
    </row>
    <row r="69" ht="15" customHeight="1">
      <c r="H69" s="54"/>
    </row>
    <row r="70" ht="15" customHeight="1">
      <c r="H70" s="54"/>
    </row>
    <row r="71" ht="15" customHeight="1">
      <c r="H71" s="54"/>
    </row>
    <row r="72" ht="15" customHeight="1">
      <c r="H72" s="54"/>
    </row>
    <row r="73" ht="15" customHeight="1">
      <c r="H73" s="54"/>
    </row>
    <row r="74" ht="15" customHeight="1">
      <c r="H74" s="54"/>
    </row>
    <row r="75" ht="15" customHeight="1">
      <c r="H75" s="54"/>
    </row>
    <row r="76" ht="15" customHeight="1">
      <c r="H76" s="54"/>
    </row>
    <row r="77" ht="15" customHeight="1">
      <c r="H77" s="54"/>
    </row>
    <row r="78" ht="15" customHeight="1">
      <c r="H78" s="54"/>
    </row>
    <row r="79" ht="15" customHeight="1">
      <c r="H79" s="54"/>
    </row>
    <row r="80" ht="15" customHeight="1">
      <c r="H80" s="54"/>
    </row>
    <row r="81" ht="15" customHeight="1">
      <c r="H81" s="54"/>
    </row>
    <row r="82" ht="15" customHeight="1">
      <c r="H82" s="54"/>
    </row>
    <row r="83" spans="2:7" ht="15" customHeight="1">
      <c r="B83" s="55"/>
      <c r="C83" s="55"/>
      <c r="E83" s="55"/>
      <c r="F83" s="55"/>
      <c r="G83" s="55"/>
    </row>
    <row r="84" spans="2:7" ht="15" customHeight="1">
      <c r="B84" s="55"/>
      <c r="C84" s="55"/>
      <c r="E84" s="55"/>
      <c r="F84" s="55"/>
      <c r="G84" s="55"/>
    </row>
    <row r="85" spans="2:7" ht="15" customHeight="1">
      <c r="B85" s="55"/>
      <c r="C85" s="55"/>
      <c r="E85" s="55"/>
      <c r="F85" s="55"/>
      <c r="G85" s="55"/>
    </row>
    <row r="86" spans="2:7" ht="15" customHeight="1">
      <c r="B86" s="55"/>
      <c r="C86" s="55"/>
      <c r="E86" s="55"/>
      <c r="F86" s="55"/>
      <c r="G86" s="55"/>
    </row>
    <row r="87" spans="2:7" ht="15" customHeight="1">
      <c r="B87" s="55"/>
      <c r="C87" s="55"/>
      <c r="E87" s="55"/>
      <c r="F87" s="55"/>
      <c r="G87" s="55"/>
    </row>
    <row r="88" spans="2:7" ht="15" customHeight="1">
      <c r="B88" s="55"/>
      <c r="C88" s="55"/>
      <c r="E88" s="55"/>
      <c r="F88" s="55"/>
      <c r="G88" s="55"/>
    </row>
    <row r="89" spans="2:7" ht="15" customHeight="1">
      <c r="B89" s="55"/>
      <c r="C89" s="55"/>
      <c r="E89" s="55"/>
      <c r="F89" s="55"/>
      <c r="G89" s="55"/>
    </row>
    <row r="90" spans="2:7" ht="15" customHeight="1">
      <c r="B90" s="55"/>
      <c r="C90" s="55"/>
      <c r="E90" s="55"/>
      <c r="F90" s="55"/>
      <c r="G90" s="55"/>
    </row>
    <row r="91" spans="2:7" ht="15" customHeight="1">
      <c r="B91" s="55"/>
      <c r="C91" s="55"/>
      <c r="E91" s="55"/>
      <c r="F91" s="55"/>
      <c r="G91" s="55"/>
    </row>
    <row r="92" spans="2:7" ht="15" customHeight="1">
      <c r="B92" s="55"/>
      <c r="C92" s="55"/>
      <c r="E92" s="55"/>
      <c r="F92" s="55"/>
      <c r="G92" s="55"/>
    </row>
    <row r="93" spans="2:7" ht="15" customHeight="1">
      <c r="B93" s="55"/>
      <c r="C93" s="55"/>
      <c r="E93" s="55"/>
      <c r="F93" s="55"/>
      <c r="G93" s="55"/>
    </row>
    <row r="94" spans="2:7" ht="15" customHeight="1">
      <c r="B94" s="55"/>
      <c r="C94" s="55"/>
      <c r="E94" s="55"/>
      <c r="F94" s="55"/>
      <c r="G94" s="55"/>
    </row>
    <row r="95" spans="2:7" ht="15" customHeight="1">
      <c r="B95" s="55"/>
      <c r="C95" s="55"/>
      <c r="E95" s="55"/>
      <c r="F95" s="55"/>
      <c r="G95" s="55"/>
    </row>
    <row r="96" spans="2:7" ht="15" customHeight="1">
      <c r="B96" s="55"/>
      <c r="C96" s="55"/>
      <c r="E96" s="55"/>
      <c r="F96" s="55"/>
      <c r="G96" s="55"/>
    </row>
    <row r="100" spans="2:7" ht="15" customHeight="1">
      <c r="B100" s="55"/>
      <c r="C100" s="55"/>
      <c r="D100" s="56"/>
      <c r="E100" s="55"/>
      <c r="F100" s="55"/>
      <c r="G100" s="55"/>
    </row>
    <row r="101" spans="2:7" ht="15" customHeight="1">
      <c r="B101" s="55"/>
      <c r="C101" s="55"/>
      <c r="D101" s="56"/>
      <c r="E101" s="55"/>
      <c r="F101" s="55"/>
      <c r="G101" s="55"/>
    </row>
    <row r="102" spans="2:7" ht="15" customHeight="1">
      <c r="B102" s="55"/>
      <c r="C102" s="55"/>
      <c r="D102" s="56"/>
      <c r="E102" s="55"/>
      <c r="F102" s="55"/>
      <c r="G102" s="55"/>
    </row>
    <row r="103" spans="2:7" ht="15" customHeight="1">
      <c r="B103" s="55"/>
      <c r="C103" s="55"/>
      <c r="D103" s="56"/>
      <c r="E103" s="55"/>
      <c r="F103" s="55"/>
      <c r="G103" s="55"/>
    </row>
    <row r="104" spans="2:7" ht="15" customHeight="1">
      <c r="B104" s="55"/>
      <c r="C104" s="55"/>
      <c r="D104" s="56"/>
      <c r="E104" s="55"/>
      <c r="F104" s="55"/>
      <c r="G104" s="55"/>
    </row>
    <row r="105" spans="2:7" ht="15" customHeight="1">
      <c r="B105" s="55"/>
      <c r="C105" s="55"/>
      <c r="D105" s="56"/>
      <c r="E105" s="55"/>
      <c r="F105" s="55"/>
      <c r="G105" s="55"/>
    </row>
    <row r="106" spans="2:7" ht="15" customHeight="1">
      <c r="B106" s="55"/>
      <c r="C106" s="55"/>
      <c r="D106" s="56"/>
      <c r="E106" s="55"/>
      <c r="F106" s="55"/>
      <c r="G106" s="55"/>
    </row>
    <row r="107" spans="2:7" ht="15" customHeight="1">
      <c r="B107" s="55"/>
      <c r="C107" s="55"/>
      <c r="D107" s="56"/>
      <c r="E107" s="55"/>
      <c r="F107" s="55"/>
      <c r="G107" s="55"/>
    </row>
    <row r="108" spans="2:7" ht="15" customHeight="1">
      <c r="B108" s="55"/>
      <c r="C108" s="55"/>
      <c r="D108" s="56"/>
      <c r="E108" s="55"/>
      <c r="F108" s="55"/>
      <c r="G108" s="55"/>
    </row>
    <row r="109" spans="2:7" ht="15" customHeight="1">
      <c r="B109" s="55"/>
      <c r="C109" s="55"/>
      <c r="D109" s="56"/>
      <c r="E109" s="55"/>
      <c r="F109" s="55"/>
      <c r="G109" s="55"/>
    </row>
    <row r="110" spans="2:7" ht="15" customHeight="1">
      <c r="B110" s="55"/>
      <c r="C110" s="55"/>
      <c r="D110" s="56"/>
      <c r="E110" s="55"/>
      <c r="F110" s="55"/>
      <c r="G110" s="55"/>
    </row>
    <row r="111" spans="2:7" ht="15" customHeight="1">
      <c r="B111" s="55"/>
      <c r="C111" s="55"/>
      <c r="D111" s="56"/>
      <c r="E111" s="55"/>
      <c r="F111" s="55"/>
      <c r="G111" s="55"/>
    </row>
    <row r="112" spans="2:7" ht="15" customHeight="1">
      <c r="B112" s="55"/>
      <c r="C112" s="55"/>
      <c r="D112" s="56"/>
      <c r="E112" s="55"/>
      <c r="F112" s="55"/>
      <c r="G112" s="55"/>
    </row>
    <row r="113" spans="2:7" ht="15" customHeight="1">
      <c r="B113" s="55"/>
      <c r="C113" s="55"/>
      <c r="D113" s="56"/>
      <c r="E113" s="55"/>
      <c r="F113" s="55"/>
      <c r="G113" s="55"/>
    </row>
    <row r="114" ht="15" customHeight="1">
      <c r="D114" s="56"/>
    </row>
  </sheetData>
  <mergeCells count="17">
    <mergeCell ref="A35:A38"/>
    <mergeCell ref="B35:D35"/>
    <mergeCell ref="E35:E37"/>
    <mergeCell ref="F35:G35"/>
    <mergeCell ref="B36:B37"/>
    <mergeCell ref="C36:C37"/>
    <mergeCell ref="D36:D37"/>
    <mergeCell ref="F36:F37"/>
    <mergeCell ref="G36:G37"/>
    <mergeCell ref="A1:H1"/>
    <mergeCell ref="A3:H3"/>
    <mergeCell ref="F5:F6"/>
    <mergeCell ref="G5:G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/>
  <dimension ref="A1:J63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8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3" t="s">
        <v>365</v>
      </c>
      <c r="B1" s="323"/>
      <c r="C1" s="323"/>
      <c r="D1" s="323"/>
      <c r="E1" s="323"/>
      <c r="F1" s="323"/>
      <c r="G1" s="77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418</v>
      </c>
      <c r="B3" s="334"/>
      <c r="C3" s="334"/>
      <c r="D3" s="334"/>
      <c r="E3" s="334"/>
      <c r="F3" s="334"/>
      <c r="G3" s="78"/>
      <c r="H3" s="78"/>
      <c r="I3" s="78"/>
      <c r="J3" s="14"/>
    </row>
    <row r="4" spans="1:7" ht="13.5" customHeight="1" thickBot="1">
      <c r="A4" s="175"/>
      <c r="B4" s="175"/>
      <c r="C4" s="175"/>
      <c r="D4" s="175"/>
      <c r="E4" s="175"/>
      <c r="F4" s="175"/>
      <c r="G4" s="6"/>
    </row>
    <row r="5" spans="1:7" ht="12.75" customHeight="1">
      <c r="A5" s="169"/>
      <c r="B5" s="343" t="s">
        <v>25</v>
      </c>
      <c r="C5" s="343" t="s">
        <v>26</v>
      </c>
      <c r="D5" s="347" t="s">
        <v>27</v>
      </c>
      <c r="E5" s="347" t="s">
        <v>28</v>
      </c>
      <c r="F5" s="360" t="s">
        <v>235</v>
      </c>
      <c r="G5"/>
    </row>
    <row r="6" spans="1:7" ht="12.75" customHeight="1">
      <c r="A6" s="170" t="s">
        <v>21</v>
      </c>
      <c r="B6" s="344"/>
      <c r="C6" s="344"/>
      <c r="D6" s="348"/>
      <c r="E6" s="348"/>
      <c r="F6" s="361"/>
      <c r="G6"/>
    </row>
    <row r="7" spans="1:8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4" t="s">
        <v>380</v>
      </c>
      <c r="G7"/>
      <c r="H7" s="4"/>
    </row>
    <row r="8" spans="1:8" ht="12.75" customHeight="1">
      <c r="A8" s="122" t="s">
        <v>356</v>
      </c>
      <c r="B8" s="108"/>
      <c r="C8" s="108"/>
      <c r="D8" s="108"/>
      <c r="E8" s="108"/>
      <c r="F8" s="123"/>
      <c r="G8"/>
      <c r="H8" s="75"/>
    </row>
    <row r="9" spans="1:8" ht="12.75" customHeight="1">
      <c r="A9" s="133" t="s">
        <v>309</v>
      </c>
      <c r="B9" s="112">
        <v>9856779</v>
      </c>
      <c r="C9" s="112">
        <v>5146022</v>
      </c>
      <c r="D9" s="112">
        <v>92835</v>
      </c>
      <c r="E9" s="112">
        <v>2081495</v>
      </c>
      <c r="F9" s="158">
        <v>440357</v>
      </c>
      <c r="G9"/>
      <c r="H9" s="4"/>
    </row>
    <row r="10" spans="1:7" ht="12.75" customHeight="1">
      <c r="A10" s="116" t="s">
        <v>311</v>
      </c>
      <c r="B10" s="112">
        <v>12165845</v>
      </c>
      <c r="C10" s="112">
        <v>5733744</v>
      </c>
      <c r="D10" s="112">
        <v>54270</v>
      </c>
      <c r="E10" s="112">
        <v>1952088</v>
      </c>
      <c r="F10" s="158">
        <v>1007476</v>
      </c>
      <c r="G10"/>
    </row>
    <row r="11" spans="1:7" ht="12.75" customHeight="1">
      <c r="A11" s="116" t="s">
        <v>312</v>
      </c>
      <c r="B11" s="112"/>
      <c r="C11" s="112"/>
      <c r="D11" s="112"/>
      <c r="E11" s="112"/>
      <c r="F11" s="158"/>
      <c r="G11"/>
    </row>
    <row r="12" spans="1:7" ht="12.75" customHeight="1">
      <c r="A12" s="133" t="s">
        <v>313</v>
      </c>
      <c r="B12" s="112">
        <v>14893949</v>
      </c>
      <c r="C12" s="112">
        <v>4189478</v>
      </c>
      <c r="D12" s="112">
        <v>142502</v>
      </c>
      <c r="E12" s="112">
        <v>4682757</v>
      </c>
      <c r="F12" s="158">
        <v>884868</v>
      </c>
      <c r="G12"/>
    </row>
    <row r="13" spans="1:7" ht="12.75" customHeight="1">
      <c r="A13" s="116" t="s">
        <v>314</v>
      </c>
      <c r="B13" s="112">
        <v>10992530</v>
      </c>
      <c r="C13" s="112">
        <v>5087209</v>
      </c>
      <c r="D13" s="112">
        <v>125718</v>
      </c>
      <c r="E13" s="112">
        <v>2908710</v>
      </c>
      <c r="F13" s="158">
        <v>450685</v>
      </c>
      <c r="G13"/>
    </row>
    <row r="14" spans="1:9" ht="12.75" customHeight="1">
      <c r="A14" s="159"/>
      <c r="B14" s="112"/>
      <c r="C14" s="112"/>
      <c r="D14" s="112"/>
      <c r="E14" s="112"/>
      <c r="F14" s="158"/>
      <c r="G14"/>
      <c r="I14" s="64"/>
    </row>
    <row r="15" spans="1:7" s="15" customFormat="1" ht="12.75" customHeight="1" thickBot="1">
      <c r="A15" s="118" t="s">
        <v>310</v>
      </c>
      <c r="B15" s="119">
        <f>SUM(B8:B13)</f>
        <v>47909103</v>
      </c>
      <c r="C15" s="119">
        <f>SUM(C8:C13)</f>
        <v>20156453</v>
      </c>
      <c r="D15" s="119">
        <f>SUM(D8:D13)</f>
        <v>415325</v>
      </c>
      <c r="E15" s="119">
        <f>SUM(E8:E13)</f>
        <v>11625050</v>
      </c>
      <c r="F15" s="161">
        <f>SUM(F8:F13)</f>
        <v>2783386</v>
      </c>
      <c r="G15"/>
    </row>
    <row r="16" spans="1:7" ht="12.75" customHeight="1">
      <c r="A16" s="134" t="s">
        <v>298</v>
      </c>
      <c r="B16" s="165"/>
      <c r="C16" s="165"/>
      <c r="D16" s="166"/>
      <c r="E16" s="167"/>
      <c r="F16" s="167"/>
      <c r="G16" s="28"/>
    </row>
    <row r="17" ht="12.75" customHeight="1">
      <c r="A17" s="21" t="s">
        <v>324</v>
      </c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ht="15" customHeight="1">
      <c r="H29" s="54"/>
    </row>
    <row r="30" ht="15" customHeight="1">
      <c r="H30" s="54"/>
    </row>
    <row r="31" ht="15" customHeight="1">
      <c r="H31" s="54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3" spans="2:7" ht="15" customHeight="1">
      <c r="B43" s="55"/>
      <c r="C43" s="55"/>
      <c r="E43" s="55"/>
      <c r="F43" s="55"/>
      <c r="G43" s="55"/>
    </row>
    <row r="44" spans="2:7" ht="15" customHeight="1">
      <c r="B44" s="55"/>
      <c r="C44" s="55"/>
      <c r="E44" s="55"/>
      <c r="F44" s="55"/>
      <c r="G44" s="55"/>
    </row>
    <row r="45" spans="2:7" ht="15" customHeight="1">
      <c r="B45" s="55"/>
      <c r="C45" s="55"/>
      <c r="E45" s="55"/>
      <c r="F45" s="55"/>
      <c r="G45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spans="2:7" ht="15" customHeight="1">
      <c r="B60" s="55"/>
      <c r="C60" s="55"/>
      <c r="D60" s="56"/>
      <c r="E60" s="55"/>
      <c r="F60" s="55"/>
      <c r="G60" s="55"/>
    </row>
    <row r="61" spans="2:7" ht="15" customHeight="1">
      <c r="B61" s="55"/>
      <c r="C61" s="55"/>
      <c r="D61" s="56"/>
      <c r="E61" s="55"/>
      <c r="F61" s="55"/>
      <c r="G61" s="55"/>
    </row>
    <row r="62" spans="2:7" ht="15" customHeight="1">
      <c r="B62" s="55"/>
      <c r="C62" s="55"/>
      <c r="D62" s="56"/>
      <c r="E62" s="55"/>
      <c r="F62" s="55"/>
      <c r="G62" s="55"/>
    </row>
    <row r="63" ht="15" customHeight="1">
      <c r="D63" s="56"/>
    </row>
  </sheetData>
  <mergeCells count="7"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2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40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3" t="s">
        <v>365</v>
      </c>
      <c r="B1" s="323"/>
      <c r="C1" s="323"/>
      <c r="D1" s="323"/>
      <c r="E1" s="323"/>
      <c r="F1" s="323"/>
      <c r="G1" s="77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419</v>
      </c>
      <c r="B3" s="334"/>
      <c r="C3" s="334"/>
      <c r="D3" s="334"/>
      <c r="E3" s="334"/>
      <c r="F3" s="334"/>
      <c r="G3" s="78"/>
      <c r="H3" s="78"/>
      <c r="I3" s="78"/>
      <c r="J3" s="14"/>
    </row>
    <row r="4" spans="1:7" ht="13.5" customHeight="1" thickBot="1">
      <c r="A4" s="175"/>
      <c r="B4" s="175"/>
      <c r="C4" s="175"/>
      <c r="D4" s="175"/>
      <c r="E4" s="175"/>
      <c r="F4" s="175"/>
      <c r="G4" s="6"/>
    </row>
    <row r="5" spans="1:7" ht="12.75" customHeight="1">
      <c r="A5" s="169"/>
      <c r="B5" s="343" t="s">
        <v>25</v>
      </c>
      <c r="C5" s="343" t="s">
        <v>26</v>
      </c>
      <c r="D5" s="347" t="s">
        <v>27</v>
      </c>
      <c r="E5" s="347" t="s">
        <v>28</v>
      </c>
      <c r="F5" s="360" t="s">
        <v>235</v>
      </c>
      <c r="G5"/>
    </row>
    <row r="6" spans="1:7" ht="12.75" customHeight="1">
      <c r="A6" s="170" t="s">
        <v>21</v>
      </c>
      <c r="B6" s="344"/>
      <c r="C6" s="344"/>
      <c r="D6" s="348"/>
      <c r="E6" s="348"/>
      <c r="F6" s="361"/>
      <c r="G6"/>
    </row>
    <row r="7" spans="1:8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4" t="s">
        <v>380</v>
      </c>
      <c r="G7"/>
      <c r="H7" s="4"/>
    </row>
    <row r="8" spans="1:8" ht="12.75" customHeight="1">
      <c r="A8" s="122" t="s">
        <v>315</v>
      </c>
      <c r="B8" s="108">
        <v>1603788</v>
      </c>
      <c r="C8" s="108">
        <v>1115065</v>
      </c>
      <c r="D8" s="108">
        <v>6856</v>
      </c>
      <c r="E8" s="108">
        <v>207675</v>
      </c>
      <c r="F8" s="123">
        <v>101525</v>
      </c>
      <c r="G8"/>
      <c r="H8" s="75"/>
    </row>
    <row r="9" spans="1:8" ht="12.75" customHeight="1">
      <c r="A9" s="116" t="s">
        <v>317</v>
      </c>
      <c r="B9" s="112"/>
      <c r="C9" s="112"/>
      <c r="D9" s="112"/>
      <c r="E9" s="112"/>
      <c r="F9" s="158"/>
      <c r="G9"/>
      <c r="H9" s="4"/>
    </row>
    <row r="10" spans="1:7" ht="12.75" customHeight="1">
      <c r="A10" s="133" t="s">
        <v>316</v>
      </c>
      <c r="B10" s="112">
        <v>28635615</v>
      </c>
      <c r="C10" s="112">
        <v>17141338</v>
      </c>
      <c r="D10" s="112">
        <v>36960</v>
      </c>
      <c r="E10" s="112">
        <v>2436540</v>
      </c>
      <c r="F10" s="158">
        <v>6668526</v>
      </c>
      <c r="G10"/>
    </row>
    <row r="11" spans="1:7" ht="12.75" customHeight="1">
      <c r="A11" s="116" t="s">
        <v>318</v>
      </c>
      <c r="B11" s="112">
        <v>2974077</v>
      </c>
      <c r="C11" s="112">
        <v>543840</v>
      </c>
      <c r="D11" s="112">
        <v>30589</v>
      </c>
      <c r="E11" s="112">
        <v>1224188</v>
      </c>
      <c r="F11" s="158">
        <v>984414</v>
      </c>
      <c r="G11"/>
    </row>
    <row r="12" spans="1:9" ht="12.75" customHeight="1">
      <c r="A12" s="159"/>
      <c r="B12" s="112"/>
      <c r="C12" s="112"/>
      <c r="D12" s="112"/>
      <c r="E12" s="112"/>
      <c r="F12" s="158"/>
      <c r="G12"/>
      <c r="I12" s="64"/>
    </row>
    <row r="13" spans="1:7" s="15" customFormat="1" ht="12.75" customHeight="1" thickBot="1">
      <c r="A13" s="118" t="s">
        <v>352</v>
      </c>
      <c r="B13" s="119">
        <f>SUM(B8:B11)</f>
        <v>33213480</v>
      </c>
      <c r="C13" s="119">
        <f>SUM(C8:C11)</f>
        <v>18800243</v>
      </c>
      <c r="D13" s="119">
        <f>SUM(D8:D11)</f>
        <v>74405</v>
      </c>
      <c r="E13" s="119">
        <f>SUM(E8:E11)</f>
        <v>3868403</v>
      </c>
      <c r="F13" s="161">
        <f>SUM(F8:F11)</f>
        <v>7754465</v>
      </c>
      <c r="G13"/>
    </row>
    <row r="14" spans="1:7" ht="12.75" customHeight="1">
      <c r="A14" s="134" t="s">
        <v>298</v>
      </c>
      <c r="B14" s="165"/>
      <c r="C14" s="165"/>
      <c r="D14" s="166"/>
      <c r="E14" s="167"/>
      <c r="F14" s="167"/>
      <c r="G14" s="28"/>
    </row>
    <row r="15" ht="12.75" customHeight="1">
      <c r="A15" s="21" t="s">
        <v>324</v>
      </c>
    </row>
    <row r="17" ht="15" customHeight="1">
      <c r="H17" s="54"/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ht="15" customHeight="1">
      <c r="H29" s="54"/>
    </row>
    <row r="30" ht="15" customHeight="1">
      <c r="H30" s="54"/>
    </row>
    <row r="31" spans="2:7" ht="15" customHeight="1">
      <c r="B31" s="55"/>
      <c r="C31" s="55"/>
      <c r="E31" s="55"/>
      <c r="F31" s="55"/>
      <c r="G31" s="55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3" spans="2:7" ht="15" customHeight="1">
      <c r="B43" s="55"/>
      <c r="C43" s="55"/>
      <c r="E43" s="55"/>
      <c r="F43" s="55"/>
      <c r="G43" s="55"/>
    </row>
    <row r="44" spans="2:7" ht="15" customHeight="1">
      <c r="B44" s="55"/>
      <c r="C44" s="55"/>
      <c r="E44" s="55"/>
      <c r="F44" s="55"/>
      <c r="G44" s="55"/>
    </row>
    <row r="48" spans="2:7" ht="15" customHeight="1">
      <c r="B48" s="55"/>
      <c r="C48" s="55"/>
      <c r="D48" s="56"/>
      <c r="E48" s="55"/>
      <c r="F48" s="55"/>
      <c r="G48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spans="2:7" ht="15" customHeight="1">
      <c r="B60" s="55"/>
      <c r="C60" s="55"/>
      <c r="D60" s="56"/>
      <c r="E60" s="55"/>
      <c r="F60" s="55"/>
      <c r="G60" s="55"/>
    </row>
    <row r="61" spans="2:7" ht="15" customHeight="1">
      <c r="B61" s="55"/>
      <c r="C61" s="55"/>
      <c r="D61" s="56"/>
      <c r="E61" s="55"/>
      <c r="F61" s="55"/>
      <c r="G61" s="55"/>
    </row>
    <row r="62" ht="15" customHeight="1">
      <c r="D62" s="56"/>
    </row>
  </sheetData>
  <mergeCells count="7">
    <mergeCell ref="E5:E6"/>
    <mergeCell ref="A3:F3"/>
    <mergeCell ref="A1:F1"/>
    <mergeCell ref="F5:F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13.7109375" style="4" customWidth="1"/>
    <col min="9" max="16384" width="8.421875" style="9" customWidth="1"/>
  </cols>
  <sheetData>
    <row r="1" spans="1: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334" t="s">
        <v>420</v>
      </c>
      <c r="B3" s="334"/>
      <c r="C3" s="334"/>
      <c r="D3" s="334"/>
      <c r="E3" s="334"/>
      <c r="F3" s="334"/>
      <c r="G3" s="334"/>
      <c r="H3" s="334"/>
    </row>
    <row r="4" spans="1:8" ht="13.5" customHeight="1" thickBot="1">
      <c r="A4" s="176"/>
      <c r="B4" s="176"/>
      <c r="C4" s="176"/>
      <c r="D4" s="176"/>
      <c r="E4" s="176"/>
      <c r="F4" s="176"/>
      <c r="G4" s="176"/>
      <c r="H4" s="10"/>
    </row>
    <row r="5" spans="1:8" ht="12.75" customHeight="1">
      <c r="A5" s="169"/>
      <c r="B5" s="347" t="s">
        <v>25</v>
      </c>
      <c r="C5" s="343" t="s">
        <v>26</v>
      </c>
      <c r="D5" s="347" t="s">
        <v>27</v>
      </c>
      <c r="E5" s="347" t="s">
        <v>28</v>
      </c>
      <c r="F5" s="343" t="s">
        <v>235</v>
      </c>
      <c r="G5" s="345" t="s">
        <v>39</v>
      </c>
      <c r="H5" s="9"/>
    </row>
    <row r="6" spans="1:8" ht="12.75" customHeight="1">
      <c r="A6" s="170" t="s">
        <v>0</v>
      </c>
      <c r="B6" s="348"/>
      <c r="C6" s="344"/>
      <c r="D6" s="348"/>
      <c r="E6" s="348"/>
      <c r="F6" s="344"/>
      <c r="G6" s="346"/>
      <c r="H6" s="9"/>
    </row>
    <row r="7" spans="1:7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2" t="s">
        <v>380</v>
      </c>
      <c r="G7" s="174" t="s">
        <v>380</v>
      </c>
    </row>
    <row r="8" spans="1:8" ht="12.75" customHeight="1">
      <c r="A8" s="107" t="s">
        <v>4</v>
      </c>
      <c r="B8" s="108">
        <v>12046936</v>
      </c>
      <c r="C8" s="108">
        <v>7422721</v>
      </c>
      <c r="D8" s="108">
        <v>52175</v>
      </c>
      <c r="E8" s="108">
        <v>1300995</v>
      </c>
      <c r="F8" s="108">
        <v>461959</v>
      </c>
      <c r="G8" s="123">
        <v>2707538</v>
      </c>
      <c r="H8" s="9"/>
    </row>
    <row r="9" spans="1:8" ht="12.75" customHeight="1">
      <c r="A9" s="111" t="s">
        <v>5</v>
      </c>
      <c r="B9" s="112">
        <v>2669383</v>
      </c>
      <c r="C9" s="112">
        <v>1782172</v>
      </c>
      <c r="D9" s="112">
        <v>11259</v>
      </c>
      <c r="E9" s="112">
        <v>298650</v>
      </c>
      <c r="F9" s="112">
        <v>117047</v>
      </c>
      <c r="G9" s="158">
        <v>463567</v>
      </c>
      <c r="H9" s="9"/>
    </row>
    <row r="10" spans="1:8" ht="12.75" customHeight="1">
      <c r="A10" s="115" t="s">
        <v>6</v>
      </c>
      <c r="B10" s="112">
        <v>1818759</v>
      </c>
      <c r="C10" s="112">
        <v>874792</v>
      </c>
      <c r="D10" s="112">
        <v>8436</v>
      </c>
      <c r="E10" s="112">
        <v>234827</v>
      </c>
      <c r="F10" s="112">
        <v>50813</v>
      </c>
      <c r="G10" s="158">
        <v>505597</v>
      </c>
      <c r="H10" s="9"/>
    </row>
    <row r="11" spans="1:8" ht="12.75" customHeight="1">
      <c r="A11" s="111" t="s">
        <v>7</v>
      </c>
      <c r="B11" s="112">
        <v>541070</v>
      </c>
      <c r="C11" s="112">
        <v>278037</v>
      </c>
      <c r="D11" s="112">
        <v>4488</v>
      </c>
      <c r="E11" s="112">
        <v>110919</v>
      </c>
      <c r="F11" s="112">
        <v>40612</v>
      </c>
      <c r="G11" s="158">
        <v>164136</v>
      </c>
      <c r="H11" s="9"/>
    </row>
    <row r="12" spans="1:8" ht="12.75" customHeight="1">
      <c r="A12" s="111" t="s">
        <v>8</v>
      </c>
      <c r="B12" s="112">
        <v>1358222</v>
      </c>
      <c r="C12" s="112">
        <v>567938</v>
      </c>
      <c r="D12" s="112">
        <v>10600</v>
      </c>
      <c r="E12" s="112">
        <v>281998</v>
      </c>
      <c r="F12" s="112">
        <v>83901</v>
      </c>
      <c r="G12" s="158">
        <v>487907</v>
      </c>
      <c r="H12" s="9"/>
    </row>
    <row r="13" spans="1:8" ht="12.75" customHeight="1">
      <c r="A13" s="111" t="s">
        <v>9</v>
      </c>
      <c r="B13" s="112">
        <v>947644</v>
      </c>
      <c r="C13" s="112">
        <v>453459</v>
      </c>
      <c r="D13" s="112">
        <v>5800</v>
      </c>
      <c r="E13" s="112">
        <v>146487</v>
      </c>
      <c r="F13" s="112">
        <v>34183</v>
      </c>
      <c r="G13" s="158">
        <v>210835</v>
      </c>
      <c r="H13" s="9"/>
    </row>
    <row r="14" spans="1:8" ht="12.75" customHeight="1">
      <c r="A14" s="111" t="s">
        <v>10</v>
      </c>
      <c r="B14" s="112">
        <v>7835003</v>
      </c>
      <c r="C14" s="112">
        <v>4521747</v>
      </c>
      <c r="D14" s="112">
        <v>38121</v>
      </c>
      <c r="E14" s="112">
        <v>1049702</v>
      </c>
      <c r="F14" s="112">
        <v>428227</v>
      </c>
      <c r="G14" s="158">
        <v>2117304</v>
      </c>
      <c r="H14" s="9"/>
    </row>
    <row r="15" spans="1:8" ht="12.75" customHeight="1">
      <c r="A15" s="115" t="s">
        <v>11</v>
      </c>
      <c r="B15" s="112">
        <v>6324267</v>
      </c>
      <c r="C15" s="112">
        <v>3681784</v>
      </c>
      <c r="D15" s="112">
        <v>23469</v>
      </c>
      <c r="E15" s="112">
        <v>667632</v>
      </c>
      <c r="F15" s="112">
        <v>429940</v>
      </c>
      <c r="G15" s="158">
        <v>1712789</v>
      </c>
      <c r="H15" s="9"/>
    </row>
    <row r="16" spans="1:8" ht="12.75" customHeight="1">
      <c r="A16" s="115" t="s">
        <v>12</v>
      </c>
      <c r="B16" s="112">
        <v>18109825</v>
      </c>
      <c r="C16" s="112">
        <v>9969014</v>
      </c>
      <c r="D16" s="112">
        <v>75746</v>
      </c>
      <c r="E16" s="112">
        <v>2446403</v>
      </c>
      <c r="F16" s="112">
        <v>719698</v>
      </c>
      <c r="G16" s="158">
        <v>4357460</v>
      </c>
      <c r="H16" s="9"/>
    </row>
    <row r="17" spans="1:8" ht="12.75" customHeight="1">
      <c r="A17" s="115" t="s">
        <v>18</v>
      </c>
      <c r="B17" s="112">
        <v>6727873</v>
      </c>
      <c r="C17" s="112">
        <v>3499629</v>
      </c>
      <c r="D17" s="112">
        <v>33380</v>
      </c>
      <c r="E17" s="112">
        <v>865289</v>
      </c>
      <c r="F17" s="112">
        <v>309996</v>
      </c>
      <c r="G17" s="158">
        <v>1823098</v>
      </c>
      <c r="H17" s="9"/>
    </row>
    <row r="18" spans="1:8" ht="12.75" customHeight="1">
      <c r="A18" s="115" t="s">
        <v>13</v>
      </c>
      <c r="B18" s="112">
        <v>1903557</v>
      </c>
      <c r="C18" s="112">
        <v>1151254</v>
      </c>
      <c r="D18" s="112">
        <v>10260</v>
      </c>
      <c r="E18" s="112">
        <v>214638</v>
      </c>
      <c r="F18" s="112">
        <v>133821</v>
      </c>
      <c r="G18" s="158">
        <v>454572</v>
      </c>
      <c r="H18" s="9"/>
    </row>
    <row r="19" spans="1:8" ht="12.75" customHeight="1">
      <c r="A19" s="115" t="s">
        <v>14</v>
      </c>
      <c r="B19" s="112">
        <v>6451706</v>
      </c>
      <c r="C19" s="112">
        <v>3889893</v>
      </c>
      <c r="D19" s="112">
        <v>28712</v>
      </c>
      <c r="E19" s="112">
        <v>634126</v>
      </c>
      <c r="F19" s="112">
        <v>115501</v>
      </c>
      <c r="G19" s="158">
        <v>1075704</v>
      </c>
      <c r="H19" s="9"/>
    </row>
    <row r="20" spans="1:8" ht="12.75" customHeight="1">
      <c r="A20" s="116" t="s">
        <v>46</v>
      </c>
      <c r="B20" s="112">
        <v>3951209</v>
      </c>
      <c r="C20" s="112">
        <v>1850741</v>
      </c>
      <c r="D20" s="112">
        <v>20012</v>
      </c>
      <c r="E20" s="112">
        <v>619627</v>
      </c>
      <c r="F20" s="112">
        <v>122101</v>
      </c>
      <c r="G20" s="158">
        <v>1132976</v>
      </c>
      <c r="H20" s="9"/>
    </row>
    <row r="21" spans="1:8" ht="12.75" customHeight="1">
      <c r="A21" s="116" t="s">
        <v>15</v>
      </c>
      <c r="B21" s="112">
        <v>3816443</v>
      </c>
      <c r="C21" s="112">
        <v>2046553</v>
      </c>
      <c r="D21" s="112">
        <v>20961</v>
      </c>
      <c r="E21" s="112">
        <v>508951</v>
      </c>
      <c r="F21" s="112">
        <v>185313</v>
      </c>
      <c r="G21" s="158">
        <v>882031</v>
      </c>
      <c r="H21" s="9"/>
    </row>
    <row r="22" spans="1:8" ht="12.75" customHeight="1">
      <c r="A22" s="115" t="s">
        <v>47</v>
      </c>
      <c r="B22" s="112">
        <v>2593124</v>
      </c>
      <c r="C22" s="112">
        <v>1539831</v>
      </c>
      <c r="D22" s="112">
        <v>12305</v>
      </c>
      <c r="E22" s="112">
        <v>339245</v>
      </c>
      <c r="F22" s="112">
        <v>137632</v>
      </c>
      <c r="G22" s="158">
        <v>599695</v>
      </c>
      <c r="H22" s="9"/>
    </row>
    <row r="23" spans="1:8" ht="12.75" customHeight="1">
      <c r="A23" s="115" t="s">
        <v>16</v>
      </c>
      <c r="B23" s="112">
        <v>3212260</v>
      </c>
      <c r="C23" s="112">
        <v>1613264</v>
      </c>
      <c r="D23" s="112">
        <v>15209</v>
      </c>
      <c r="E23" s="112">
        <v>479791</v>
      </c>
      <c r="F23" s="112">
        <v>149986</v>
      </c>
      <c r="G23" s="158">
        <v>917998</v>
      </c>
      <c r="H23" s="9"/>
    </row>
    <row r="24" spans="1:8" ht="12.75" customHeight="1">
      <c r="A24" s="115" t="s">
        <v>17</v>
      </c>
      <c r="B24" s="112">
        <v>1787097</v>
      </c>
      <c r="C24" s="112">
        <v>810493</v>
      </c>
      <c r="D24" s="112">
        <v>6964</v>
      </c>
      <c r="E24" s="112">
        <v>202368</v>
      </c>
      <c r="F24" s="112">
        <v>108531</v>
      </c>
      <c r="G24" s="158">
        <v>523600</v>
      </c>
      <c r="H24" s="9"/>
    </row>
    <row r="25" spans="1:8" ht="12.75" customHeight="1">
      <c r="A25" s="115"/>
      <c r="B25" s="112"/>
      <c r="C25" s="112"/>
      <c r="D25" s="112"/>
      <c r="E25" s="112"/>
      <c r="F25" s="112"/>
      <c r="G25" s="158"/>
      <c r="H25" s="9"/>
    </row>
    <row r="26" spans="1:8" ht="12.75" customHeight="1" thickBot="1">
      <c r="A26" s="118" t="s">
        <v>366</v>
      </c>
      <c r="B26" s="119">
        <f aca="true" t="shared" si="0" ref="B26:G26">SUM(B8:B24)</f>
        <v>82094378</v>
      </c>
      <c r="C26" s="119">
        <f t="shared" si="0"/>
        <v>45953322</v>
      </c>
      <c r="D26" s="119">
        <f t="shared" si="0"/>
        <v>377897</v>
      </c>
      <c r="E26" s="119">
        <f t="shared" si="0"/>
        <v>10401648</v>
      </c>
      <c r="F26" s="119">
        <f t="shared" si="0"/>
        <v>3629261</v>
      </c>
      <c r="G26" s="161">
        <f t="shared" si="0"/>
        <v>20136807</v>
      </c>
      <c r="H26" s="9"/>
    </row>
    <row r="27" spans="1:11" ht="12.75" customHeight="1">
      <c r="A27" s="177"/>
      <c r="B27" s="178"/>
      <c r="C27" s="179"/>
      <c r="D27" s="179"/>
      <c r="E27" s="179"/>
      <c r="F27" s="179"/>
      <c r="G27" s="179"/>
      <c r="H27" s="58"/>
      <c r="I27" s="54"/>
      <c r="J27" s="57"/>
      <c r="K27" s="52"/>
    </row>
    <row r="28" spans="1:11" ht="12.75" customHeight="1">
      <c r="A28" s="57"/>
      <c r="B28" s="52"/>
      <c r="C28" s="58"/>
      <c r="D28" s="58"/>
      <c r="E28" s="58"/>
      <c r="F28" s="58"/>
      <c r="G28" s="58"/>
      <c r="H28" s="58"/>
      <c r="I28" s="54"/>
      <c r="J28" s="57"/>
      <c r="K28" s="52"/>
    </row>
    <row r="29" spans="1:8" ht="12.75" customHeight="1" thickBot="1">
      <c r="A29" s="176"/>
      <c r="B29" s="176"/>
      <c r="C29" s="176"/>
      <c r="D29" s="176"/>
      <c r="E29" s="176"/>
      <c r="F29" s="176"/>
      <c r="G29" s="176"/>
      <c r="H29" s="176"/>
    </row>
    <row r="30" spans="1:8" ht="12.75" customHeight="1">
      <c r="A30" s="327" t="s">
        <v>0</v>
      </c>
      <c r="B30" s="349" t="s">
        <v>381</v>
      </c>
      <c r="C30" s="350"/>
      <c r="D30" s="350"/>
      <c r="E30" s="351" t="s">
        <v>384</v>
      </c>
      <c r="F30" s="349" t="s">
        <v>262</v>
      </c>
      <c r="G30" s="354"/>
      <c r="H30" s="244" t="s">
        <v>263</v>
      </c>
    </row>
    <row r="31" spans="1:8" ht="12.75" customHeight="1">
      <c r="A31" s="328"/>
      <c r="B31" s="355" t="s">
        <v>256</v>
      </c>
      <c r="C31" s="355" t="s">
        <v>257</v>
      </c>
      <c r="D31" s="359" t="s">
        <v>258</v>
      </c>
      <c r="E31" s="352"/>
      <c r="F31" s="357" t="s">
        <v>260</v>
      </c>
      <c r="G31" s="355" t="s">
        <v>261</v>
      </c>
      <c r="H31" s="300" t="s">
        <v>264</v>
      </c>
    </row>
    <row r="32" spans="1:8" ht="12.75" customHeight="1">
      <c r="A32" s="328"/>
      <c r="B32" s="356"/>
      <c r="C32" s="362"/>
      <c r="D32" s="353"/>
      <c r="E32" s="353"/>
      <c r="F32" s="344"/>
      <c r="G32" s="356"/>
      <c r="H32" s="303" t="s">
        <v>265</v>
      </c>
    </row>
    <row r="33" spans="1:8" ht="12.75" customHeight="1" thickBot="1">
      <c r="A33" s="329"/>
      <c r="B33" s="172" t="s">
        <v>380</v>
      </c>
      <c r="C33" s="172" t="s">
        <v>380</v>
      </c>
      <c r="D33" s="172" t="s">
        <v>380</v>
      </c>
      <c r="E33" s="172" t="s">
        <v>380</v>
      </c>
      <c r="F33" s="172" t="s">
        <v>380</v>
      </c>
      <c r="G33" s="172" t="s">
        <v>380</v>
      </c>
      <c r="H33" s="240" t="s">
        <v>380</v>
      </c>
    </row>
    <row r="34" spans="1:8" ht="12.75" customHeight="1">
      <c r="A34" s="107" t="s">
        <v>4</v>
      </c>
      <c r="B34" s="108">
        <v>8756649</v>
      </c>
      <c r="C34" s="108">
        <v>1061050</v>
      </c>
      <c r="D34" s="108">
        <v>719185</v>
      </c>
      <c r="E34" s="108">
        <v>-87969</v>
      </c>
      <c r="F34" s="108">
        <v>567929</v>
      </c>
      <c r="G34" s="108">
        <v>14208</v>
      </c>
      <c r="H34" s="123">
        <v>120177</v>
      </c>
    </row>
    <row r="35" spans="1:8" ht="12.75" customHeight="1">
      <c r="A35" s="111" t="s">
        <v>5</v>
      </c>
      <c r="B35" s="112">
        <v>2073096</v>
      </c>
      <c r="C35" s="112">
        <v>266759</v>
      </c>
      <c r="D35" s="112">
        <v>83689</v>
      </c>
      <c r="E35" s="112">
        <v>-18030</v>
      </c>
      <c r="F35" s="112">
        <v>140375</v>
      </c>
      <c r="G35" s="112">
        <v>12390</v>
      </c>
      <c r="H35" s="158">
        <v>35719</v>
      </c>
    </row>
    <row r="36" spans="1:8" ht="12.75" customHeight="1">
      <c r="A36" s="115" t="s">
        <v>6</v>
      </c>
      <c r="B36" s="112">
        <v>1556128</v>
      </c>
      <c r="C36" s="112">
        <v>143822</v>
      </c>
      <c r="D36" s="112">
        <v>65939</v>
      </c>
      <c r="E36" s="112">
        <v>2746</v>
      </c>
      <c r="F36" s="112">
        <v>60005</v>
      </c>
      <c r="G36" s="112">
        <v>1393</v>
      </c>
      <c r="H36" s="158">
        <v>10586</v>
      </c>
    </row>
    <row r="37" spans="1:8" ht="12.75" customHeight="1">
      <c r="A37" s="111" t="s">
        <v>7</v>
      </c>
      <c r="B37" s="112">
        <v>533848</v>
      </c>
      <c r="C37" s="112">
        <v>29901</v>
      </c>
      <c r="D37" s="112">
        <v>9328</v>
      </c>
      <c r="E37" s="112">
        <v>-2019</v>
      </c>
      <c r="F37" s="112">
        <v>48903</v>
      </c>
      <c r="G37" s="112">
        <v>2413</v>
      </c>
      <c r="H37" s="158">
        <v>10704</v>
      </c>
    </row>
    <row r="38" spans="1:8" ht="12.75" customHeight="1">
      <c r="A38" s="111" t="s">
        <v>8</v>
      </c>
      <c r="B38" s="112">
        <v>1341157</v>
      </c>
      <c r="C38" s="112">
        <v>19059</v>
      </c>
      <c r="D38" s="112">
        <v>6142</v>
      </c>
      <c r="E38" s="112">
        <v>-288</v>
      </c>
      <c r="F38" s="112">
        <v>99737</v>
      </c>
      <c r="G38" s="112">
        <v>3301</v>
      </c>
      <c r="H38" s="158">
        <v>19138</v>
      </c>
    </row>
    <row r="39" spans="1:8" ht="12.75" customHeight="1">
      <c r="A39" s="111" t="s">
        <v>9</v>
      </c>
      <c r="B39" s="112">
        <v>803441</v>
      </c>
      <c r="C39" s="112">
        <v>89043</v>
      </c>
      <c r="D39" s="112">
        <v>38797</v>
      </c>
      <c r="E39" s="112">
        <v>-4684</v>
      </c>
      <c r="F39" s="112">
        <v>42889</v>
      </c>
      <c r="G39" s="112">
        <v>1302</v>
      </c>
      <c r="H39" s="158">
        <v>10008</v>
      </c>
    </row>
    <row r="40" spans="1:8" ht="12.75" customHeight="1">
      <c r="A40" s="111" t="s">
        <v>10</v>
      </c>
      <c r="B40" s="112">
        <v>7120290</v>
      </c>
      <c r="C40" s="112">
        <v>512812</v>
      </c>
      <c r="D40" s="112">
        <v>175067</v>
      </c>
      <c r="E40" s="112">
        <v>-83225</v>
      </c>
      <c r="F40" s="112">
        <v>485837</v>
      </c>
      <c r="G40" s="112">
        <v>10373</v>
      </c>
      <c r="H40" s="158">
        <v>67984</v>
      </c>
    </row>
    <row r="41" spans="1:8" ht="12.75" customHeight="1">
      <c r="A41" s="115" t="s">
        <v>11</v>
      </c>
      <c r="B41" s="112">
        <v>4830864</v>
      </c>
      <c r="C41" s="112">
        <v>493644</v>
      </c>
      <c r="D41" s="112">
        <v>150232</v>
      </c>
      <c r="E41" s="112">
        <v>-34362</v>
      </c>
      <c r="F41" s="112">
        <v>439322</v>
      </c>
      <c r="G41" s="112">
        <v>10630</v>
      </c>
      <c r="H41" s="158">
        <v>20012</v>
      </c>
    </row>
    <row r="42" spans="1:8" ht="12.75" customHeight="1">
      <c r="A42" s="115" t="s">
        <v>12</v>
      </c>
      <c r="B42" s="112">
        <v>16738013</v>
      </c>
      <c r="C42" s="112">
        <v>2486248</v>
      </c>
      <c r="D42" s="112">
        <v>916761</v>
      </c>
      <c r="E42" s="112">
        <v>-154675</v>
      </c>
      <c r="F42" s="112">
        <v>825604</v>
      </c>
      <c r="G42" s="112">
        <v>119077</v>
      </c>
      <c r="H42" s="158">
        <v>224983</v>
      </c>
    </row>
    <row r="43" spans="1:8" ht="12.75" customHeight="1">
      <c r="A43" s="115" t="s">
        <v>18</v>
      </c>
      <c r="B43" s="112">
        <v>5940236</v>
      </c>
      <c r="C43" s="112">
        <v>565861</v>
      </c>
      <c r="D43" s="112">
        <v>229382</v>
      </c>
      <c r="E43" s="112">
        <v>-21757</v>
      </c>
      <c r="F43" s="112">
        <v>350254</v>
      </c>
      <c r="G43" s="112">
        <v>26233</v>
      </c>
      <c r="H43" s="158">
        <v>66491</v>
      </c>
    </row>
    <row r="44" spans="1:8" ht="12.75" customHeight="1">
      <c r="A44" s="115" t="s">
        <v>13</v>
      </c>
      <c r="B44" s="112">
        <v>952887</v>
      </c>
      <c r="C44" s="112">
        <v>299786</v>
      </c>
      <c r="D44" s="112">
        <v>60040</v>
      </c>
      <c r="E44" s="112">
        <v>-20181</v>
      </c>
      <c r="F44" s="112">
        <v>133711</v>
      </c>
      <c r="G44" s="112">
        <v>5333</v>
      </c>
      <c r="H44" s="158">
        <v>5223</v>
      </c>
    </row>
    <row r="45" spans="1:8" ht="12.75" customHeight="1">
      <c r="A45" s="115" t="s">
        <v>14</v>
      </c>
      <c r="B45" s="112">
        <v>5523272</v>
      </c>
      <c r="C45" s="112">
        <v>793454</v>
      </c>
      <c r="D45" s="112">
        <v>124680</v>
      </c>
      <c r="E45" s="112">
        <v>-55099</v>
      </c>
      <c r="F45" s="112">
        <v>189352</v>
      </c>
      <c r="G45" s="112">
        <v>5600</v>
      </c>
      <c r="H45" s="158">
        <v>79452</v>
      </c>
    </row>
    <row r="46" spans="1:8" ht="12.75" customHeight="1">
      <c r="A46" s="116" t="s">
        <v>46</v>
      </c>
      <c r="B46" s="112">
        <v>3726690</v>
      </c>
      <c r="C46" s="112">
        <v>192375</v>
      </c>
      <c r="D46" s="112">
        <v>54810</v>
      </c>
      <c r="E46" s="112">
        <v>19584</v>
      </c>
      <c r="F46" s="112">
        <v>217805</v>
      </c>
      <c r="G46" s="112">
        <v>10918</v>
      </c>
      <c r="H46" s="158">
        <v>106621</v>
      </c>
    </row>
    <row r="47" spans="1:8" ht="12.75" customHeight="1">
      <c r="A47" s="116" t="s">
        <v>15</v>
      </c>
      <c r="B47" s="112">
        <v>2963828</v>
      </c>
      <c r="C47" s="112">
        <v>629476</v>
      </c>
      <c r="D47" s="112">
        <v>226091</v>
      </c>
      <c r="E47" s="112">
        <v>-36432</v>
      </c>
      <c r="F47" s="112">
        <v>206855</v>
      </c>
      <c r="G47" s="112">
        <v>26905</v>
      </c>
      <c r="H47" s="158">
        <v>48448</v>
      </c>
    </row>
    <row r="48" spans="1:8" ht="12.75" customHeight="1">
      <c r="A48" s="115" t="s">
        <v>47</v>
      </c>
      <c r="B48" s="112">
        <v>2069906</v>
      </c>
      <c r="C48" s="112">
        <v>271506</v>
      </c>
      <c r="D48" s="112">
        <v>39993</v>
      </c>
      <c r="E48" s="112">
        <v>-1258</v>
      </c>
      <c r="F48" s="112">
        <v>152467</v>
      </c>
      <c r="G48" s="112">
        <v>16028</v>
      </c>
      <c r="H48" s="158">
        <v>30863</v>
      </c>
    </row>
    <row r="49" spans="1:8" ht="12.75" customHeight="1">
      <c r="A49" s="115" t="s">
        <v>16</v>
      </c>
      <c r="B49" s="112">
        <v>3154243</v>
      </c>
      <c r="C49" s="112">
        <v>340749</v>
      </c>
      <c r="D49" s="112">
        <v>137763</v>
      </c>
      <c r="E49" s="112">
        <v>19956</v>
      </c>
      <c r="F49" s="112">
        <v>179177</v>
      </c>
      <c r="G49" s="112">
        <v>7344</v>
      </c>
      <c r="H49" s="158">
        <v>36536</v>
      </c>
    </row>
    <row r="50" spans="1:8" ht="12.75" customHeight="1">
      <c r="A50" s="115" t="s">
        <v>17</v>
      </c>
      <c r="B50" s="112">
        <v>1138780</v>
      </c>
      <c r="C50" s="112">
        <v>208299</v>
      </c>
      <c r="D50" s="112">
        <v>137831</v>
      </c>
      <c r="E50" s="112">
        <v>-10694</v>
      </c>
      <c r="F50" s="112">
        <v>132313</v>
      </c>
      <c r="G50" s="112">
        <v>4823</v>
      </c>
      <c r="H50" s="158">
        <v>28605</v>
      </c>
    </row>
    <row r="51" spans="1:8" ht="12.75" customHeight="1">
      <c r="A51" s="115"/>
      <c r="B51" s="112"/>
      <c r="C51" s="112"/>
      <c r="D51" s="112"/>
      <c r="E51" s="112"/>
      <c r="F51" s="112"/>
      <c r="G51" s="112"/>
      <c r="H51" s="158"/>
    </row>
    <row r="52" spans="1:8" ht="12.75" customHeight="1" thickBot="1">
      <c r="A52" s="118" t="s">
        <v>366</v>
      </c>
      <c r="B52" s="119">
        <f>SUM(B34:B50)</f>
        <v>69223328</v>
      </c>
      <c r="C52" s="119">
        <f aca="true" t="shared" si="1" ref="C52:H52">SUM(C34:C50)</f>
        <v>8403844</v>
      </c>
      <c r="D52" s="119">
        <f t="shared" si="1"/>
        <v>3175730</v>
      </c>
      <c r="E52" s="119">
        <f t="shared" si="1"/>
        <v>-488387</v>
      </c>
      <c r="F52" s="119">
        <f t="shared" si="1"/>
        <v>4272535</v>
      </c>
      <c r="G52" s="119">
        <f t="shared" si="1"/>
        <v>278271</v>
      </c>
      <c r="H52" s="161">
        <f t="shared" si="1"/>
        <v>921550</v>
      </c>
    </row>
    <row r="53" spans="1:8" ht="12.75" customHeight="1">
      <c r="A53" s="134" t="s">
        <v>298</v>
      </c>
      <c r="B53" s="165"/>
      <c r="C53" s="165"/>
      <c r="D53" s="166"/>
      <c r="E53" s="167"/>
      <c r="F53" s="167"/>
      <c r="G53" s="167"/>
      <c r="H53" s="168"/>
    </row>
    <row r="54" spans="1:8" ht="12.75" customHeight="1">
      <c r="A54" s="310" t="s">
        <v>383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57"/>
      <c r="B55" s="52"/>
      <c r="C55" s="59"/>
      <c r="D55" s="59"/>
      <c r="E55" s="59"/>
      <c r="F55" s="59"/>
      <c r="G55" s="59"/>
      <c r="H55" s="58"/>
      <c r="I55" s="54"/>
      <c r="J55" s="57"/>
      <c r="K55" s="52"/>
    </row>
    <row r="56" spans="1:11" ht="15" customHeight="1">
      <c r="A56" s="57"/>
      <c r="B56" s="52"/>
      <c r="C56" s="59"/>
      <c r="D56" s="59"/>
      <c r="E56" s="59"/>
      <c r="F56" s="59"/>
      <c r="G56" s="59"/>
      <c r="H56" s="58"/>
      <c r="I56" s="54"/>
      <c r="J56" s="57"/>
      <c r="K56" s="52"/>
    </row>
    <row r="57" spans="1:11" ht="15" customHeight="1">
      <c r="A57" s="57"/>
      <c r="B57" s="52"/>
      <c r="C57" s="59"/>
      <c r="D57" s="59"/>
      <c r="E57" s="59"/>
      <c r="F57" s="59"/>
      <c r="G57" s="59"/>
      <c r="H57" s="58"/>
      <c r="I57" s="54"/>
      <c r="J57" s="57"/>
      <c r="K57" s="52"/>
    </row>
    <row r="58" spans="1:11" ht="15" customHeight="1">
      <c r="A58" s="57"/>
      <c r="B58" s="52"/>
      <c r="C58" s="59"/>
      <c r="D58" s="59"/>
      <c r="E58" s="59"/>
      <c r="F58" s="59"/>
      <c r="G58" s="59"/>
      <c r="H58" s="58"/>
      <c r="I58" s="54"/>
      <c r="J58" s="57"/>
      <c r="K58" s="52"/>
    </row>
    <row r="59" spans="1:11" ht="15" customHeight="1">
      <c r="A59" s="57"/>
      <c r="B59" s="52"/>
      <c r="C59" s="59"/>
      <c r="D59" s="59"/>
      <c r="E59" s="59"/>
      <c r="F59" s="59"/>
      <c r="G59" s="59"/>
      <c r="H59" s="58"/>
      <c r="I59" s="54"/>
      <c r="J59" s="57"/>
      <c r="K59" s="52"/>
    </row>
    <row r="60" spans="1:11" ht="15" customHeight="1">
      <c r="A60" s="57"/>
      <c r="B60" s="52"/>
      <c r="C60" s="59"/>
      <c r="D60" s="59"/>
      <c r="E60" s="59"/>
      <c r="F60" s="59"/>
      <c r="G60" s="59"/>
      <c r="H60" s="58"/>
      <c r="I60" s="54"/>
      <c r="J60" s="57"/>
      <c r="K60" s="52"/>
    </row>
    <row r="61" spans="1:11" ht="15" customHeight="1">
      <c r="A61" s="57"/>
      <c r="B61" s="52"/>
      <c r="C61" s="59"/>
      <c r="D61" s="59"/>
      <c r="E61" s="59"/>
      <c r="F61" s="59"/>
      <c r="G61" s="59"/>
      <c r="H61" s="58"/>
      <c r="I61" s="54"/>
      <c r="J61" s="57"/>
      <c r="K61" s="52"/>
    </row>
    <row r="62" spans="1:11" ht="15" customHeight="1">
      <c r="A62" s="57"/>
      <c r="B62" s="52"/>
      <c r="C62" s="59"/>
      <c r="D62" s="59"/>
      <c r="E62" s="59"/>
      <c r="F62" s="59"/>
      <c r="G62" s="59"/>
      <c r="H62" s="58"/>
      <c r="I62" s="54"/>
      <c r="J62" s="57"/>
      <c r="K62" s="52"/>
    </row>
    <row r="63" spans="1:11" ht="15" customHeight="1">
      <c r="A63" s="57"/>
      <c r="B63" s="52"/>
      <c r="C63" s="59"/>
      <c r="D63" s="59"/>
      <c r="E63" s="59"/>
      <c r="F63" s="59"/>
      <c r="G63" s="59"/>
      <c r="H63" s="58"/>
      <c r="I63" s="54"/>
      <c r="J63" s="57"/>
      <c r="K63" s="52"/>
    </row>
    <row r="64" spans="1:11" ht="15" customHeight="1">
      <c r="A64" s="57"/>
      <c r="B64" s="52"/>
      <c r="C64" s="59"/>
      <c r="D64" s="59"/>
      <c r="E64" s="59"/>
      <c r="F64" s="59"/>
      <c r="G64" s="59"/>
      <c r="H64" s="58"/>
      <c r="I64" s="54"/>
      <c r="J64" s="57"/>
      <c r="K64" s="52"/>
    </row>
    <row r="65" spans="1:11" ht="15" customHeight="1">
      <c r="A65" s="57"/>
      <c r="B65" s="52"/>
      <c r="C65" s="59"/>
      <c r="D65" s="59"/>
      <c r="E65" s="59"/>
      <c r="F65" s="59"/>
      <c r="G65" s="59"/>
      <c r="H65" s="58"/>
      <c r="I65" s="54"/>
      <c r="J65" s="57"/>
      <c r="K65" s="52"/>
    </row>
    <row r="66" spans="1:11" ht="15" customHeight="1">
      <c r="A66" s="57"/>
      <c r="B66" s="52"/>
      <c r="C66" s="59"/>
      <c r="D66" s="59"/>
      <c r="E66" s="59"/>
      <c r="F66" s="59"/>
      <c r="G66" s="59"/>
      <c r="H66" s="58"/>
      <c r="I66" s="54"/>
      <c r="J66" s="57"/>
      <c r="K66" s="52"/>
    </row>
    <row r="67" spans="1:11" ht="15" customHeight="1">
      <c r="A67" s="57"/>
      <c r="B67" s="52"/>
      <c r="C67" s="59"/>
      <c r="D67" s="59"/>
      <c r="E67" s="59"/>
      <c r="F67" s="59"/>
      <c r="G67" s="59"/>
      <c r="H67" s="58"/>
      <c r="I67" s="54"/>
      <c r="J67" s="57"/>
      <c r="K67" s="52"/>
    </row>
    <row r="68" spans="3:9" ht="15" customHeight="1">
      <c r="C68" s="60"/>
      <c r="D68" s="60"/>
      <c r="E68" s="60"/>
      <c r="F68" s="60"/>
      <c r="G68" s="60"/>
      <c r="H68" s="60"/>
      <c r="I68" s="54"/>
    </row>
    <row r="75" spans="3:9" ht="15" customHeight="1">
      <c r="C75" s="55"/>
      <c r="D75" s="55"/>
      <c r="E75" s="56"/>
      <c r="I75" s="4"/>
    </row>
    <row r="76" spans="3:9" ht="15" customHeight="1">
      <c r="C76" s="55"/>
      <c r="D76" s="55"/>
      <c r="E76" s="56"/>
      <c r="I76" s="4"/>
    </row>
    <row r="77" spans="3:9" ht="15" customHeight="1">
      <c r="C77" s="55"/>
      <c r="D77" s="55"/>
      <c r="E77" s="56"/>
      <c r="I77" s="4"/>
    </row>
    <row r="78" spans="3:9" ht="15" customHeight="1">
      <c r="C78" s="55"/>
      <c r="D78" s="55"/>
      <c r="E78" s="56"/>
      <c r="I78" s="4"/>
    </row>
    <row r="79" spans="3:9" ht="15" customHeight="1">
      <c r="C79" s="55"/>
      <c r="D79" s="55"/>
      <c r="E79" s="56"/>
      <c r="I79" s="4"/>
    </row>
    <row r="80" spans="3:9" ht="15" customHeight="1">
      <c r="C80" s="55"/>
      <c r="D80" s="55"/>
      <c r="E80" s="56"/>
      <c r="I80" s="4"/>
    </row>
    <row r="81" spans="3:9" ht="15" customHeight="1">
      <c r="C81" s="55"/>
      <c r="D81" s="55"/>
      <c r="E81" s="56"/>
      <c r="I81" s="4"/>
    </row>
    <row r="82" spans="3:9" ht="15" customHeight="1">
      <c r="C82" s="55"/>
      <c r="D82" s="55"/>
      <c r="E82" s="56"/>
      <c r="I82" s="4"/>
    </row>
    <row r="83" spans="3:9" ht="15" customHeight="1">
      <c r="C83" s="55"/>
      <c r="D83" s="55"/>
      <c r="E83" s="56"/>
      <c r="I83" s="4"/>
    </row>
    <row r="84" spans="3:9" ht="15" customHeight="1">
      <c r="C84" s="55"/>
      <c r="D84" s="55"/>
      <c r="E84" s="56"/>
      <c r="I84" s="4"/>
    </row>
    <row r="85" spans="3:9" ht="15" customHeight="1">
      <c r="C85" s="55"/>
      <c r="D85" s="55"/>
      <c r="E85" s="56"/>
      <c r="I85" s="4"/>
    </row>
    <row r="86" spans="3:9" ht="15" customHeight="1">
      <c r="C86" s="55"/>
      <c r="D86" s="55"/>
      <c r="E86" s="56"/>
      <c r="I86" s="4"/>
    </row>
    <row r="87" spans="3:9" ht="15" customHeight="1">
      <c r="C87" s="55"/>
      <c r="D87" s="55"/>
      <c r="E87" s="56"/>
      <c r="I87" s="4"/>
    </row>
    <row r="88" spans="3:9" ht="15" customHeight="1">
      <c r="C88" s="55"/>
      <c r="D88" s="55"/>
      <c r="E88" s="56"/>
      <c r="I88" s="4"/>
    </row>
    <row r="89" spans="3:9" ht="15" customHeight="1">
      <c r="C89" s="55"/>
      <c r="D89" s="55"/>
      <c r="E89" s="56"/>
      <c r="I89" s="4"/>
    </row>
    <row r="90" spans="3:9" ht="15" customHeight="1">
      <c r="C90" s="55"/>
      <c r="D90" s="55"/>
      <c r="E90" s="56"/>
      <c r="I90" s="4"/>
    </row>
    <row r="91" spans="3:9" ht="15" customHeight="1">
      <c r="C91" s="55"/>
      <c r="D91" s="55"/>
      <c r="E91" s="56"/>
      <c r="I91" s="4"/>
    </row>
    <row r="92" spans="3:9" ht="15" customHeight="1">
      <c r="C92" s="55"/>
      <c r="D92" s="55"/>
      <c r="E92" s="56"/>
      <c r="I92" s="4"/>
    </row>
    <row r="93" ht="15" customHeight="1">
      <c r="D93" s="55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17">
    <mergeCell ref="A1:H1"/>
    <mergeCell ref="A3:H3"/>
    <mergeCell ref="A30:A33"/>
    <mergeCell ref="B30:D30"/>
    <mergeCell ref="E30:E32"/>
    <mergeCell ref="F30:G30"/>
    <mergeCell ref="B31:B32"/>
    <mergeCell ref="C31:C32"/>
    <mergeCell ref="D31:D32"/>
    <mergeCell ref="F31:F32"/>
    <mergeCell ref="F5:F6"/>
    <mergeCell ref="G5:G6"/>
    <mergeCell ref="G31:G32"/>
    <mergeCell ref="B5:B6"/>
    <mergeCell ref="C5:C6"/>
    <mergeCell ref="D5:D6"/>
    <mergeCell ref="E5:E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10.140625" style="9" bestFit="1" customWidth="1"/>
    <col min="9" max="16384" width="8.421875" style="9" customWidth="1"/>
  </cols>
  <sheetData>
    <row r="1" spans="1:8" s="23" customFormat="1" ht="18" customHeight="1">
      <c r="A1" s="326" t="s">
        <v>365</v>
      </c>
      <c r="B1" s="326"/>
      <c r="C1" s="326"/>
      <c r="D1" s="326"/>
      <c r="E1" s="326"/>
      <c r="F1" s="326"/>
      <c r="G1" s="326"/>
      <c r="H1" s="326"/>
    </row>
    <row r="2" ht="12.75" customHeight="1"/>
    <row r="3" spans="1:8" ht="15" customHeight="1">
      <c r="A3" s="366" t="s">
        <v>421</v>
      </c>
      <c r="B3" s="366"/>
      <c r="C3" s="366"/>
      <c r="D3" s="366"/>
      <c r="E3" s="366"/>
      <c r="F3" s="366"/>
      <c r="G3" s="366"/>
      <c r="H3" s="366"/>
    </row>
    <row r="4" spans="1:7" ht="13.5" customHeight="1" thickBot="1">
      <c r="A4" s="180"/>
      <c r="B4" s="181"/>
      <c r="C4" s="181"/>
      <c r="D4" s="181"/>
      <c r="E4" s="181"/>
      <c r="F4" s="181"/>
      <c r="G4" s="151"/>
    </row>
    <row r="5" spans="1:7" s="15" customFormat="1" ht="13.5" customHeight="1">
      <c r="A5" s="367" t="s">
        <v>0</v>
      </c>
      <c r="B5" s="369" t="s">
        <v>42</v>
      </c>
      <c r="C5" s="369" t="s">
        <v>40</v>
      </c>
      <c r="D5" s="369" t="s">
        <v>41</v>
      </c>
      <c r="E5" s="369" t="s">
        <v>44</v>
      </c>
      <c r="F5" s="369" t="s">
        <v>259</v>
      </c>
      <c r="G5" s="372" t="s">
        <v>43</v>
      </c>
    </row>
    <row r="6" spans="1:7" s="15" customFormat="1" ht="13.5" customHeight="1">
      <c r="A6" s="368"/>
      <c r="B6" s="370"/>
      <c r="C6" s="370"/>
      <c r="D6" s="370"/>
      <c r="E6" s="370"/>
      <c r="F6" s="370"/>
      <c r="G6" s="373"/>
    </row>
    <row r="7" spans="1:7" s="4" customFormat="1" ht="13.5" customHeight="1" thickBot="1">
      <c r="A7" s="183"/>
      <c r="B7" s="371"/>
      <c r="C7" s="371"/>
      <c r="D7" s="371"/>
      <c r="E7" s="371"/>
      <c r="F7" s="371"/>
      <c r="G7" s="374"/>
    </row>
    <row r="8" spans="1:7" ht="12.75" customHeight="1">
      <c r="A8" s="107" t="s">
        <v>4</v>
      </c>
      <c r="B8" s="109">
        <f>('16.6'!B8/'16.6'!$B$26)*100</f>
        <v>14.67449573708933</v>
      </c>
      <c r="C8" s="109">
        <f>('16.6'!C8/'16.6'!$C$26)*100</f>
        <v>16.15274081817197</v>
      </c>
      <c r="D8" s="109">
        <f>('16.6'!D8/'16.6'!$D$26)*100</f>
        <v>13.806672188453467</v>
      </c>
      <c r="E8" s="109">
        <f>('16.6'!E8/'16.6'!$E$26)*100</f>
        <v>12.507585336477451</v>
      </c>
      <c r="F8" s="109">
        <f>('16.6'!F8/'16.6'!$F$26)*100</f>
        <v>12.728734582605108</v>
      </c>
      <c r="G8" s="110">
        <f>('16.6'!G8/'16.6'!$G$26)*100</f>
        <v>13.445716592506448</v>
      </c>
    </row>
    <row r="9" spans="1:7" ht="12.75" customHeight="1">
      <c r="A9" s="111" t="s">
        <v>5</v>
      </c>
      <c r="B9" s="113">
        <f>('16.6'!B9/'16.6'!$B$26)*100</f>
        <v>3.251602685874543</v>
      </c>
      <c r="C9" s="113">
        <f>('16.6'!C9/'16.6'!$C$26)*100</f>
        <v>3.8782223404871576</v>
      </c>
      <c r="D9" s="113">
        <f>('16.6'!D9/'16.6'!$D$26)*100</f>
        <v>2.9793832711029724</v>
      </c>
      <c r="E9" s="113">
        <f>('16.6'!E9/'16.6'!$E$26)*100</f>
        <v>2.8711796438410526</v>
      </c>
      <c r="F9" s="113">
        <f>('16.6'!F9/'16.6'!$F$26)*100</f>
        <v>3.225091829989631</v>
      </c>
      <c r="G9" s="114">
        <f>('16.6'!G9/'16.6'!$G$26)*100</f>
        <v>2.302087912944689</v>
      </c>
    </row>
    <row r="10" spans="1:7" ht="12.75" customHeight="1">
      <c r="A10" s="111" t="s">
        <v>38</v>
      </c>
      <c r="B10" s="113">
        <f>('16.6'!B10/'16.6'!$B$26)*100</f>
        <v>2.21544890686668</v>
      </c>
      <c r="C10" s="113">
        <f>('16.6'!C10/'16.6'!$C$26)*100</f>
        <v>1.9036534507777263</v>
      </c>
      <c r="D10" s="113">
        <f>('16.6'!D10/'16.6'!$D$26)*100</f>
        <v>2.2323543187694</v>
      </c>
      <c r="E10" s="113">
        <f>('16.6'!E10/'16.6'!$E$26)*100</f>
        <v>2.2575941812297438</v>
      </c>
      <c r="F10" s="113">
        <f>('16.6'!F10/'16.6'!$F$26)*100</f>
        <v>1.4000921950777308</v>
      </c>
      <c r="G10" s="114">
        <f>('16.6'!G10/'16.6'!$G$26)*100</f>
        <v>2.510810179588055</v>
      </c>
    </row>
    <row r="11" spans="1:7" ht="12.75" customHeight="1">
      <c r="A11" s="111" t="s">
        <v>37</v>
      </c>
      <c r="B11" s="113">
        <f>('16.6'!B11/'16.6'!$B$26)*100</f>
        <v>0.6590828911572971</v>
      </c>
      <c r="C11" s="113">
        <f>('16.6'!C11/'16.6'!$C$26)*100</f>
        <v>0.605042220886664</v>
      </c>
      <c r="D11" s="113">
        <f>('16.6'!D11/'16.6'!$D$26)*100</f>
        <v>1.1876251994591118</v>
      </c>
      <c r="E11" s="113">
        <f>('16.6'!E11/'16.6'!$E$26)*100</f>
        <v>1.0663598691284304</v>
      </c>
      <c r="F11" s="113">
        <f>('16.6'!F11/'16.6'!$F$26)*100</f>
        <v>1.1190156894199672</v>
      </c>
      <c r="G11" s="114">
        <f>('16.6'!G11/'16.6'!$G$26)*100</f>
        <v>0.8151044006132652</v>
      </c>
    </row>
    <row r="12" spans="1:7" ht="12.75" customHeight="1">
      <c r="A12" s="111" t="s">
        <v>8</v>
      </c>
      <c r="B12" s="113">
        <f>('16.6'!B12/'16.6'!$B$26)*100</f>
        <v>1.6544640852263963</v>
      </c>
      <c r="C12" s="113">
        <f>('16.6'!C12/'16.6'!$C$26)*100</f>
        <v>1.235901944151067</v>
      </c>
      <c r="D12" s="113">
        <f>('16.6'!D12/'16.6'!$D$26)*100</f>
        <v>2.8049971288472784</v>
      </c>
      <c r="E12" s="113">
        <f>('16.6'!E12/'16.6'!$E$26)*100</f>
        <v>2.711089627335976</v>
      </c>
      <c r="F12" s="113">
        <f>('16.6'!F12/'16.6'!$F$26)*100</f>
        <v>2.3117929517882567</v>
      </c>
      <c r="G12" s="114">
        <f>('16.6'!G12/'16.6'!$G$26)*100</f>
        <v>2.4229610980529337</v>
      </c>
    </row>
    <row r="13" spans="1:7" ht="12.75" customHeight="1">
      <c r="A13" s="111" t="s">
        <v>9</v>
      </c>
      <c r="B13" s="113">
        <f>('16.6'!B13/'16.6'!$B$26)*100</f>
        <v>1.154334831552046</v>
      </c>
      <c r="C13" s="113">
        <f>('16.6'!C13/'16.6'!$C$26)*100</f>
        <v>0.9867817608485411</v>
      </c>
      <c r="D13" s="113">
        <f>('16.6'!D13/'16.6'!$D$26)*100</f>
        <v>1.5348097497466242</v>
      </c>
      <c r="E13" s="113">
        <f>('16.6'!E13/'16.6'!$E$26)*100</f>
        <v>1.4083056838685561</v>
      </c>
      <c r="F13" s="113">
        <f>('16.6'!F13/'16.6'!$F$26)*100</f>
        <v>0.941872188305002</v>
      </c>
      <c r="G13" s="114">
        <f>('16.6'!G13/'16.6'!$G$26)*100</f>
        <v>1.0470130641863926</v>
      </c>
    </row>
    <row r="14" spans="1:7" ht="12.75" customHeight="1">
      <c r="A14" s="111" t="s">
        <v>10</v>
      </c>
      <c r="B14" s="113">
        <f>('16.6'!B14/'16.6'!$B$26)*100</f>
        <v>9.543897147256539</v>
      </c>
      <c r="C14" s="113">
        <f>('16.6'!C14/'16.6'!$C$26)*100</f>
        <v>9.839869683414836</v>
      </c>
      <c r="D14" s="113">
        <f>('16.6'!D14/'16.6'!$D$26)*100</f>
        <v>10.08766939139501</v>
      </c>
      <c r="E14" s="113">
        <f>('16.6'!E14/'16.6'!$E$26)*100</f>
        <v>10.091689316923626</v>
      </c>
      <c r="F14" s="113">
        <f>('16.6'!F14/'16.6'!$F$26)*100</f>
        <v>11.799289166582398</v>
      </c>
      <c r="G14" s="114">
        <f>('16.6'!G14/'16.6'!$G$26)*100</f>
        <v>10.51459647996825</v>
      </c>
    </row>
    <row r="15" spans="1:7" ht="12.75" customHeight="1">
      <c r="A15" s="111" t="s">
        <v>11</v>
      </c>
      <c r="B15" s="113">
        <f>('16.6'!B15/'16.6'!$B$26)*100</f>
        <v>7.70365420150939</v>
      </c>
      <c r="C15" s="113">
        <f>('16.6'!C15/'16.6'!$C$26)*100</f>
        <v>8.012008359265083</v>
      </c>
      <c r="D15" s="113">
        <f>('16.6'!D15/'16.6'!$D$26)*100</f>
        <v>6.210422416690262</v>
      </c>
      <c r="E15" s="113">
        <f>('16.6'!E15/'16.6'!$E$26)*100</f>
        <v>6.418521372767085</v>
      </c>
      <c r="F15" s="113">
        <f>('16.6'!F15/'16.6'!$F$26)*100</f>
        <v>11.846488858200058</v>
      </c>
      <c r="G15" s="114">
        <f>('16.6'!G15/'16.6'!$G$26)*100</f>
        <v>8.505762606752898</v>
      </c>
    </row>
    <row r="16" spans="1:7" ht="12.75" customHeight="1">
      <c r="A16" s="111" t="s">
        <v>12</v>
      </c>
      <c r="B16" s="113">
        <f>('16.6'!B16/'16.6'!$B$26)*100</f>
        <v>22.05976272821021</v>
      </c>
      <c r="C16" s="113">
        <f>('16.6'!C16/'16.6'!$C$26)*100</f>
        <v>21.693783095811874</v>
      </c>
      <c r="D16" s="113">
        <f>('16.6'!D16/'16.6'!$D$26)*100</f>
        <v>20.04408608694962</v>
      </c>
      <c r="E16" s="113">
        <f>('16.6'!E16/'16.6'!$E$26)*100</f>
        <v>23.51937885227418</v>
      </c>
      <c r="F16" s="113">
        <f>('16.6'!F16/'16.6'!$F$26)*100</f>
        <v>19.830428288293405</v>
      </c>
      <c r="G16" s="114">
        <f>('16.6'!G16/'16.6'!$G$26)*100</f>
        <v>21.639279752743324</v>
      </c>
    </row>
    <row r="17" spans="1:7" ht="12.75" customHeight="1">
      <c r="A17" s="111" t="s">
        <v>18</v>
      </c>
      <c r="B17" s="113">
        <f>('16.6'!B17/'16.6'!$B$26)*100</f>
        <v>8.195290790801776</v>
      </c>
      <c r="C17" s="113">
        <f>('16.6'!C17/'16.6'!$C$26)*100</f>
        <v>7.615616995002015</v>
      </c>
      <c r="D17" s="113">
        <f>('16.6'!D17/'16.6'!$D$26)*100</f>
        <v>8.833094732162468</v>
      </c>
      <c r="E17" s="113">
        <f>('16.6'!E17/'16.6'!$E$26)*100</f>
        <v>8.318768333633287</v>
      </c>
      <c r="F17" s="113">
        <f>('16.6'!F17/'16.6'!$F$26)*100</f>
        <v>8.5415736151244</v>
      </c>
      <c r="G17" s="114">
        <f>('16.6'!G17/'16.6'!$G$26)*100</f>
        <v>9.053560477587137</v>
      </c>
    </row>
    <row r="18" spans="1:7" ht="12.75" customHeight="1">
      <c r="A18" s="111" t="s">
        <v>13</v>
      </c>
      <c r="B18" s="113">
        <f>('16.6'!B18/'16.6'!$B$26)*100</f>
        <v>2.318742216428024</v>
      </c>
      <c r="C18" s="113">
        <f>('16.6'!C18/'16.6'!$C$26)*100</f>
        <v>2.5052682807131985</v>
      </c>
      <c r="D18" s="113">
        <f>('16.6'!D18/'16.6'!$D$26)*100</f>
        <v>2.715025522827649</v>
      </c>
      <c r="E18" s="113">
        <f>('16.6'!E18/'16.6'!$E$26)*100</f>
        <v>2.063499937702179</v>
      </c>
      <c r="F18" s="113">
        <f>('16.6'!F18/'16.6'!$F$26)*100</f>
        <v>3.687279586670675</v>
      </c>
      <c r="G18" s="114">
        <f>('16.6'!G18/'16.6'!$G$26)*100</f>
        <v>2.257418467585253</v>
      </c>
    </row>
    <row r="19" spans="1:7" ht="12.75" customHeight="1">
      <c r="A19" s="111" t="s">
        <v>14</v>
      </c>
      <c r="B19" s="113">
        <f>('16.6'!B19/'16.6'!$B$26)*100</f>
        <v>7.858888948522151</v>
      </c>
      <c r="C19" s="113">
        <f>('16.6'!C19/'16.6'!$C$26)*100</f>
        <v>8.46487877416131</v>
      </c>
      <c r="D19" s="113">
        <f>('16.6'!D19/'16.6'!$D$26)*100</f>
        <v>7.597837505987082</v>
      </c>
      <c r="E19" s="113">
        <f>('16.6'!E19/'16.6'!$E$26)*100</f>
        <v>6.096399339796924</v>
      </c>
      <c r="F19" s="113">
        <f>('16.6'!F19/'16.6'!$F$26)*100</f>
        <v>3.1824936261128647</v>
      </c>
      <c r="G19" s="114">
        <f>('16.6'!G19/'16.6'!$G$26)*100</f>
        <v>5.34197899398847</v>
      </c>
    </row>
    <row r="20" spans="1:7" ht="12.75" customHeight="1">
      <c r="A20" s="111" t="s">
        <v>46</v>
      </c>
      <c r="B20" s="113">
        <f>('16.6'!B20/'16.6'!$B$26)*100</f>
        <v>4.813008023521416</v>
      </c>
      <c r="C20" s="113">
        <f>('16.6'!C20/'16.6'!$C$26)*100</f>
        <v>4.027436797713993</v>
      </c>
      <c r="D20" s="113">
        <f>('16.6'!D20/'16.6'!$D$26)*100</f>
        <v>5.295622881367145</v>
      </c>
      <c r="E20" s="113">
        <f>('16.6'!E20/'16.6'!$E$26)*100</f>
        <v>5.957007966429935</v>
      </c>
      <c r="F20" s="113">
        <f>('16.6'!F20/'16.6'!$F$26)*100</f>
        <v>3.3643488302439533</v>
      </c>
      <c r="G20" s="114">
        <f>('16.6'!G20/'16.6'!$G$26)*100</f>
        <v>5.626393499227559</v>
      </c>
    </row>
    <row r="21" spans="1:7" ht="12.75" customHeight="1">
      <c r="A21" s="111" t="s">
        <v>15</v>
      </c>
      <c r="B21" s="113">
        <f>('16.6'!B21/'16.6'!$B$26)*100</f>
        <v>4.648848183002252</v>
      </c>
      <c r="C21" s="113">
        <f>('16.6'!C21/'16.6'!$C$26)*100</f>
        <v>4.45354744973606</v>
      </c>
      <c r="D21" s="113">
        <f>('16.6'!D21/'16.6'!$D$26)*100</f>
        <v>5.54674951111017</v>
      </c>
      <c r="E21" s="113">
        <f>('16.6'!E21/'16.6'!$E$26)*100</f>
        <v>4.892984265570225</v>
      </c>
      <c r="F21" s="113">
        <f>('16.6'!F21/'16.6'!$F$26)*100</f>
        <v>5.106080824718862</v>
      </c>
      <c r="G21" s="114">
        <f>('16.6'!G21/'16.6'!$G$26)*100</f>
        <v>4.3801929471738</v>
      </c>
    </row>
    <row r="22" spans="1:7" ht="12.75" customHeight="1">
      <c r="A22" s="111" t="s">
        <v>47</v>
      </c>
      <c r="B22" s="113">
        <f>('16.6'!B22/'16.6'!$B$26)*100</f>
        <v>3.158710819393747</v>
      </c>
      <c r="C22" s="113">
        <f>('16.6'!C22/'16.6'!$C$26)*100</f>
        <v>3.350858943342551</v>
      </c>
      <c r="D22" s="113">
        <f>('16.6'!D22/'16.6'!$D$26)*100</f>
        <v>3.256178270798657</v>
      </c>
      <c r="E22" s="113">
        <f>('16.6'!E22/'16.6'!$E$26)*100</f>
        <v>3.26145433877401</v>
      </c>
      <c r="F22" s="113">
        <f>('16.6'!F22/'16.6'!$F$26)*100</f>
        <v>3.792287190146975</v>
      </c>
      <c r="G22" s="114">
        <f>('16.6'!G22/'16.6'!$G$26)*100</f>
        <v>2.9781037281630596</v>
      </c>
    </row>
    <row r="23" spans="1:7" ht="12.75" customHeight="1">
      <c r="A23" s="111" t="s">
        <v>16</v>
      </c>
      <c r="B23" s="113">
        <f>('16.6'!B23/'16.6'!$B$26)*100</f>
        <v>3.912886702180751</v>
      </c>
      <c r="C23" s="113">
        <f>('16.6'!C23/'16.6'!$C$26)*100</f>
        <v>3.510658054275162</v>
      </c>
      <c r="D23" s="113">
        <f>('16.6'!D23/'16.6'!$D$26)*100</f>
        <v>4.024641635154553</v>
      </c>
      <c r="E23" s="113">
        <f>('16.6'!E23/'16.6'!$E$26)*100</f>
        <v>4.612644073323765</v>
      </c>
      <c r="F23" s="113">
        <f>('16.6'!F23/'16.6'!$F$26)*100</f>
        <v>4.132687067697804</v>
      </c>
      <c r="G23" s="114">
        <f>('16.6'!G23/'16.6'!$G$26)*100</f>
        <v>4.558806170213579</v>
      </c>
    </row>
    <row r="24" spans="1:7" ht="12.75" customHeight="1">
      <c r="A24" s="111" t="s">
        <v>48</v>
      </c>
      <c r="B24" s="113">
        <f>('16.6'!B24/'16.6'!$B$26)*100</f>
        <v>2.1768811014074556</v>
      </c>
      <c r="C24" s="113">
        <f>('16.6'!C24/'16.6'!$C$26)*100</f>
        <v>1.7637310312407881</v>
      </c>
      <c r="D24" s="113">
        <f>('16.6'!D24/'16.6'!$D$26)*100</f>
        <v>1.8428301891785328</v>
      </c>
      <c r="E24" s="113">
        <f>('16.6'!E24/'16.6'!$E$26)*100</f>
        <v>1.9455378609235767</v>
      </c>
      <c r="F24" s="113">
        <f>('16.6'!F24/'16.6'!$F$26)*100</f>
        <v>2.9904435090229113</v>
      </c>
      <c r="G24" s="114">
        <f>('16.6'!G24/'16.6'!$G$26)*100</f>
        <v>2.6002136287048887</v>
      </c>
    </row>
    <row r="25" spans="1:7" ht="12.75" customHeight="1">
      <c r="A25" s="111"/>
      <c r="B25" s="113"/>
      <c r="C25" s="113"/>
      <c r="D25" s="113"/>
      <c r="E25" s="113"/>
      <c r="F25" s="113"/>
      <c r="G25" s="114"/>
    </row>
    <row r="26" spans="1:7" ht="12.75" customHeight="1" thickBot="1">
      <c r="A26" s="118" t="s">
        <v>366</v>
      </c>
      <c r="B26" s="120">
        <f aca="true" t="shared" si="0" ref="B26:G26">SUM(B8:B24)</f>
        <v>100.00000000000001</v>
      </c>
      <c r="C26" s="120">
        <f t="shared" si="0"/>
        <v>99.99999999999999</v>
      </c>
      <c r="D26" s="120">
        <f t="shared" si="0"/>
        <v>100</v>
      </c>
      <c r="E26" s="120">
        <f t="shared" si="0"/>
        <v>100</v>
      </c>
      <c r="F26" s="120">
        <f t="shared" si="0"/>
        <v>100</v>
      </c>
      <c r="G26" s="121">
        <f t="shared" si="0"/>
        <v>100</v>
      </c>
    </row>
    <row r="27" spans="1:7" ht="12.75" customHeight="1">
      <c r="A27" s="168"/>
      <c r="B27" s="182"/>
      <c r="C27" s="182"/>
      <c r="D27" s="182"/>
      <c r="E27" s="182"/>
      <c r="F27" s="182"/>
      <c r="G27" s="182"/>
    </row>
    <row r="28" ht="12.75" customHeight="1"/>
    <row r="29" spans="1:8" ht="12.75" customHeight="1" thickBot="1">
      <c r="A29" s="176"/>
      <c r="B29" s="176"/>
      <c r="C29" s="176"/>
      <c r="D29" s="176"/>
      <c r="E29" s="176"/>
      <c r="F29" s="176"/>
      <c r="G29" s="176"/>
      <c r="H29" s="176"/>
    </row>
    <row r="30" spans="1:8" ht="12.75" customHeight="1">
      <c r="A30" s="327" t="s">
        <v>0</v>
      </c>
      <c r="B30" s="349" t="s">
        <v>266</v>
      </c>
      <c r="C30" s="350"/>
      <c r="D30" s="350"/>
      <c r="E30" s="351" t="s">
        <v>382</v>
      </c>
      <c r="F30" s="349" t="s">
        <v>262</v>
      </c>
      <c r="G30" s="354"/>
      <c r="H30" s="244" t="s">
        <v>263</v>
      </c>
    </row>
    <row r="31" spans="1:8" ht="12.75" customHeight="1">
      <c r="A31" s="328"/>
      <c r="B31" s="355" t="s">
        <v>256</v>
      </c>
      <c r="C31" s="355" t="s">
        <v>257</v>
      </c>
      <c r="D31" s="359" t="s">
        <v>258</v>
      </c>
      <c r="E31" s="352"/>
      <c r="F31" s="357" t="s">
        <v>260</v>
      </c>
      <c r="G31" s="355" t="s">
        <v>261</v>
      </c>
      <c r="H31" s="300" t="s">
        <v>264</v>
      </c>
    </row>
    <row r="32" spans="1:8" ht="12.75" customHeight="1">
      <c r="A32" s="328"/>
      <c r="B32" s="363"/>
      <c r="C32" s="364"/>
      <c r="D32" s="352"/>
      <c r="E32" s="352"/>
      <c r="F32" s="365"/>
      <c r="G32" s="363"/>
      <c r="H32" s="300" t="s">
        <v>265</v>
      </c>
    </row>
    <row r="33" spans="1:8" ht="12.75" customHeight="1" thickBot="1">
      <c r="A33" s="329"/>
      <c r="B33" s="301" t="s">
        <v>78</v>
      </c>
      <c r="C33" s="301" t="s">
        <v>78</v>
      </c>
      <c r="D33" s="301" t="s">
        <v>78</v>
      </c>
      <c r="E33" s="301" t="s">
        <v>78</v>
      </c>
      <c r="F33" s="301" t="s">
        <v>78</v>
      </c>
      <c r="G33" s="301" t="s">
        <v>78</v>
      </c>
      <c r="H33" s="302" t="s">
        <v>78</v>
      </c>
    </row>
    <row r="34" spans="1:8" ht="12.75" customHeight="1">
      <c r="A34" s="107" t="s">
        <v>4</v>
      </c>
      <c r="B34" s="109">
        <f>('16.6'!B34/'16.6'!$B$52)*100</f>
        <v>12.649852662385722</v>
      </c>
      <c r="C34" s="109">
        <f>('16.6'!C34/'16.6'!$C$52)*100</f>
        <v>12.625769826284259</v>
      </c>
      <c r="D34" s="109">
        <f>('16.6'!D34/'16.6'!$D$52)*100</f>
        <v>22.646289199648585</v>
      </c>
      <c r="E34" s="109">
        <f>('16.6'!E34/'16.6'!$E$52)*100</f>
        <v>18.012150200558164</v>
      </c>
      <c r="F34" s="109">
        <f>('16.6'!F34/'16.6'!$F$52)*100</f>
        <v>13.29255348405572</v>
      </c>
      <c r="G34" s="109">
        <f>('16.6'!G34/'16.6'!$G$52)*100</f>
        <v>5.105814116454823</v>
      </c>
      <c r="H34" s="110">
        <f>('16.6'!H34/'16.6'!$H$52)*100</f>
        <v>13.0407465682817</v>
      </c>
    </row>
    <row r="35" spans="1:8" ht="12.75" customHeight="1">
      <c r="A35" s="111" t="s">
        <v>5</v>
      </c>
      <c r="B35" s="113">
        <f>('16.6'!B35/'16.6'!$B$52)*100</f>
        <v>2.994793893757896</v>
      </c>
      <c r="C35" s="113">
        <f>('16.6'!C35/'16.6'!$C$52)*100</f>
        <v>3.174249783789419</v>
      </c>
      <c r="D35" s="113">
        <f>('16.6'!D35/'16.6'!$D$52)*100</f>
        <v>2.6352681115837933</v>
      </c>
      <c r="E35" s="113">
        <f>('16.6'!E35/'16.6'!$E$52)*100</f>
        <v>3.691744456752535</v>
      </c>
      <c r="F35" s="113">
        <f>('16.6'!F35/'16.6'!$F$52)*100</f>
        <v>3.2855201888340297</v>
      </c>
      <c r="G35" s="113">
        <f>('16.6'!G35/'16.6'!$G$52)*100</f>
        <v>4.452494151384801</v>
      </c>
      <c r="H35" s="114">
        <f>('16.6'!H35/'16.6'!$H$52)*100</f>
        <v>3.875969833432803</v>
      </c>
    </row>
    <row r="36" spans="1:8" ht="12.75" customHeight="1">
      <c r="A36" s="115" t="s">
        <v>6</v>
      </c>
      <c r="B36" s="113">
        <f>('16.6'!B36/'16.6'!$B$52)*100</f>
        <v>2.247982067548096</v>
      </c>
      <c r="C36" s="113">
        <f>('16.6'!C36/'16.6'!$C$52)*100</f>
        <v>1.711383504977008</v>
      </c>
      <c r="D36" s="113">
        <f>('16.6'!D36/'16.6'!$D$52)*100</f>
        <v>2.076341502583658</v>
      </c>
      <c r="E36" s="113">
        <f>('16.6'!E36/'16.6'!$E$52)*100</f>
        <v>-0.562259028188711</v>
      </c>
      <c r="F36" s="113">
        <f>('16.6'!F36/'16.6'!$F$52)*100</f>
        <v>1.4044355400248332</v>
      </c>
      <c r="G36" s="113">
        <f>('16.6'!G36/'16.6'!$G$52)*100</f>
        <v>0.5005911503534325</v>
      </c>
      <c r="H36" s="114">
        <f>('16.6'!H36/'16.6'!$H$52)*100</f>
        <v>1.1487168357658293</v>
      </c>
    </row>
    <row r="37" spans="1:8" ht="12.75" customHeight="1">
      <c r="A37" s="111" t="s">
        <v>7</v>
      </c>
      <c r="B37" s="113">
        <f>('16.6'!B37/'16.6'!$B$52)*100</f>
        <v>0.7711966694233481</v>
      </c>
      <c r="C37" s="113">
        <f>('16.6'!C37/'16.6'!$C$52)*100</f>
        <v>0.35580146418710296</v>
      </c>
      <c r="D37" s="113">
        <f>('16.6'!D37/'16.6'!$D$52)*100</f>
        <v>0.293727741338212</v>
      </c>
      <c r="E37" s="113">
        <f>('16.6'!E37/'16.6'!$E$52)*100</f>
        <v>0.41340166712054166</v>
      </c>
      <c r="F37" s="113">
        <f>('16.6'!F37/'16.6'!$F$52)*100</f>
        <v>1.1445898044135392</v>
      </c>
      <c r="G37" s="113">
        <f>('16.6'!G37/'16.6'!$G$52)*100</f>
        <v>0.8671403056732465</v>
      </c>
      <c r="H37" s="114">
        <f>('16.6'!H37/'16.6'!$H$52)*100</f>
        <v>1.1615213498996257</v>
      </c>
    </row>
    <row r="38" spans="1:8" ht="12.75" customHeight="1">
      <c r="A38" s="111" t="s">
        <v>8</v>
      </c>
      <c r="B38" s="113">
        <f>('16.6'!B38/'16.6'!$B$52)*100</f>
        <v>1.9374350219047543</v>
      </c>
      <c r="C38" s="113">
        <f>('16.6'!C38/'16.6'!$C$52)*100</f>
        <v>0.22678907414273755</v>
      </c>
      <c r="D38" s="113">
        <f>('16.6'!D38/'16.6'!$D$52)*100</f>
        <v>0.19340435112556797</v>
      </c>
      <c r="E38" s="113">
        <f>('16.6'!E38/'16.6'!$E$52)*100</f>
        <v>0.05896962859371768</v>
      </c>
      <c r="F38" s="113">
        <f>('16.6'!F38/'16.6'!$F$52)*100</f>
        <v>2.3343752596526417</v>
      </c>
      <c r="G38" s="113">
        <f>('16.6'!G38/'16.6'!$G$52)*100</f>
        <v>1.186253687951673</v>
      </c>
      <c r="H38" s="114">
        <f>('16.6'!H38/'16.6'!$H$52)*100</f>
        <v>2.076718571971136</v>
      </c>
    </row>
    <row r="39" spans="1:8" ht="12.75" customHeight="1">
      <c r="A39" s="111" t="s">
        <v>9</v>
      </c>
      <c r="B39" s="113">
        <f>('16.6'!B39/'16.6'!$B$52)*100</f>
        <v>1.1606506407782071</v>
      </c>
      <c r="C39" s="113">
        <f>('16.6'!C39/'16.6'!$C$52)*100</f>
        <v>1.0595508436377448</v>
      </c>
      <c r="D39" s="113">
        <f>('16.6'!D39/'16.6'!$D$52)*100</f>
        <v>1.2216718675706058</v>
      </c>
      <c r="E39" s="113">
        <f>('16.6'!E39/'16.6'!$E$52)*100</f>
        <v>0.9590754872672697</v>
      </c>
      <c r="F39" s="113">
        <f>('16.6'!F39/'16.6'!$F$52)*100</f>
        <v>1.0038302787455222</v>
      </c>
      <c r="G39" s="113">
        <f>('16.6'!G39/'16.6'!$G$52)*100</f>
        <v>0.46788921590823335</v>
      </c>
      <c r="H39" s="114">
        <f>('16.6'!H39/'16.6'!$H$52)*100</f>
        <v>1.0859964190765559</v>
      </c>
    </row>
    <row r="40" spans="1:8" ht="12.75" customHeight="1">
      <c r="A40" s="111" t="s">
        <v>10</v>
      </c>
      <c r="B40" s="113">
        <f>('16.6'!B40/'16.6'!$B$52)*100</f>
        <v>10.285968914987734</v>
      </c>
      <c r="C40" s="113">
        <f>('16.6'!C40/'16.6'!$C$52)*100</f>
        <v>6.102112319076842</v>
      </c>
      <c r="D40" s="113">
        <f>('16.6'!D40/'16.6'!$D$52)*100</f>
        <v>5.512653783539532</v>
      </c>
      <c r="E40" s="113">
        <f>('16.6'!E40/'16.6'!$E$52)*100</f>
        <v>17.040789374000536</v>
      </c>
      <c r="F40" s="113">
        <f>('16.6'!F40/'16.6'!$F$52)*100</f>
        <v>11.371164893909588</v>
      </c>
      <c r="G40" s="113">
        <f>('16.6'!G40/'16.6'!$G$52)*100</f>
        <v>3.7276611648357174</v>
      </c>
      <c r="H40" s="114">
        <f>('16.6'!H40/'16.6'!$H$52)*100</f>
        <v>7.377136346372959</v>
      </c>
    </row>
    <row r="41" spans="1:8" ht="12.75" customHeight="1">
      <c r="A41" s="115" t="s">
        <v>11</v>
      </c>
      <c r="B41" s="113">
        <f>('16.6'!B41/'16.6'!$B$52)*100</f>
        <v>6.978664764571851</v>
      </c>
      <c r="C41" s="113">
        <f>('16.6'!C41/'16.6'!$C$52)*100</f>
        <v>5.8740262194300605</v>
      </c>
      <c r="D41" s="113">
        <f>('16.6'!D41/'16.6'!$D$52)*100</f>
        <v>4.730628863284977</v>
      </c>
      <c r="E41" s="113">
        <f>('16.6'!E41/'16.6'!$E$52)*100</f>
        <v>7.035813811587942</v>
      </c>
      <c r="F41" s="113">
        <f>('16.6'!F41/'16.6'!$F$52)*100</f>
        <v>10.282466966332635</v>
      </c>
      <c r="G41" s="113">
        <f>('16.6'!G41/'16.6'!$G$52)*100</f>
        <v>3.8200171774996314</v>
      </c>
      <c r="H41" s="114">
        <f>('16.6'!H41/'16.6'!$H$52)*100</f>
        <v>2.1715587868265422</v>
      </c>
    </row>
    <row r="42" spans="1:8" ht="12.75" customHeight="1">
      <c r="A42" s="115" t="s">
        <v>12</v>
      </c>
      <c r="B42" s="113">
        <f>('16.6'!B42/'16.6'!$B$52)*100</f>
        <v>24.17972883360939</v>
      </c>
      <c r="C42" s="113">
        <f>('16.6'!C42/'16.6'!$C$52)*100</f>
        <v>29.58465197592911</v>
      </c>
      <c r="D42" s="113">
        <f>('16.6'!D42/'16.6'!$D$52)*100</f>
        <v>28.867724901046373</v>
      </c>
      <c r="E42" s="113">
        <f>('16.6'!E42/'16.6'!$E$52)*100</f>
        <v>31.670580912268342</v>
      </c>
      <c r="F42" s="113">
        <f>('16.6'!F42/'16.6'!$F$52)*100</f>
        <v>19.323516366747143</v>
      </c>
      <c r="G42" s="113">
        <f>('16.6'!G42/'16.6'!$G$52)*100</f>
        <v>42.79173898825246</v>
      </c>
      <c r="H42" s="114">
        <f>('16.6'!H42/'16.6'!$H$52)*100</f>
        <v>24.413542401388963</v>
      </c>
    </row>
    <row r="43" spans="1:8" ht="12.75" customHeight="1">
      <c r="A43" s="115" t="s">
        <v>18</v>
      </c>
      <c r="B43" s="113">
        <f>('16.6'!B43/'16.6'!$B$52)*100</f>
        <v>8.581263241201</v>
      </c>
      <c r="C43" s="113">
        <f>('16.6'!C43/'16.6'!$C$52)*100</f>
        <v>6.733359162783126</v>
      </c>
      <c r="D43" s="113">
        <f>('16.6'!D43/'16.6'!$D$52)*100</f>
        <v>7.222969207079948</v>
      </c>
      <c r="E43" s="113">
        <f>('16.6'!E43/'16.6'!$E$52)*100</f>
        <v>4.454868782338596</v>
      </c>
      <c r="F43" s="113">
        <f>('16.6'!F43/'16.6'!$F$52)*100</f>
        <v>8.197802943685657</v>
      </c>
      <c r="G43" s="113">
        <f>('16.6'!G43/'16.6'!$G$52)*100</f>
        <v>9.427141168141848</v>
      </c>
      <c r="H43" s="114">
        <f>('16.6'!H43/'16.6'!$H$52)*100</f>
        <v>7.215126688730942</v>
      </c>
    </row>
    <row r="44" spans="1:8" ht="12.75" customHeight="1">
      <c r="A44" s="115" t="s">
        <v>13</v>
      </c>
      <c r="B44" s="113">
        <f>('16.6'!B44/'16.6'!$B$52)*100</f>
        <v>1.3765402900016595</v>
      </c>
      <c r="C44" s="113">
        <f>('16.6'!C44/'16.6'!$C$52)*100</f>
        <v>3.5672485115144923</v>
      </c>
      <c r="D44" s="113">
        <f>('16.6'!D44/'16.6'!$D$52)*100</f>
        <v>1.8905889354573595</v>
      </c>
      <c r="E44" s="113">
        <f>('16.6'!E44/'16.6'!$E$52)*100</f>
        <v>4.132173870311863</v>
      </c>
      <c r="F44" s="113">
        <f>('16.6'!F44/'16.6'!$F$52)*100</f>
        <v>3.1295472126032906</v>
      </c>
      <c r="G44" s="113">
        <f>('16.6'!G44/'16.6'!$G$52)*100</f>
        <v>1.9164771032554595</v>
      </c>
      <c r="H44" s="114">
        <f>('16.6'!H44/'16.6'!$H$52)*100</f>
        <v>0.5667625196679508</v>
      </c>
    </row>
    <row r="45" spans="1:8" ht="12.75" customHeight="1">
      <c r="A45" s="115" t="s">
        <v>14</v>
      </c>
      <c r="B45" s="113">
        <f>('16.6'!B45/'16.6'!$B$52)*100</f>
        <v>7.978917165034308</v>
      </c>
      <c r="C45" s="113">
        <f>('16.6'!C45/'16.6'!$C$52)*100</f>
        <v>9.441560314541773</v>
      </c>
      <c r="D45" s="113">
        <f>('16.6'!D45/'16.6'!$D$52)*100</f>
        <v>3.92602645690912</v>
      </c>
      <c r="E45" s="113">
        <f>('16.6'!E45/'16.6'!$E$52)*100</f>
        <v>11.281831825990455</v>
      </c>
      <c r="F45" s="113">
        <f>('16.6'!F45/'16.6'!$F$52)*100</f>
        <v>4.431841986080863</v>
      </c>
      <c r="G45" s="113">
        <f>('16.6'!G45/'16.6'!$G$52)*100</f>
        <v>2.012426735089176</v>
      </c>
      <c r="H45" s="114">
        <f>('16.6'!H45/'16.6'!$H$52)*100</f>
        <v>8.621561499647333</v>
      </c>
    </row>
    <row r="46" spans="1:8" ht="12.75" customHeight="1">
      <c r="A46" s="116" t="s">
        <v>46</v>
      </c>
      <c r="B46" s="113">
        <f>('16.6'!B46/'16.6'!$B$52)*100</f>
        <v>5.383575317268768</v>
      </c>
      <c r="C46" s="113">
        <f>('16.6'!C46/'16.6'!$C$52)*100</f>
        <v>2.289131021470651</v>
      </c>
      <c r="D46" s="113">
        <f>('16.6'!D46/'16.6'!$D$52)*100</f>
        <v>1.7259023909463336</v>
      </c>
      <c r="E46" s="113">
        <f>('16.6'!E46/'16.6'!$E$52)*100</f>
        <v>-4.009934744372803</v>
      </c>
      <c r="F46" s="113">
        <f>('16.6'!F46/'16.6'!$F$52)*100</f>
        <v>5.097793230482606</v>
      </c>
      <c r="G46" s="113">
        <f>('16.6'!G46/'16.6'!$G$52)*100</f>
        <v>3.923513409589932</v>
      </c>
      <c r="H46" s="114">
        <f>('16.6'!H46/'16.6'!$H$52)*100</f>
        <v>11.569746622538116</v>
      </c>
    </row>
    <row r="47" spans="1:8" ht="12.75" customHeight="1">
      <c r="A47" s="116" t="s">
        <v>15</v>
      </c>
      <c r="B47" s="113">
        <f>('16.6'!B47/'16.6'!$B$52)*100</f>
        <v>4.281545088384077</v>
      </c>
      <c r="C47" s="113">
        <f>('16.6'!C47/'16.6'!$C$52)*100</f>
        <v>7.490334185165741</v>
      </c>
      <c r="D47" s="113">
        <f>('16.6'!D47/'16.6'!$D$52)*100</f>
        <v>7.1193394904478655</v>
      </c>
      <c r="E47" s="113">
        <f>('16.6'!E47/'16.6'!$E$52)*100</f>
        <v>7.459658017105288</v>
      </c>
      <c r="F47" s="113">
        <f>('16.6'!F47/'16.6'!$F$52)*100</f>
        <v>4.841505101772134</v>
      </c>
      <c r="G47" s="113">
        <f>('16.6'!G47/'16.6'!$G$52)*100</f>
        <v>9.668632376352548</v>
      </c>
      <c r="H47" s="114">
        <f>('16.6'!H47/'16.6'!$H$52)*100</f>
        <v>5.257229667408171</v>
      </c>
    </row>
    <row r="48" spans="1:8" ht="12.75" customHeight="1">
      <c r="A48" s="115" t="s">
        <v>47</v>
      </c>
      <c r="B48" s="113">
        <f>('16.6'!B48/'16.6'!$B$52)*100</f>
        <v>2.990185620662445</v>
      </c>
      <c r="C48" s="113">
        <f>('16.6'!C48/'16.6'!$C$52)*100</f>
        <v>3.230735839456325</v>
      </c>
      <c r="D48" s="113">
        <f>('16.6'!D48/'16.6'!$D$52)*100</f>
        <v>1.2593324999291502</v>
      </c>
      <c r="E48" s="113">
        <f>('16.6'!E48/'16.6'!$E$52)*100</f>
        <v>0.2575826137878363</v>
      </c>
      <c r="F48" s="113">
        <f>('16.6'!F48/'16.6'!$F$52)*100</f>
        <v>3.568537179917777</v>
      </c>
      <c r="G48" s="113">
        <f>('16.6'!G48/'16.6'!$G$52)*100</f>
        <v>5.759852805358805</v>
      </c>
      <c r="H48" s="114">
        <f>('16.6'!H48/'16.6'!$H$52)*100</f>
        <v>3.349031522977592</v>
      </c>
    </row>
    <row r="49" spans="1:8" ht="12.75" customHeight="1">
      <c r="A49" s="115" t="s">
        <v>16</v>
      </c>
      <c r="B49" s="113">
        <f>('16.6'!B49/'16.6'!$B$52)*100</f>
        <v>4.556618543390459</v>
      </c>
      <c r="C49" s="113">
        <f>('16.6'!C49/'16.6'!$C$52)*100</f>
        <v>4.054680215387149</v>
      </c>
      <c r="D49" s="113">
        <f>('16.6'!D49/'16.6'!$D$52)*100</f>
        <v>4.337994728771022</v>
      </c>
      <c r="E49" s="113">
        <f>('16.6'!E49/'16.6'!$E$52)*100</f>
        <v>-4.086103847973021</v>
      </c>
      <c r="F49" s="113">
        <f>('16.6'!F49/'16.6'!$F$52)*100</f>
        <v>4.193692971502867</v>
      </c>
      <c r="G49" s="113">
        <f>('16.6'!G49/'16.6'!$G$52)*100</f>
        <v>2.6391539183026618</v>
      </c>
      <c r="H49" s="114">
        <f>('16.6'!H49/'16.6'!$H$52)*100</f>
        <v>3.9646248168845966</v>
      </c>
    </row>
    <row r="50" spans="1:8" ht="12.75" customHeight="1">
      <c r="A50" s="115" t="s">
        <v>17</v>
      </c>
      <c r="B50" s="113">
        <f>('16.6'!B50/'16.6'!$B$52)*100</f>
        <v>1.6450812650902886</v>
      </c>
      <c r="C50" s="113">
        <f>('16.6'!C50/'16.6'!$C$52)*100</f>
        <v>2.478615738226459</v>
      </c>
      <c r="D50" s="113">
        <f>('16.6'!D50/'16.6'!$D$52)*100</f>
        <v>4.340135968737897</v>
      </c>
      <c r="E50" s="113">
        <f>('16.6'!E50/'16.6'!$E$52)*100</f>
        <v>2.1896569728514477</v>
      </c>
      <c r="F50" s="113">
        <f>('16.6'!F50/'16.6'!$F$52)*100</f>
        <v>3.096826591239159</v>
      </c>
      <c r="G50" s="113">
        <f>('16.6'!G50/'16.6'!$G$52)*100</f>
        <v>1.7332025255955525</v>
      </c>
      <c r="H50" s="114">
        <f>('16.6'!H50/'16.6'!$H$52)*100</f>
        <v>3.1040095491291844</v>
      </c>
    </row>
    <row r="51" spans="1:8" ht="12.75" customHeight="1">
      <c r="A51" s="115"/>
      <c r="B51" s="113"/>
      <c r="C51" s="113"/>
      <c r="D51" s="113"/>
      <c r="E51" s="113"/>
      <c r="F51" s="113"/>
      <c r="G51" s="113"/>
      <c r="H51" s="114"/>
    </row>
    <row r="52" spans="1:8" ht="12.75" customHeight="1" thickBot="1">
      <c r="A52" s="118" t="s">
        <v>366</v>
      </c>
      <c r="B52" s="120">
        <v>100</v>
      </c>
      <c r="C52" s="120">
        <v>100</v>
      </c>
      <c r="D52" s="120">
        <v>100</v>
      </c>
      <c r="E52" s="120">
        <v>100</v>
      </c>
      <c r="F52" s="120">
        <v>100</v>
      </c>
      <c r="G52" s="120">
        <v>100</v>
      </c>
      <c r="H52" s="121">
        <v>100</v>
      </c>
    </row>
    <row r="53" spans="1:8" ht="12.75" customHeight="1">
      <c r="A53" s="134" t="s">
        <v>298</v>
      </c>
      <c r="B53" s="165"/>
      <c r="C53" s="165"/>
      <c r="D53" s="166"/>
      <c r="E53" s="167"/>
      <c r="F53" s="167"/>
      <c r="G53" s="167"/>
      <c r="H53" s="168"/>
    </row>
    <row r="54" spans="1:7" ht="12.75" customHeight="1">
      <c r="A54" s="310" t="s">
        <v>385</v>
      </c>
      <c r="B54" s="25"/>
      <c r="C54" s="25"/>
      <c r="D54" s="25"/>
      <c r="E54" s="25"/>
      <c r="F54" s="25"/>
      <c r="G54" s="6"/>
    </row>
  </sheetData>
  <mergeCells count="18"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A30:A33"/>
    <mergeCell ref="B30:D30"/>
    <mergeCell ref="E30:E32"/>
    <mergeCell ref="F30:G30"/>
    <mergeCell ref="B31:B32"/>
    <mergeCell ref="C31:C32"/>
    <mergeCell ref="D31:D32"/>
    <mergeCell ref="F31:F32"/>
    <mergeCell ref="G31:G3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41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4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422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346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81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57" t="s">
        <v>327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186" t="s">
        <v>303</v>
      </c>
      <c r="B8" s="187">
        <v>103.16666666666667</v>
      </c>
      <c r="C8" s="187">
        <v>105.45</v>
      </c>
      <c r="D8" s="187">
        <v>104.30833333333334</v>
      </c>
      <c r="E8" s="187">
        <v>96.18333333333334</v>
      </c>
      <c r="F8" s="187">
        <v>102.21666666666665</v>
      </c>
      <c r="G8" s="188">
        <v>99.2</v>
      </c>
      <c r="I8" s="51"/>
      <c r="J8" s="51"/>
    </row>
    <row r="9" spans="1:10" ht="12.75" customHeight="1">
      <c r="A9" s="116" t="s">
        <v>328</v>
      </c>
      <c r="B9" s="187"/>
      <c r="C9" s="187"/>
      <c r="D9" s="187"/>
      <c r="E9" s="187"/>
      <c r="F9" s="187"/>
      <c r="G9" s="188"/>
      <c r="I9" s="51"/>
      <c r="J9" s="51"/>
    </row>
    <row r="10" spans="1:10" ht="12.75" customHeight="1">
      <c r="A10" s="186" t="s">
        <v>304</v>
      </c>
      <c r="B10" s="187">
        <v>72.08333333333333</v>
      </c>
      <c r="C10" s="187">
        <v>80.93333333333335</v>
      </c>
      <c r="D10" s="187">
        <v>76.50833333333334</v>
      </c>
      <c r="E10" s="187">
        <v>58.26666666666667</v>
      </c>
      <c r="F10" s="187">
        <v>72.06666666666666</v>
      </c>
      <c r="G10" s="188">
        <v>65.16666666666667</v>
      </c>
      <c r="I10" s="51"/>
      <c r="J10" s="51"/>
    </row>
    <row r="11" spans="1:10" ht="12.75" customHeight="1">
      <c r="A11" s="116" t="s">
        <v>329</v>
      </c>
      <c r="B11" s="187"/>
      <c r="C11" s="187"/>
      <c r="D11" s="187"/>
      <c r="E11" s="187"/>
      <c r="F11" s="187"/>
      <c r="G11" s="188"/>
      <c r="I11" s="51"/>
      <c r="J11" s="51"/>
    </row>
    <row r="12" spans="1:10" ht="12.75" customHeight="1">
      <c r="A12" s="186" t="s">
        <v>218</v>
      </c>
      <c r="B12" s="187">
        <v>88.08333333333333</v>
      </c>
      <c r="C12" s="187">
        <v>98.2</v>
      </c>
      <c r="D12" s="187">
        <v>93.14166666666667</v>
      </c>
      <c r="E12" s="187">
        <v>84.11666666666666</v>
      </c>
      <c r="F12" s="187">
        <v>106.33333333333333</v>
      </c>
      <c r="G12" s="188">
        <v>95.225</v>
      </c>
      <c r="I12" s="51"/>
      <c r="J12" s="51"/>
    </row>
    <row r="13" spans="1:10" ht="12.75" customHeight="1">
      <c r="A13" s="116" t="s">
        <v>330</v>
      </c>
      <c r="B13" s="187"/>
      <c r="C13" s="187"/>
      <c r="D13" s="187"/>
      <c r="E13" s="187"/>
      <c r="F13" s="187"/>
      <c r="G13" s="188"/>
      <c r="I13" s="51"/>
      <c r="J13" s="51"/>
    </row>
    <row r="14" spans="1:10" ht="12.75" customHeight="1">
      <c r="A14" s="186" t="s">
        <v>305</v>
      </c>
      <c r="B14" s="187">
        <v>137.83333333333334</v>
      </c>
      <c r="C14" s="187">
        <v>97.53333333333335</v>
      </c>
      <c r="D14" s="187">
        <v>117.68333333333334</v>
      </c>
      <c r="E14" s="187">
        <v>125.46666666666668</v>
      </c>
      <c r="F14" s="187">
        <v>90.18333333333334</v>
      </c>
      <c r="G14" s="188">
        <v>107.825</v>
      </c>
      <c r="I14" s="51"/>
      <c r="J14" s="51"/>
    </row>
    <row r="15" spans="1:10" ht="12.75" customHeight="1">
      <c r="A15" s="159" t="s">
        <v>331</v>
      </c>
      <c r="B15" s="187">
        <v>102.36666666666667</v>
      </c>
      <c r="C15" s="187">
        <v>88.91666666666667</v>
      </c>
      <c r="D15" s="187">
        <v>95.64166666666668</v>
      </c>
      <c r="E15" s="187">
        <v>98.48333333333333</v>
      </c>
      <c r="F15" s="187">
        <v>93.88333333333334</v>
      </c>
      <c r="G15" s="188">
        <v>96.18333333333334</v>
      </c>
      <c r="I15" s="51"/>
      <c r="J15" s="51"/>
    </row>
    <row r="16" spans="1:10" ht="12.75" customHeight="1">
      <c r="A16" s="116" t="s">
        <v>332</v>
      </c>
      <c r="B16" s="187"/>
      <c r="C16" s="187"/>
      <c r="D16" s="187"/>
      <c r="E16" s="187"/>
      <c r="F16" s="187"/>
      <c r="G16" s="188"/>
      <c r="I16" s="51"/>
      <c r="J16" s="51"/>
    </row>
    <row r="17" spans="1:10" ht="12.75" customHeight="1">
      <c r="A17" s="186" t="s">
        <v>228</v>
      </c>
      <c r="B17" s="187">
        <v>103.2</v>
      </c>
      <c r="C17" s="187">
        <v>101.76666666666665</v>
      </c>
      <c r="D17" s="187">
        <v>102.48333333333332</v>
      </c>
      <c r="E17" s="187">
        <v>98.85</v>
      </c>
      <c r="F17" s="187">
        <v>98.38333333333333</v>
      </c>
      <c r="G17" s="188">
        <v>98.61666666666666</v>
      </c>
      <c r="I17" s="51"/>
      <c r="J17" s="51"/>
    </row>
    <row r="18" spans="1:10" ht="12.75" customHeight="1">
      <c r="A18" s="159" t="s">
        <v>333</v>
      </c>
      <c r="B18" s="187"/>
      <c r="C18" s="187"/>
      <c r="D18" s="187"/>
      <c r="E18" s="187"/>
      <c r="F18" s="187"/>
      <c r="G18" s="188"/>
      <c r="I18" s="51"/>
      <c r="J18" s="51"/>
    </row>
    <row r="19" spans="1:10" ht="12.75" customHeight="1">
      <c r="A19" s="186" t="s">
        <v>306</v>
      </c>
      <c r="B19" s="187">
        <v>107.7</v>
      </c>
      <c r="C19" s="187">
        <v>106.9</v>
      </c>
      <c r="D19" s="187">
        <v>107.3</v>
      </c>
      <c r="E19" s="187">
        <v>101.66666666666667</v>
      </c>
      <c r="F19" s="187">
        <v>104.15</v>
      </c>
      <c r="G19" s="188">
        <v>102.90833333333333</v>
      </c>
      <c r="I19" s="51"/>
      <c r="J19" s="51"/>
    </row>
    <row r="20" spans="1:10" ht="12.75" customHeight="1">
      <c r="A20" s="189" t="s">
        <v>334</v>
      </c>
      <c r="B20" s="190">
        <v>27.61666666666667</v>
      </c>
      <c r="C20" s="190">
        <v>71.25</v>
      </c>
      <c r="D20" s="190">
        <v>49.43333333333334</v>
      </c>
      <c r="E20" s="190">
        <v>35.11666666666666</v>
      </c>
      <c r="F20" s="190">
        <v>45.25</v>
      </c>
      <c r="G20" s="191">
        <v>40.18333333333333</v>
      </c>
      <c r="I20" s="51"/>
      <c r="J20" s="51"/>
    </row>
    <row r="21" spans="1:10" ht="12.75" customHeight="1">
      <c r="A21" s="189" t="s">
        <v>335</v>
      </c>
      <c r="B21" s="190"/>
      <c r="C21" s="190"/>
      <c r="D21" s="190"/>
      <c r="E21" s="190"/>
      <c r="F21" s="190"/>
      <c r="G21" s="191"/>
      <c r="I21" s="51"/>
      <c r="J21" s="51"/>
    </row>
    <row r="22" spans="1:10" ht="12.75" customHeight="1">
      <c r="A22" s="186" t="s">
        <v>307</v>
      </c>
      <c r="B22" s="190">
        <v>93.81666666666666</v>
      </c>
      <c r="C22" s="190">
        <v>99.5</v>
      </c>
      <c r="D22" s="190">
        <v>96.65833333333333</v>
      </c>
      <c r="E22" s="190">
        <v>87.08333333333333</v>
      </c>
      <c r="F22" s="190">
        <v>95.23333333333333</v>
      </c>
      <c r="G22" s="191">
        <v>91.15833333333333</v>
      </c>
      <c r="I22" s="51"/>
      <c r="J22" s="51"/>
    </row>
    <row r="23" spans="1:10" ht="12.75" customHeight="1">
      <c r="A23" s="189" t="s">
        <v>336</v>
      </c>
      <c r="B23" s="190">
        <v>93.58333333333333</v>
      </c>
      <c r="C23" s="190">
        <v>102.98333333333333</v>
      </c>
      <c r="D23" s="190">
        <v>98.28333333333333</v>
      </c>
      <c r="E23" s="190">
        <v>110.53333333333335</v>
      </c>
      <c r="F23" s="190">
        <v>108.31666666666668</v>
      </c>
      <c r="G23" s="191">
        <v>109.425</v>
      </c>
      <c r="I23" s="51"/>
      <c r="J23" s="51"/>
    </row>
    <row r="24" spans="1:10" ht="12.75" customHeight="1">
      <c r="A24" s="116" t="s">
        <v>337</v>
      </c>
      <c r="B24" s="187"/>
      <c r="C24" s="187"/>
      <c r="D24" s="187"/>
      <c r="E24" s="187"/>
      <c r="F24" s="187"/>
      <c r="G24" s="188"/>
      <c r="I24" s="51"/>
      <c r="J24" s="51"/>
    </row>
    <row r="25" spans="1:10" ht="12.75" customHeight="1">
      <c r="A25" s="186" t="s">
        <v>225</v>
      </c>
      <c r="B25" s="187">
        <v>99.01666666666667</v>
      </c>
      <c r="C25" s="187">
        <v>100.31666666666666</v>
      </c>
      <c r="D25" s="187">
        <v>99.66666666666666</v>
      </c>
      <c r="E25" s="187">
        <v>93.51666666666667</v>
      </c>
      <c r="F25" s="187">
        <v>97.51666666666667</v>
      </c>
      <c r="G25" s="188">
        <v>95.51666666666667</v>
      </c>
      <c r="I25" s="51"/>
      <c r="J25" s="51"/>
    </row>
    <row r="26" spans="1:10" ht="12.75" customHeight="1">
      <c r="A26" s="192"/>
      <c r="B26" s="187"/>
      <c r="C26" s="187"/>
      <c r="D26" s="187"/>
      <c r="E26" s="187"/>
      <c r="F26" s="187"/>
      <c r="G26" s="188"/>
      <c r="I26" s="51"/>
      <c r="J26" s="51"/>
    </row>
    <row r="27" spans="1:10" ht="12.75" customHeight="1">
      <c r="A27" s="193" t="s">
        <v>367</v>
      </c>
      <c r="B27" s="194">
        <v>101.15833333333332</v>
      </c>
      <c r="C27" s="194">
        <v>102.74166666666667</v>
      </c>
      <c r="D27" s="194">
        <v>101.95</v>
      </c>
      <c r="E27" s="194">
        <v>100.13333333333334</v>
      </c>
      <c r="F27" s="194">
        <v>101.3</v>
      </c>
      <c r="G27" s="195">
        <v>100.71666666666667</v>
      </c>
      <c r="I27" s="51"/>
      <c r="J27" s="51"/>
    </row>
    <row r="28" spans="1:10" ht="12.75" customHeight="1">
      <c r="A28" s="133"/>
      <c r="B28" s="187"/>
      <c r="C28" s="187"/>
      <c r="D28" s="187"/>
      <c r="E28" s="187"/>
      <c r="F28" s="187"/>
      <c r="G28" s="188"/>
      <c r="I28" s="51"/>
      <c r="J28" s="51"/>
    </row>
    <row r="29" spans="1:10" ht="12.75" customHeight="1">
      <c r="A29" s="189" t="s">
        <v>341</v>
      </c>
      <c r="B29" s="190"/>
      <c r="C29" s="190"/>
      <c r="D29" s="190"/>
      <c r="E29" s="190"/>
      <c r="F29" s="190"/>
      <c r="G29" s="191"/>
      <c r="I29" s="51"/>
      <c r="J29" s="51"/>
    </row>
    <row r="30" spans="1:10" ht="12.75" customHeight="1">
      <c r="A30" s="186" t="s">
        <v>338</v>
      </c>
      <c r="B30" s="190">
        <v>99</v>
      </c>
      <c r="C30" s="190">
        <v>74.91666666666667</v>
      </c>
      <c r="D30" s="190">
        <v>86.95833333333334</v>
      </c>
      <c r="E30" s="190">
        <v>83.71666666666665</v>
      </c>
      <c r="F30" s="190">
        <v>70.71666666666668</v>
      </c>
      <c r="G30" s="191">
        <v>77.21666666666667</v>
      </c>
      <c r="I30" s="51"/>
      <c r="J30" s="51"/>
    </row>
    <row r="31" spans="1:10" ht="12.75" customHeight="1">
      <c r="A31" s="189" t="s">
        <v>339</v>
      </c>
      <c r="B31" s="190">
        <v>96.4</v>
      </c>
      <c r="C31" s="190">
        <v>108.9</v>
      </c>
      <c r="D31" s="190">
        <v>102.65</v>
      </c>
      <c r="E31" s="190">
        <v>88.06666666666666</v>
      </c>
      <c r="F31" s="190">
        <v>97.21666666666665</v>
      </c>
      <c r="G31" s="191">
        <v>92.64166666666665</v>
      </c>
      <c r="I31" s="51"/>
      <c r="J31" s="51"/>
    </row>
    <row r="32" spans="1:10" ht="12.75" customHeight="1">
      <c r="A32" s="189" t="s">
        <v>340</v>
      </c>
      <c r="B32" s="190">
        <v>102.95</v>
      </c>
      <c r="C32" s="190">
        <v>105.45</v>
      </c>
      <c r="D32" s="190">
        <v>104.2</v>
      </c>
      <c r="E32" s="190">
        <v>95.73333333333333</v>
      </c>
      <c r="F32" s="190">
        <v>105.53333333333335</v>
      </c>
      <c r="G32" s="191">
        <v>100.63333333333334</v>
      </c>
      <c r="I32" s="51"/>
      <c r="J32" s="51"/>
    </row>
    <row r="33" spans="1:10" ht="12.75" customHeight="1">
      <c r="A33" s="189" t="s">
        <v>342</v>
      </c>
      <c r="B33" s="190"/>
      <c r="C33" s="190"/>
      <c r="D33" s="190"/>
      <c r="E33" s="190"/>
      <c r="F33" s="190"/>
      <c r="G33" s="191"/>
      <c r="I33" s="51"/>
      <c r="J33" s="51"/>
    </row>
    <row r="34" spans="1:10" ht="12.75" customHeight="1">
      <c r="A34" s="186" t="s">
        <v>234</v>
      </c>
      <c r="B34" s="190">
        <v>103.43333333333332</v>
      </c>
      <c r="C34" s="190">
        <v>108.68333333333335</v>
      </c>
      <c r="D34" s="190">
        <v>106.05833333333334</v>
      </c>
      <c r="E34" s="190">
        <v>100.78333333333332</v>
      </c>
      <c r="F34" s="190">
        <v>111.15</v>
      </c>
      <c r="G34" s="191">
        <v>105.96666666666667</v>
      </c>
      <c r="I34" s="51"/>
      <c r="J34" s="51"/>
    </row>
    <row r="35" spans="1:10" ht="12.75" customHeight="1">
      <c r="A35" s="133"/>
      <c r="B35" s="187"/>
      <c r="C35" s="187"/>
      <c r="D35" s="187"/>
      <c r="E35" s="187"/>
      <c r="F35" s="187"/>
      <c r="G35" s="188"/>
      <c r="I35" s="51"/>
      <c r="J35" s="51"/>
    </row>
    <row r="36" spans="1:10" ht="12.75" customHeight="1">
      <c r="A36" s="196" t="s">
        <v>368</v>
      </c>
      <c r="B36" s="194">
        <v>100.4</v>
      </c>
      <c r="C36" s="194">
        <v>104.51666666666667</v>
      </c>
      <c r="D36" s="194">
        <v>102.45833333333334</v>
      </c>
      <c r="E36" s="194">
        <v>93.43333333333334</v>
      </c>
      <c r="F36" s="194">
        <v>101.23333333333333</v>
      </c>
      <c r="G36" s="195">
        <v>97.33333333333334</v>
      </c>
      <c r="I36" s="51"/>
      <c r="J36" s="51"/>
    </row>
    <row r="37" spans="1:10" ht="12.75" customHeight="1">
      <c r="A37" s="197"/>
      <c r="B37" s="194"/>
      <c r="C37" s="194"/>
      <c r="D37" s="194"/>
      <c r="E37" s="194"/>
      <c r="F37" s="194"/>
      <c r="G37" s="195"/>
      <c r="I37" s="51"/>
      <c r="J37" s="51"/>
    </row>
    <row r="38" spans="1:10" ht="12.75" customHeight="1" thickBot="1">
      <c r="A38" s="198" t="s">
        <v>369</v>
      </c>
      <c r="B38" s="199">
        <v>105.3</v>
      </c>
      <c r="C38" s="199">
        <v>91.91666666666664</v>
      </c>
      <c r="D38" s="199">
        <v>98.60833333333332</v>
      </c>
      <c r="E38" s="199">
        <v>82.73333333333333</v>
      </c>
      <c r="F38" s="199">
        <v>82.51666666666667</v>
      </c>
      <c r="G38" s="200">
        <v>82.625</v>
      </c>
      <c r="I38" s="51"/>
      <c r="J38" s="51"/>
    </row>
    <row r="39" spans="1:7" ht="12.75" customHeight="1">
      <c r="A39" s="201" t="s">
        <v>45</v>
      </c>
      <c r="B39" s="202"/>
      <c r="C39" s="202"/>
      <c r="D39" s="202"/>
      <c r="E39" s="202"/>
      <c r="F39" s="202"/>
      <c r="G39" s="202"/>
    </row>
    <row r="40" spans="1:7" ht="12.75" customHeight="1">
      <c r="A40" s="90" t="s">
        <v>189</v>
      </c>
      <c r="B40" s="5"/>
      <c r="C40" s="5"/>
      <c r="D40" s="5"/>
      <c r="E40" s="5"/>
      <c r="F40" s="5"/>
      <c r="G40" s="5"/>
    </row>
    <row r="41" spans="1:9" ht="12.75" customHeight="1">
      <c r="A41" s="21" t="s">
        <v>347</v>
      </c>
      <c r="B41" s="1"/>
      <c r="C41" s="1"/>
      <c r="D41" s="19"/>
      <c r="E41" s="1"/>
      <c r="F41" s="1"/>
      <c r="G41" s="19"/>
      <c r="I41" s="22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4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423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325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22" t="s">
        <v>357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206" t="s">
        <v>320</v>
      </c>
      <c r="B8" s="187">
        <v>86.61666666666667</v>
      </c>
      <c r="C8" s="187">
        <v>68.36666666666666</v>
      </c>
      <c r="D8" s="187">
        <f>(B8+C8)/2</f>
        <v>77.49166666666667</v>
      </c>
      <c r="E8" s="187">
        <v>60.5</v>
      </c>
      <c r="F8" s="187">
        <v>55.8</v>
      </c>
      <c r="G8" s="188">
        <f>(E8+F8)/2</f>
        <v>58.15</v>
      </c>
      <c r="I8" s="51"/>
      <c r="J8" s="51"/>
    </row>
    <row r="9" spans="1:10" ht="12.75" customHeight="1">
      <c r="A9" s="116" t="s">
        <v>343</v>
      </c>
      <c r="B9" s="187">
        <v>106.56666666666668</v>
      </c>
      <c r="C9" s="187">
        <v>95.58333333333333</v>
      </c>
      <c r="D9" s="187">
        <f>(B9+C9)/2</f>
        <v>101.075</v>
      </c>
      <c r="E9" s="187">
        <v>92.41666666666667</v>
      </c>
      <c r="F9" s="187">
        <v>91.26666666666667</v>
      </c>
      <c r="G9" s="188">
        <f>(E9+F9)/2</f>
        <v>91.84166666666667</v>
      </c>
      <c r="I9" s="51"/>
      <c r="J9" s="51"/>
    </row>
    <row r="10" spans="1:10" ht="12.75" customHeight="1">
      <c r="A10" s="116" t="s">
        <v>344</v>
      </c>
      <c r="B10" s="187"/>
      <c r="C10" s="187"/>
      <c r="D10" s="187"/>
      <c r="E10" s="187"/>
      <c r="F10" s="187"/>
      <c r="G10" s="188"/>
      <c r="I10" s="51"/>
      <c r="J10" s="51"/>
    </row>
    <row r="11" spans="1:10" ht="12.75" customHeight="1">
      <c r="A11" s="206" t="s">
        <v>321</v>
      </c>
      <c r="B11" s="187">
        <v>100.6</v>
      </c>
      <c r="C11" s="187">
        <v>88.11666666666667</v>
      </c>
      <c r="D11" s="187">
        <f>(B11+C11)/2</f>
        <v>94.35833333333333</v>
      </c>
      <c r="E11" s="187">
        <v>83.71666666666667</v>
      </c>
      <c r="F11" s="187">
        <v>81.18333333333334</v>
      </c>
      <c r="G11" s="188">
        <f>(E11+F11)/2</f>
        <v>82.45</v>
      </c>
      <c r="I11" s="51"/>
      <c r="J11" s="51"/>
    </row>
    <row r="12" spans="1:7" ht="13.5" thickBot="1">
      <c r="A12" s="156" t="s">
        <v>345</v>
      </c>
      <c r="B12" s="207">
        <v>102.21666666666665</v>
      </c>
      <c r="C12" s="207">
        <v>67</v>
      </c>
      <c r="D12" s="207">
        <f>(B12+C12)/2</f>
        <v>84.60833333333332</v>
      </c>
      <c r="E12" s="207">
        <v>66.61666666666667</v>
      </c>
      <c r="F12" s="207">
        <v>67</v>
      </c>
      <c r="G12" s="208">
        <f>(E12+F12)/2</f>
        <v>66.80833333333334</v>
      </c>
    </row>
    <row r="13" spans="1:7" ht="12.75" customHeight="1">
      <c r="A13" s="201" t="s">
        <v>45</v>
      </c>
      <c r="B13" s="202"/>
      <c r="C13" s="202"/>
      <c r="D13" s="202"/>
      <c r="E13" s="202"/>
      <c r="F13" s="202"/>
      <c r="G13" s="202"/>
    </row>
    <row r="14" spans="1:9" ht="12.75" customHeight="1">
      <c r="A14" s="21" t="s">
        <v>326</v>
      </c>
      <c r="B14" s="1"/>
      <c r="C14" s="1"/>
      <c r="D14" s="19"/>
      <c r="E14" s="1"/>
      <c r="F14" s="1"/>
      <c r="G14" s="19"/>
      <c r="I14" s="22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365</v>
      </c>
      <c r="B1" s="326"/>
      <c r="C1" s="326"/>
      <c r="D1" s="326"/>
      <c r="E1" s="326"/>
      <c r="F1" s="88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406</v>
      </c>
      <c r="B3" s="334"/>
      <c r="C3" s="334"/>
      <c r="D3" s="334"/>
      <c r="E3" s="334"/>
      <c r="F3" s="78"/>
      <c r="G3" s="62"/>
    </row>
    <row r="4" spans="1:7" ht="15" customHeight="1">
      <c r="A4" s="334" t="s">
        <v>372</v>
      </c>
      <c r="B4" s="334"/>
      <c r="C4" s="334"/>
      <c r="D4" s="334"/>
      <c r="E4" s="334"/>
      <c r="F4" s="78"/>
      <c r="G4" s="62"/>
    </row>
    <row r="5" spans="1:7" ht="12.75" customHeight="1" thickBot="1">
      <c r="A5" s="106"/>
      <c r="B5" s="106"/>
      <c r="C5" s="106"/>
      <c r="D5" s="106"/>
      <c r="E5" s="106"/>
      <c r="F5" s="24"/>
      <c r="G5" s="62"/>
    </row>
    <row r="6" spans="1:7" ht="12.75" customHeight="1">
      <c r="A6" s="327" t="s">
        <v>0</v>
      </c>
      <c r="B6" s="335" t="s">
        <v>1</v>
      </c>
      <c r="C6" s="336"/>
      <c r="D6" s="330" t="s">
        <v>2</v>
      </c>
      <c r="E6" s="337"/>
      <c r="F6" s="73"/>
      <c r="G6" s="62"/>
    </row>
    <row r="7" spans="1:7" ht="12.75" customHeight="1">
      <c r="A7" s="328"/>
      <c r="B7" s="332" t="s">
        <v>3</v>
      </c>
      <c r="C7" s="324" t="s">
        <v>270</v>
      </c>
      <c r="D7" s="324" t="s">
        <v>3</v>
      </c>
      <c r="E7" s="338" t="s">
        <v>270</v>
      </c>
      <c r="F7" s="73"/>
      <c r="G7" s="62"/>
    </row>
    <row r="8" spans="1:7" ht="12.75" customHeight="1" thickBot="1">
      <c r="A8" s="329"/>
      <c r="B8" s="333"/>
      <c r="C8" s="325"/>
      <c r="D8" s="325"/>
      <c r="E8" s="339"/>
      <c r="F8" s="53"/>
      <c r="G8" s="62"/>
    </row>
    <row r="9" spans="1:7" ht="12.75" customHeight="1">
      <c r="A9" s="107" t="s">
        <v>4</v>
      </c>
      <c r="B9" s="108">
        <v>8561</v>
      </c>
      <c r="C9" s="109">
        <f aca="true" t="shared" si="0" ref="C9:C26">(B9/$B$28)*100</f>
        <v>13.209788914948772</v>
      </c>
      <c r="D9" s="108">
        <v>9382</v>
      </c>
      <c r="E9" s="110">
        <f aca="true" t="shared" si="1" ref="E9:E26">(D9/$D$28)*100</f>
        <v>13.39711552191918</v>
      </c>
      <c r="F9" s="97"/>
      <c r="G9" s="62"/>
    </row>
    <row r="10" spans="1:7" ht="12.75" customHeight="1">
      <c r="A10" s="111" t="s">
        <v>5</v>
      </c>
      <c r="B10" s="112">
        <v>1588</v>
      </c>
      <c r="C10" s="113">
        <f t="shared" si="0"/>
        <v>2.450314775953586</v>
      </c>
      <c r="D10" s="112">
        <v>1748</v>
      </c>
      <c r="E10" s="114">
        <f t="shared" si="1"/>
        <v>2.4960731115236325</v>
      </c>
      <c r="F10" s="97"/>
      <c r="G10" s="62"/>
    </row>
    <row r="11" spans="1:7" ht="12.75" customHeight="1">
      <c r="A11" s="115" t="s">
        <v>6</v>
      </c>
      <c r="B11" s="112">
        <v>1198</v>
      </c>
      <c r="C11" s="113">
        <f t="shared" si="0"/>
        <v>1.8485372176274533</v>
      </c>
      <c r="D11" s="112">
        <v>1338</v>
      </c>
      <c r="E11" s="114">
        <f t="shared" si="1"/>
        <v>1.9106097386834213</v>
      </c>
      <c r="F11" s="97"/>
      <c r="G11" s="62"/>
    </row>
    <row r="12" spans="1:7" ht="12.75" customHeight="1">
      <c r="A12" s="111" t="s">
        <v>7</v>
      </c>
      <c r="B12" s="112">
        <v>1728</v>
      </c>
      <c r="C12" s="113">
        <f t="shared" si="0"/>
        <v>2.6663374891988645</v>
      </c>
      <c r="D12" s="112">
        <v>1845</v>
      </c>
      <c r="E12" s="114">
        <f t="shared" si="1"/>
        <v>2.6345851777809512</v>
      </c>
      <c r="F12" s="97"/>
      <c r="G12" s="62"/>
    </row>
    <row r="13" spans="1:7" ht="12.75" customHeight="1">
      <c r="A13" s="111" t="s">
        <v>8</v>
      </c>
      <c r="B13" s="112">
        <v>2084</v>
      </c>
      <c r="C13" s="113">
        <f t="shared" si="0"/>
        <v>3.215652388594001</v>
      </c>
      <c r="D13" s="112">
        <v>2286</v>
      </c>
      <c r="E13" s="114">
        <f t="shared" si="1"/>
        <v>3.264315293445666</v>
      </c>
      <c r="F13" s="97"/>
      <c r="G13" s="62"/>
    </row>
    <row r="14" spans="1:7" ht="12.75" customHeight="1">
      <c r="A14" s="111" t="s">
        <v>9</v>
      </c>
      <c r="B14" s="112">
        <v>651</v>
      </c>
      <c r="C14" s="113">
        <f t="shared" si="0"/>
        <v>1.0045056165905444</v>
      </c>
      <c r="D14" s="112">
        <v>695</v>
      </c>
      <c r="E14" s="114">
        <f t="shared" si="1"/>
        <v>0.9924318149364558</v>
      </c>
      <c r="F14" s="97"/>
      <c r="G14" s="62"/>
    </row>
    <row r="15" spans="1:7" ht="12.75" customHeight="1">
      <c r="A15" s="111" t="s">
        <v>10</v>
      </c>
      <c r="B15" s="112">
        <v>3107</v>
      </c>
      <c r="C15" s="113">
        <f t="shared" si="0"/>
        <v>4.7941612146648565</v>
      </c>
      <c r="D15" s="112">
        <v>3368</v>
      </c>
      <c r="E15" s="114">
        <f t="shared" si="1"/>
        <v>4.809367413965444</v>
      </c>
      <c r="F15" s="97"/>
      <c r="G15" s="62"/>
    </row>
    <row r="16" spans="1:7" ht="12.75" customHeight="1">
      <c r="A16" s="115" t="s">
        <v>11</v>
      </c>
      <c r="B16" s="112">
        <v>3123</v>
      </c>
      <c r="C16" s="113">
        <f t="shared" si="0"/>
        <v>4.818849524750031</v>
      </c>
      <c r="D16" s="112">
        <v>3408</v>
      </c>
      <c r="E16" s="114">
        <f t="shared" si="1"/>
        <v>4.8664857918035125</v>
      </c>
      <c r="F16" s="97"/>
      <c r="G16" s="62"/>
    </row>
    <row r="17" spans="1:7" ht="12.75" customHeight="1">
      <c r="A17" s="115" t="s">
        <v>12</v>
      </c>
      <c r="B17" s="112">
        <v>12281</v>
      </c>
      <c r="C17" s="113">
        <f t="shared" si="0"/>
        <v>18.949821009751883</v>
      </c>
      <c r="D17" s="112">
        <v>13156</v>
      </c>
      <c r="E17" s="114">
        <f t="shared" si="1"/>
        <v>18.786234470941025</v>
      </c>
      <c r="F17" s="97"/>
      <c r="G17" s="62"/>
    </row>
    <row r="18" spans="1:9" ht="12.75" customHeight="1">
      <c r="A18" s="115" t="s">
        <v>18</v>
      </c>
      <c r="B18" s="112">
        <v>7408</v>
      </c>
      <c r="C18" s="113">
        <f t="shared" si="0"/>
        <v>11.430687569435873</v>
      </c>
      <c r="D18" s="112">
        <v>8072</v>
      </c>
      <c r="E18" s="114">
        <f t="shared" si="1"/>
        <v>11.526488647722404</v>
      </c>
      <c r="F18" s="97"/>
      <c r="G18" s="62"/>
      <c r="I18" s="74"/>
    </row>
    <row r="19" spans="1:9" ht="12.75" customHeight="1">
      <c r="A19" s="115" t="s">
        <v>13</v>
      </c>
      <c r="B19" s="112">
        <v>1245</v>
      </c>
      <c r="C19" s="113">
        <f t="shared" si="0"/>
        <v>1.921059128502654</v>
      </c>
      <c r="D19" s="112">
        <v>1341</v>
      </c>
      <c r="E19" s="114">
        <f t="shared" si="1"/>
        <v>1.9148936170212765</v>
      </c>
      <c r="F19" s="97"/>
      <c r="G19" s="62"/>
      <c r="I19" s="73"/>
    </row>
    <row r="20" spans="1:9" ht="12.75" customHeight="1">
      <c r="A20" s="115" t="s">
        <v>14</v>
      </c>
      <c r="B20" s="112">
        <v>3971</v>
      </c>
      <c r="C20" s="113">
        <f t="shared" si="0"/>
        <v>6.127329959264288</v>
      </c>
      <c r="D20" s="112">
        <v>4365</v>
      </c>
      <c r="E20" s="114">
        <f t="shared" si="1"/>
        <v>6.233042981579323</v>
      </c>
      <c r="F20" s="97"/>
      <c r="G20" s="62"/>
      <c r="I20" s="73"/>
    </row>
    <row r="21" spans="1:9" ht="12.75" customHeight="1">
      <c r="A21" s="116" t="s">
        <v>46</v>
      </c>
      <c r="B21" s="112">
        <v>10898</v>
      </c>
      <c r="C21" s="113">
        <f t="shared" si="0"/>
        <v>16.815825206764597</v>
      </c>
      <c r="D21" s="112">
        <v>11734</v>
      </c>
      <c r="E21" s="114">
        <f t="shared" si="1"/>
        <v>16.75567613879766</v>
      </c>
      <c r="F21" s="97"/>
      <c r="G21" s="62"/>
      <c r="I21" s="73"/>
    </row>
    <row r="22" spans="1:9" ht="12.75" customHeight="1">
      <c r="A22" s="116" t="s">
        <v>15</v>
      </c>
      <c r="B22" s="112">
        <v>2075</v>
      </c>
      <c r="C22" s="113">
        <f t="shared" si="0"/>
        <v>3.20176521417109</v>
      </c>
      <c r="D22" s="112">
        <v>2210</v>
      </c>
      <c r="E22" s="114">
        <f t="shared" si="1"/>
        <v>3.1557903755533343</v>
      </c>
      <c r="F22" s="97"/>
      <c r="G22" s="62"/>
      <c r="I22" s="73"/>
    </row>
    <row r="23" spans="1:7" ht="12.75" customHeight="1">
      <c r="A23" s="115" t="s">
        <v>47</v>
      </c>
      <c r="B23" s="112">
        <v>900</v>
      </c>
      <c r="C23" s="113">
        <f t="shared" si="0"/>
        <v>1.3887174422910753</v>
      </c>
      <c r="D23" s="112">
        <v>932</v>
      </c>
      <c r="E23" s="114">
        <f t="shared" si="1"/>
        <v>1.3308582036270171</v>
      </c>
      <c r="F23" s="97"/>
      <c r="G23" s="62"/>
    </row>
    <row r="24" spans="1:7" ht="12.75" customHeight="1">
      <c r="A24" s="115" t="s">
        <v>16</v>
      </c>
      <c r="B24" s="112">
        <v>3420</v>
      </c>
      <c r="C24" s="113">
        <f t="shared" si="0"/>
        <v>5.277126280706086</v>
      </c>
      <c r="D24" s="112">
        <v>3538</v>
      </c>
      <c r="E24" s="114">
        <f t="shared" si="1"/>
        <v>5.0521205197772385</v>
      </c>
      <c r="F24" s="97"/>
      <c r="G24" s="62"/>
    </row>
    <row r="25" spans="1:7" ht="12.75" customHeight="1">
      <c r="A25" s="115" t="s">
        <v>17</v>
      </c>
      <c r="B25" s="112">
        <v>525</v>
      </c>
      <c r="C25" s="113">
        <f t="shared" si="0"/>
        <v>0.8100851746697939</v>
      </c>
      <c r="D25" s="112">
        <v>561</v>
      </c>
      <c r="E25" s="114">
        <f t="shared" si="1"/>
        <v>0.8010852491789233</v>
      </c>
      <c r="F25" s="97"/>
      <c r="G25" s="62"/>
    </row>
    <row r="26" spans="1:7" ht="12.75" customHeight="1">
      <c r="A26" s="116" t="s">
        <v>19</v>
      </c>
      <c r="B26" s="112">
        <v>45</v>
      </c>
      <c r="C26" s="113">
        <f t="shared" si="0"/>
        <v>0.06943587211455375</v>
      </c>
      <c r="D26" s="112">
        <v>51</v>
      </c>
      <c r="E26" s="114">
        <f t="shared" si="1"/>
        <v>0.07282593174353848</v>
      </c>
      <c r="F26" s="97"/>
      <c r="G26" s="62"/>
    </row>
    <row r="27" spans="1:7" ht="12.75" customHeight="1">
      <c r="A27" s="116"/>
      <c r="B27" s="117"/>
      <c r="C27" s="113"/>
      <c r="D27" s="112"/>
      <c r="E27" s="114"/>
      <c r="F27" s="97"/>
      <c r="G27" s="62"/>
    </row>
    <row r="28" spans="1:7" ht="12.75" customHeight="1" thickBot="1">
      <c r="A28" s="118" t="s">
        <v>373</v>
      </c>
      <c r="B28" s="119">
        <f>SUM(B9:B26)</f>
        <v>64808</v>
      </c>
      <c r="C28" s="120">
        <f>SUM(C9:C26)</f>
        <v>100.00000000000001</v>
      </c>
      <c r="D28" s="119">
        <f>SUM(D9:D26)</f>
        <v>70030</v>
      </c>
      <c r="E28" s="121">
        <f>SUM(E9:E26)</f>
        <v>100</v>
      </c>
      <c r="F28" s="98"/>
      <c r="G28" s="62"/>
    </row>
    <row r="29" spans="1:6" ht="12.75" customHeight="1">
      <c r="A29" s="122" t="s">
        <v>295</v>
      </c>
      <c r="B29" s="123"/>
      <c r="C29" s="124"/>
      <c r="D29" s="125"/>
      <c r="E29" s="126"/>
      <c r="F29" s="11"/>
    </row>
    <row r="30" spans="1:6" ht="12.75">
      <c r="A30" s="5"/>
      <c r="C30" s="9"/>
      <c r="E30" s="9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B32" s="9"/>
      <c r="C32" s="9"/>
      <c r="D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B34" s="9"/>
      <c r="C34" s="9"/>
      <c r="D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13"/>
      <c r="B36" s="13"/>
      <c r="C36" s="13"/>
      <c r="D36" s="9"/>
      <c r="E36" s="9"/>
      <c r="F36" s="9"/>
    </row>
    <row r="37" spans="1:6" ht="12.75">
      <c r="A37" s="5"/>
      <c r="D37" s="13"/>
      <c r="E37" s="13"/>
      <c r="F37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42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0.71093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424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353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7" ht="12.75" customHeight="1">
      <c r="A6" s="327" t="s">
        <v>346</v>
      </c>
      <c r="B6" s="382" t="s">
        <v>273</v>
      </c>
      <c r="C6" s="383"/>
      <c r="D6" s="384"/>
      <c r="E6" s="9"/>
      <c r="F6" s="9"/>
      <c r="G6" s="9"/>
    </row>
    <row r="7" spans="1:7" ht="12.75" customHeight="1" thickBot="1">
      <c r="A7" s="381"/>
      <c r="B7" s="204" t="s">
        <v>32</v>
      </c>
      <c r="C7" s="203" t="s">
        <v>33</v>
      </c>
      <c r="D7" s="205" t="s">
        <v>34</v>
      </c>
      <c r="F7" s="9"/>
      <c r="G7" s="9"/>
    </row>
    <row r="8" spans="1:7" ht="12.75" customHeight="1">
      <c r="A8" s="157" t="s">
        <v>327</v>
      </c>
      <c r="B8" s="184"/>
      <c r="C8" s="184"/>
      <c r="D8" s="185"/>
      <c r="E8" s="9"/>
      <c r="F8" s="9"/>
      <c r="G8" s="9"/>
    </row>
    <row r="9" spans="1:7" ht="12.75" customHeight="1">
      <c r="A9" s="186" t="s">
        <v>303</v>
      </c>
      <c r="B9" s="187">
        <v>-6.768982229402262</v>
      </c>
      <c r="C9" s="187">
        <v>-3.066224118855712</v>
      </c>
      <c r="D9" s="188">
        <f>(B9+C9)/2</f>
        <v>-4.9176031741289865</v>
      </c>
      <c r="E9" s="9"/>
      <c r="F9" s="9"/>
      <c r="G9" s="9"/>
    </row>
    <row r="10" spans="1:7" ht="12.75" customHeight="1">
      <c r="A10" s="116" t="s">
        <v>328</v>
      </c>
      <c r="B10" s="187"/>
      <c r="C10" s="187"/>
      <c r="D10" s="188"/>
      <c r="E10" s="9"/>
      <c r="F10" s="9"/>
      <c r="G10" s="9"/>
    </row>
    <row r="11" spans="1:7" ht="12.75" customHeight="1">
      <c r="A11" s="186" t="s">
        <v>304</v>
      </c>
      <c r="B11" s="187">
        <v>-19.167630057803454</v>
      </c>
      <c r="C11" s="187">
        <v>-10.955518945634292</v>
      </c>
      <c r="D11" s="188">
        <f aca="true" t="shared" si="0" ref="D11:D39">(B11+C11)/2</f>
        <v>-15.061574501718873</v>
      </c>
      <c r="E11" s="9"/>
      <c r="F11" s="9"/>
      <c r="G11" s="9"/>
    </row>
    <row r="12" spans="1:7" ht="12.75" customHeight="1">
      <c r="A12" s="116" t="s">
        <v>329</v>
      </c>
      <c r="B12" s="187"/>
      <c r="C12" s="187"/>
      <c r="D12" s="188"/>
      <c r="E12" s="9"/>
      <c r="F12" s="9"/>
      <c r="G12" s="9"/>
    </row>
    <row r="13" spans="1:7" ht="12.75" customHeight="1">
      <c r="A13" s="186" t="s">
        <v>218</v>
      </c>
      <c r="B13" s="187">
        <v>-4.503311258278148</v>
      </c>
      <c r="C13" s="187">
        <v>8.282416836388315</v>
      </c>
      <c r="D13" s="188">
        <f t="shared" si="0"/>
        <v>1.8895527890550832</v>
      </c>
      <c r="E13" s="9"/>
      <c r="F13" s="9"/>
      <c r="G13" s="9"/>
    </row>
    <row r="14" spans="1:7" ht="12.75" customHeight="1">
      <c r="A14" s="116" t="s">
        <v>330</v>
      </c>
      <c r="B14" s="187"/>
      <c r="C14" s="187"/>
      <c r="D14" s="188"/>
      <c r="E14" s="9"/>
      <c r="F14" s="9"/>
      <c r="G14" s="9"/>
    </row>
    <row r="15" spans="1:7" ht="12.75" customHeight="1">
      <c r="A15" s="186" t="s">
        <v>305</v>
      </c>
      <c r="B15" s="187">
        <v>-8.972188633615472</v>
      </c>
      <c r="C15" s="187">
        <v>-7.535885167464122</v>
      </c>
      <c r="D15" s="188">
        <f t="shared" si="0"/>
        <v>-8.254036900539797</v>
      </c>
      <c r="E15" s="9"/>
      <c r="F15" s="9"/>
      <c r="G15" s="9"/>
    </row>
    <row r="16" spans="1:7" ht="12.75" customHeight="1">
      <c r="A16" s="159" t="s">
        <v>331</v>
      </c>
      <c r="B16" s="187">
        <v>-3.7935525887333177</v>
      </c>
      <c r="C16" s="187">
        <v>5.585754451733835</v>
      </c>
      <c r="D16" s="188">
        <f t="shared" si="0"/>
        <v>0.8961009315002586</v>
      </c>
      <c r="E16" s="9"/>
      <c r="F16" s="9"/>
      <c r="G16" s="9"/>
    </row>
    <row r="17" spans="1:7" ht="12.75" customHeight="1">
      <c r="A17" s="116" t="s">
        <v>332</v>
      </c>
      <c r="B17" s="187"/>
      <c r="C17" s="187"/>
      <c r="D17" s="188"/>
      <c r="E17" s="9"/>
      <c r="F17" s="9"/>
      <c r="G17" s="9"/>
    </row>
    <row r="18" spans="1:7" ht="12.75" customHeight="1">
      <c r="A18" s="186" t="s">
        <v>228</v>
      </c>
      <c r="B18" s="187">
        <v>-4.215116279069775</v>
      </c>
      <c r="C18" s="187">
        <v>-3.3245987553226266</v>
      </c>
      <c r="D18" s="188">
        <f t="shared" si="0"/>
        <v>-3.769857517196201</v>
      </c>
      <c r="E18" s="9"/>
      <c r="F18" s="9"/>
      <c r="G18" s="9"/>
    </row>
    <row r="19" spans="1:7" ht="12.75" customHeight="1">
      <c r="A19" s="159" t="s">
        <v>333</v>
      </c>
      <c r="B19" s="187"/>
      <c r="C19" s="187"/>
      <c r="D19" s="188"/>
      <c r="E19" s="9"/>
      <c r="F19" s="9"/>
      <c r="G19" s="9"/>
    </row>
    <row r="20" spans="1:7" ht="12.75" customHeight="1">
      <c r="A20" s="186" t="s">
        <v>306</v>
      </c>
      <c r="B20" s="187">
        <v>-5.601980810894458</v>
      </c>
      <c r="C20" s="187">
        <v>-2.572497661365762</v>
      </c>
      <c r="D20" s="188">
        <f t="shared" si="0"/>
        <v>-4.08723923613011</v>
      </c>
      <c r="E20" s="9"/>
      <c r="F20" s="9"/>
      <c r="G20" s="9"/>
    </row>
    <row r="21" spans="1:7" ht="12.75" customHeight="1">
      <c r="A21" s="189" t="s">
        <v>334</v>
      </c>
      <c r="B21" s="190">
        <v>27.15751357875675</v>
      </c>
      <c r="C21" s="190">
        <v>-36.49122807017544</v>
      </c>
      <c r="D21" s="191">
        <f t="shared" si="0"/>
        <v>-4.666857245709345</v>
      </c>
      <c r="E21" s="9"/>
      <c r="F21" s="9"/>
      <c r="G21" s="9"/>
    </row>
    <row r="22" spans="1:7" ht="12.75" customHeight="1">
      <c r="A22" s="189" t="s">
        <v>335</v>
      </c>
      <c r="B22" s="190"/>
      <c r="C22" s="190"/>
      <c r="D22" s="191"/>
      <c r="E22" s="9"/>
      <c r="F22" s="9"/>
      <c r="G22" s="9"/>
    </row>
    <row r="23" spans="1:7" ht="12.75" customHeight="1">
      <c r="A23" s="186" t="s">
        <v>307</v>
      </c>
      <c r="B23" s="190">
        <v>-7.1771184935157235</v>
      </c>
      <c r="C23" s="190">
        <v>-4.288107202680066</v>
      </c>
      <c r="D23" s="191">
        <f t="shared" si="0"/>
        <v>-5.732612848097895</v>
      </c>
      <c r="E23" s="9"/>
      <c r="F23" s="9"/>
      <c r="G23" s="9"/>
    </row>
    <row r="24" spans="1:7" ht="12.75" customHeight="1">
      <c r="A24" s="189" t="s">
        <v>336</v>
      </c>
      <c r="B24" s="190">
        <v>18.11219946571685</v>
      </c>
      <c r="C24" s="190">
        <v>5.178831526136925</v>
      </c>
      <c r="D24" s="191">
        <f t="shared" si="0"/>
        <v>11.645515495926887</v>
      </c>
      <c r="E24" s="9"/>
      <c r="F24" s="9"/>
      <c r="G24" s="9"/>
    </row>
    <row r="25" spans="1:7" ht="12.75" customHeight="1">
      <c r="A25" s="116" t="s">
        <v>337</v>
      </c>
      <c r="B25" s="190"/>
      <c r="C25" s="190"/>
      <c r="D25" s="191"/>
      <c r="E25" s="9"/>
      <c r="F25" s="9"/>
      <c r="G25" s="9"/>
    </row>
    <row r="26" spans="1:7" ht="12.75" customHeight="1">
      <c r="A26" s="186" t="s">
        <v>225</v>
      </c>
      <c r="B26" s="190">
        <v>-5.554620434270325</v>
      </c>
      <c r="C26" s="190">
        <v>-2.7911613224788145</v>
      </c>
      <c r="D26" s="191">
        <f t="shared" si="0"/>
        <v>-4.17289087837457</v>
      </c>
      <c r="E26" s="9"/>
      <c r="F26" s="9"/>
      <c r="G26" s="9"/>
    </row>
    <row r="27" spans="1:7" ht="12.75" customHeight="1">
      <c r="A27" s="192"/>
      <c r="B27" s="190"/>
      <c r="C27" s="190"/>
      <c r="D27" s="191"/>
      <c r="E27" s="9"/>
      <c r="F27" s="9"/>
      <c r="G27" s="9"/>
    </row>
    <row r="28" spans="1:7" ht="12.75" customHeight="1">
      <c r="A28" s="193" t="s">
        <v>367</v>
      </c>
      <c r="B28" s="209">
        <v>-1.0132630364939228</v>
      </c>
      <c r="C28" s="209">
        <v>-1.4031957174142367</v>
      </c>
      <c r="D28" s="210">
        <f t="shared" si="0"/>
        <v>-1.2082293769540797</v>
      </c>
      <c r="E28" s="9"/>
      <c r="F28" s="9"/>
      <c r="G28" s="9"/>
    </row>
    <row r="29" spans="1:7" ht="12.75" customHeight="1">
      <c r="A29" s="133"/>
      <c r="B29" s="190"/>
      <c r="C29" s="190"/>
      <c r="D29" s="191"/>
      <c r="E29" s="9"/>
      <c r="F29" s="9"/>
      <c r="G29" s="9"/>
    </row>
    <row r="30" spans="1:7" ht="12.75" customHeight="1">
      <c r="A30" s="189" t="s">
        <v>341</v>
      </c>
      <c r="B30" s="190"/>
      <c r="C30" s="190"/>
      <c r="D30" s="191"/>
      <c r="E30" s="9"/>
      <c r="F30" s="9"/>
      <c r="G30" s="9"/>
    </row>
    <row r="31" spans="1:7" ht="12.75" customHeight="1">
      <c r="A31" s="186" t="s">
        <v>338</v>
      </c>
      <c r="B31" s="190">
        <v>-15.43771043771045</v>
      </c>
      <c r="C31" s="190">
        <v>-5.6062291434927545</v>
      </c>
      <c r="D31" s="191">
        <f>(B31+C31)/2</f>
        <v>-10.521969790601602</v>
      </c>
      <c r="E31" s="9"/>
      <c r="F31" s="9"/>
      <c r="G31" s="9"/>
    </row>
    <row r="32" spans="1:7" ht="12.75" customHeight="1">
      <c r="A32" s="189" t="s">
        <v>339</v>
      </c>
      <c r="B32" s="190">
        <v>-8.644536652835418</v>
      </c>
      <c r="C32" s="190">
        <v>-10.728497092133473</v>
      </c>
      <c r="D32" s="191">
        <f t="shared" si="0"/>
        <v>-9.686516872484447</v>
      </c>
      <c r="E32" s="9"/>
      <c r="F32" s="9"/>
      <c r="G32" s="9"/>
    </row>
    <row r="33" spans="1:7" ht="12.75" customHeight="1">
      <c r="A33" s="189" t="s">
        <v>340</v>
      </c>
      <c r="B33" s="190">
        <v>-7.009875344018133</v>
      </c>
      <c r="C33" s="190">
        <v>0.07902639481587748</v>
      </c>
      <c r="D33" s="191">
        <f t="shared" si="0"/>
        <v>-3.465424474601128</v>
      </c>
      <c r="E33" s="9"/>
      <c r="F33" s="9"/>
      <c r="G33" s="9"/>
    </row>
    <row r="34" spans="1:7" ht="12.75" customHeight="1">
      <c r="A34" s="189" t="s">
        <v>342</v>
      </c>
      <c r="B34" s="190"/>
      <c r="C34" s="190"/>
      <c r="D34" s="191"/>
      <c r="E34" s="9"/>
      <c r="F34" s="9"/>
      <c r="G34" s="9"/>
    </row>
    <row r="35" spans="1:7" ht="12.75" customHeight="1">
      <c r="A35" s="186" t="s">
        <v>234</v>
      </c>
      <c r="B35" s="190">
        <v>-2.562036738640032</v>
      </c>
      <c r="C35" s="190">
        <v>2.2695905535960623</v>
      </c>
      <c r="D35" s="191">
        <f t="shared" si="0"/>
        <v>-0.14622309252198473</v>
      </c>
      <c r="E35" s="9"/>
      <c r="F35" s="9"/>
      <c r="G35" s="9"/>
    </row>
    <row r="36" spans="1:7" ht="12.75" customHeight="1">
      <c r="A36" s="133"/>
      <c r="B36" s="190"/>
      <c r="C36" s="190"/>
      <c r="D36" s="191"/>
      <c r="E36" s="9"/>
      <c r="F36" s="9"/>
      <c r="G36" s="9"/>
    </row>
    <row r="37" spans="1:7" ht="12.75" customHeight="1">
      <c r="A37" s="196" t="s">
        <v>368</v>
      </c>
      <c r="B37" s="194">
        <v>-6.938911022576363</v>
      </c>
      <c r="C37" s="194">
        <v>-3.141444745654599</v>
      </c>
      <c r="D37" s="195">
        <f t="shared" si="0"/>
        <v>-5.040177884115481</v>
      </c>
      <c r="E37" s="9"/>
      <c r="F37" s="9"/>
      <c r="G37" s="9"/>
    </row>
    <row r="38" spans="1:7" ht="12.75" customHeight="1">
      <c r="A38" s="197"/>
      <c r="B38" s="194"/>
      <c r="C38" s="194"/>
      <c r="D38" s="195"/>
      <c r="E38" s="9"/>
      <c r="F38" s="9"/>
      <c r="G38" s="9"/>
    </row>
    <row r="39" spans="1:7" ht="12.75" customHeight="1" thickBot="1">
      <c r="A39" s="198" t="s">
        <v>369</v>
      </c>
      <c r="B39" s="199">
        <v>-21.43083254194365</v>
      </c>
      <c r="C39" s="199">
        <v>-10.226654578422462</v>
      </c>
      <c r="D39" s="200">
        <f t="shared" si="0"/>
        <v>-15.828743560183057</v>
      </c>
      <c r="E39" s="9"/>
      <c r="F39" s="9"/>
      <c r="G39" s="9"/>
    </row>
    <row r="40" spans="1:7" ht="12.75" customHeight="1">
      <c r="A40" s="201" t="s">
        <v>45</v>
      </c>
      <c r="B40" s="202"/>
      <c r="C40" s="202"/>
      <c r="D40" s="202"/>
      <c r="E40" s="17"/>
      <c r="F40" s="17"/>
      <c r="G40" s="17"/>
    </row>
    <row r="41" spans="1:4" ht="12.75" customHeight="1">
      <c r="A41" s="67" t="s">
        <v>308</v>
      </c>
      <c r="B41" s="5"/>
      <c r="C41" s="5"/>
      <c r="D41" s="5"/>
    </row>
    <row r="42" spans="1:9" ht="12.75" customHeight="1">
      <c r="A42" s="21" t="s">
        <v>347</v>
      </c>
      <c r="B42" s="1"/>
      <c r="C42" s="1"/>
      <c r="D42" s="19"/>
      <c r="E42" s="1"/>
      <c r="F42" s="1"/>
      <c r="G42" s="19"/>
      <c r="I42" s="22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6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0.71093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425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353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7" ht="12.75" customHeight="1">
      <c r="A6" s="327" t="s">
        <v>325</v>
      </c>
      <c r="B6" s="382" t="s">
        <v>402</v>
      </c>
      <c r="C6" s="383"/>
      <c r="D6" s="384"/>
      <c r="E6" s="9"/>
      <c r="F6" s="9"/>
      <c r="G6" s="9"/>
    </row>
    <row r="7" spans="1:7" ht="12.75" customHeight="1" thickBot="1">
      <c r="A7" s="329"/>
      <c r="B7" s="204" t="s">
        <v>32</v>
      </c>
      <c r="C7" s="203" t="s">
        <v>33</v>
      </c>
      <c r="D7" s="205" t="s">
        <v>34</v>
      </c>
      <c r="F7" s="9"/>
      <c r="G7" s="9"/>
    </row>
    <row r="8" spans="1:7" ht="12.75" customHeight="1">
      <c r="A8" s="122" t="s">
        <v>357</v>
      </c>
      <c r="B8" s="184"/>
      <c r="C8" s="184"/>
      <c r="D8" s="185"/>
      <c r="E8" s="9"/>
      <c r="F8" s="9"/>
      <c r="G8" s="9"/>
    </row>
    <row r="9" spans="1:7" ht="12.75" customHeight="1">
      <c r="A9" s="206" t="s">
        <v>320</v>
      </c>
      <c r="B9" s="187">
        <v>-30.15201077544738</v>
      </c>
      <c r="C9" s="187">
        <v>-18.381277425646022</v>
      </c>
      <c r="D9" s="188">
        <f>(B9+C9)/2</f>
        <v>-24.2666441005467</v>
      </c>
      <c r="E9" s="9"/>
      <c r="F9" s="9"/>
      <c r="G9" s="9"/>
    </row>
    <row r="10" spans="1:7" ht="12.75" customHeight="1">
      <c r="A10" s="116" t="s">
        <v>343</v>
      </c>
      <c r="B10" s="187">
        <v>-13.278073193619022</v>
      </c>
      <c r="C10" s="187">
        <v>-4.5161290322580605</v>
      </c>
      <c r="D10" s="188">
        <f>(B10+C10)/2</f>
        <v>-8.897101112938541</v>
      </c>
      <c r="E10" s="9"/>
      <c r="F10" s="9"/>
      <c r="G10" s="9"/>
    </row>
    <row r="11" spans="1:7" ht="12.75" customHeight="1">
      <c r="A11" s="116" t="s">
        <v>344</v>
      </c>
      <c r="B11" s="187"/>
      <c r="C11" s="187"/>
      <c r="D11" s="188"/>
      <c r="E11" s="9"/>
      <c r="F11" s="9"/>
      <c r="G11" s="9"/>
    </row>
    <row r="12" spans="1:7" ht="12.75" customHeight="1">
      <c r="A12" s="206" t="s">
        <v>321</v>
      </c>
      <c r="B12" s="187">
        <v>-16.782637508283624</v>
      </c>
      <c r="C12" s="187">
        <v>-7.86835634575374</v>
      </c>
      <c r="D12" s="188">
        <f>(B12+C12)/2</f>
        <v>-12.325496927018682</v>
      </c>
      <c r="E12" s="9"/>
      <c r="F12" s="9"/>
      <c r="G12" s="9"/>
    </row>
    <row r="13" spans="1:7" ht="12.75" customHeight="1" thickBot="1">
      <c r="A13" s="156" t="s">
        <v>345</v>
      </c>
      <c r="B13" s="207">
        <v>-34.827979781509846</v>
      </c>
      <c r="C13" s="207">
        <v>0</v>
      </c>
      <c r="D13" s="208">
        <f>(B13+C13)/2</f>
        <v>-17.413989890754923</v>
      </c>
      <c r="E13" s="9"/>
      <c r="F13" s="9"/>
      <c r="G13" s="9"/>
    </row>
    <row r="14" spans="1:7" ht="12.75" customHeight="1">
      <c r="A14" s="201" t="s">
        <v>45</v>
      </c>
      <c r="B14" s="202"/>
      <c r="C14" s="202"/>
      <c r="D14" s="202"/>
      <c r="E14" s="9"/>
      <c r="F14" s="9"/>
      <c r="G14" s="9"/>
    </row>
    <row r="15" spans="1:9" ht="12.75" customHeight="1">
      <c r="A15" s="21" t="s">
        <v>326</v>
      </c>
      <c r="B15" s="1"/>
      <c r="C15" s="1"/>
      <c r="D15" s="19"/>
      <c r="E15" s="1"/>
      <c r="F15" s="1"/>
      <c r="G15" s="19"/>
      <c r="I15" s="22"/>
    </row>
    <row r="16" spans="5:7" ht="12.75" customHeight="1">
      <c r="E16" s="17"/>
      <c r="F16" s="17"/>
      <c r="G16" s="17"/>
    </row>
    <row r="17" ht="12.75" customHeight="1"/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42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426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>
      <c r="A5" s="327" t="s">
        <v>346</v>
      </c>
      <c r="B5" s="375">
        <v>2008</v>
      </c>
      <c r="C5" s="376"/>
      <c r="D5" s="377"/>
      <c r="E5" s="378">
        <v>2009</v>
      </c>
      <c r="F5" s="379"/>
      <c r="G5" s="380"/>
    </row>
    <row r="6" spans="1:8" ht="13.5" thickBot="1">
      <c r="A6" s="381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1" ht="12.75" customHeight="1">
      <c r="A7" s="157" t="s">
        <v>327</v>
      </c>
      <c r="B7" s="184"/>
      <c r="C7" s="184"/>
      <c r="D7" s="184"/>
      <c r="E7" s="184"/>
      <c r="F7" s="184"/>
      <c r="G7" s="185"/>
      <c r="J7" s="51"/>
      <c r="K7" s="51"/>
    </row>
    <row r="8" spans="1:11" ht="12.75" customHeight="1">
      <c r="A8" s="186" t="s">
        <v>303</v>
      </c>
      <c r="B8" s="187">
        <v>109.18333333333335</v>
      </c>
      <c r="C8" s="187">
        <v>111.23333333333335</v>
      </c>
      <c r="D8" s="187">
        <f>(B8+C8)/2</f>
        <v>110.20833333333334</v>
      </c>
      <c r="E8" s="187">
        <v>108.85</v>
      </c>
      <c r="F8" s="187">
        <v>108.86666666666667</v>
      </c>
      <c r="G8" s="188">
        <f>(E8+F8)/2</f>
        <v>108.85833333333333</v>
      </c>
      <c r="J8" s="51"/>
      <c r="K8" s="51"/>
    </row>
    <row r="9" spans="1:11" ht="12.75" customHeight="1">
      <c r="A9" s="116" t="s">
        <v>328</v>
      </c>
      <c r="B9" s="187"/>
      <c r="C9" s="187"/>
      <c r="D9" s="187"/>
      <c r="E9" s="187"/>
      <c r="F9" s="187"/>
      <c r="G9" s="188"/>
      <c r="J9" s="51"/>
      <c r="K9" s="51"/>
    </row>
    <row r="10" spans="1:11" ht="12.75" customHeight="1">
      <c r="A10" s="186" t="s">
        <v>304</v>
      </c>
      <c r="B10" s="187">
        <v>110.83333333333333</v>
      </c>
      <c r="C10" s="187">
        <v>112.26666666666667</v>
      </c>
      <c r="D10" s="187">
        <f aca="true" t="shared" si="0" ref="D10:D38">(B10+C10)/2</f>
        <v>111.55</v>
      </c>
      <c r="E10" s="187">
        <v>111.61666666666667</v>
      </c>
      <c r="F10" s="187">
        <v>111.73333333333335</v>
      </c>
      <c r="G10" s="188">
        <f aca="true" t="shared" si="1" ref="G10:G25">(E10+F10)/2</f>
        <v>111.67500000000001</v>
      </c>
      <c r="J10" s="51"/>
      <c r="K10" s="51"/>
    </row>
    <row r="11" spans="1:11" ht="12.75" customHeight="1">
      <c r="A11" s="116" t="s">
        <v>329</v>
      </c>
      <c r="B11" s="187"/>
      <c r="C11" s="187"/>
      <c r="D11" s="187"/>
      <c r="E11" s="187"/>
      <c r="F11" s="187"/>
      <c r="G11" s="188"/>
      <c r="J11" s="51"/>
      <c r="K11" s="51"/>
    </row>
    <row r="12" spans="1:11" ht="12.75" customHeight="1">
      <c r="A12" s="186" t="s">
        <v>218</v>
      </c>
      <c r="B12" s="187">
        <v>110.9</v>
      </c>
      <c r="C12" s="187">
        <v>112.25</v>
      </c>
      <c r="D12" s="187">
        <f t="shared" si="0"/>
        <v>111.575</v>
      </c>
      <c r="E12" s="187">
        <v>112.08333333333333</v>
      </c>
      <c r="F12" s="187">
        <v>110.96666666666665</v>
      </c>
      <c r="G12" s="188">
        <f t="shared" si="1"/>
        <v>111.52499999999999</v>
      </c>
      <c r="J12" s="51"/>
      <c r="K12" s="51"/>
    </row>
    <row r="13" spans="1:11" ht="12.75" customHeight="1">
      <c r="A13" s="116" t="s">
        <v>330</v>
      </c>
      <c r="B13" s="187"/>
      <c r="C13" s="187"/>
      <c r="D13" s="187"/>
      <c r="E13" s="187"/>
      <c r="F13" s="187"/>
      <c r="G13" s="188"/>
      <c r="J13" s="51"/>
      <c r="K13" s="51"/>
    </row>
    <row r="14" spans="1:11" ht="12.75" customHeight="1">
      <c r="A14" s="186" t="s">
        <v>305</v>
      </c>
      <c r="B14" s="187">
        <v>106.21666666666665</v>
      </c>
      <c r="C14" s="187">
        <v>95.88333333333333</v>
      </c>
      <c r="D14" s="187">
        <f t="shared" si="0"/>
        <v>101.04999999999998</v>
      </c>
      <c r="E14" s="187">
        <v>81.3</v>
      </c>
      <c r="F14" s="187">
        <v>86.35</v>
      </c>
      <c r="G14" s="188">
        <f t="shared" si="1"/>
        <v>83.82499999999999</v>
      </c>
      <c r="J14" s="51"/>
      <c r="K14" s="51"/>
    </row>
    <row r="15" spans="1:11" ht="12.75" customHeight="1">
      <c r="A15" s="159" t="s">
        <v>331</v>
      </c>
      <c r="B15" s="187">
        <v>119.23333333333333</v>
      </c>
      <c r="C15" s="187">
        <v>117.6</v>
      </c>
      <c r="D15" s="187">
        <f t="shared" si="0"/>
        <v>118.41666666666666</v>
      </c>
      <c r="E15" s="187">
        <v>114.63333333333333</v>
      </c>
      <c r="F15" s="187">
        <v>112.76666666666667</v>
      </c>
      <c r="G15" s="188">
        <f t="shared" si="1"/>
        <v>113.69999999999999</v>
      </c>
      <c r="J15" s="51"/>
      <c r="K15" s="51"/>
    </row>
    <row r="16" spans="1:11" ht="12.75" customHeight="1">
      <c r="A16" s="116" t="s">
        <v>332</v>
      </c>
      <c r="B16" s="187"/>
      <c r="C16" s="187"/>
      <c r="D16" s="187"/>
      <c r="E16" s="187"/>
      <c r="F16" s="187"/>
      <c r="G16" s="188"/>
      <c r="J16" s="51"/>
      <c r="K16" s="51"/>
    </row>
    <row r="17" spans="1:11" ht="12.75" customHeight="1">
      <c r="A17" s="186" t="s">
        <v>228</v>
      </c>
      <c r="B17" s="187">
        <v>145.41666666666666</v>
      </c>
      <c r="C17" s="187">
        <v>143.6166666666667</v>
      </c>
      <c r="D17" s="187">
        <f t="shared" si="0"/>
        <v>144.51666666666668</v>
      </c>
      <c r="E17" s="187">
        <v>134.31666666666666</v>
      </c>
      <c r="F17" s="187">
        <v>124.06666666666666</v>
      </c>
      <c r="G17" s="188">
        <f t="shared" si="1"/>
        <v>129.19166666666666</v>
      </c>
      <c r="J17" s="51"/>
      <c r="K17" s="51"/>
    </row>
    <row r="18" spans="1:11" ht="12.75" customHeight="1">
      <c r="A18" s="159" t="s">
        <v>333</v>
      </c>
      <c r="B18" s="187"/>
      <c r="C18" s="187"/>
      <c r="D18" s="187"/>
      <c r="E18" s="187"/>
      <c r="F18" s="187"/>
      <c r="G18" s="188"/>
      <c r="J18" s="51"/>
      <c r="K18" s="51"/>
    </row>
    <row r="19" spans="1:11" ht="12.75" customHeight="1">
      <c r="A19" s="186" t="s">
        <v>306</v>
      </c>
      <c r="B19" s="187">
        <v>118.66666666666667</v>
      </c>
      <c r="C19" s="187">
        <v>119.88333333333333</v>
      </c>
      <c r="D19" s="187">
        <f t="shared" si="0"/>
        <v>119.275</v>
      </c>
      <c r="E19" s="187">
        <v>120.91666666666667</v>
      </c>
      <c r="F19" s="187">
        <v>121.1</v>
      </c>
      <c r="G19" s="188">
        <f t="shared" si="1"/>
        <v>121.00833333333333</v>
      </c>
      <c r="J19" s="51"/>
      <c r="K19" s="51"/>
    </row>
    <row r="20" spans="1:11" ht="12.75" customHeight="1">
      <c r="A20" s="189" t="s">
        <v>334</v>
      </c>
      <c r="B20" s="190">
        <v>96.66666666666667</v>
      </c>
      <c r="C20" s="190">
        <v>98.21666666666668</v>
      </c>
      <c r="D20" s="190">
        <f t="shared" si="0"/>
        <v>97.44166666666668</v>
      </c>
      <c r="E20" s="190">
        <v>93.25</v>
      </c>
      <c r="F20" s="190">
        <v>86.7</v>
      </c>
      <c r="G20" s="191">
        <f t="shared" si="1"/>
        <v>89.975</v>
      </c>
      <c r="J20" s="51"/>
      <c r="K20" s="51"/>
    </row>
    <row r="21" spans="1:11" ht="12.75" customHeight="1">
      <c r="A21" s="189" t="s">
        <v>335</v>
      </c>
      <c r="B21" s="190"/>
      <c r="C21" s="190"/>
      <c r="D21" s="190"/>
      <c r="E21" s="190"/>
      <c r="F21" s="190"/>
      <c r="G21" s="191"/>
      <c r="J21" s="51"/>
      <c r="K21" s="51"/>
    </row>
    <row r="22" spans="1:11" ht="12.75" customHeight="1">
      <c r="A22" s="186" t="s">
        <v>307</v>
      </c>
      <c r="B22" s="190">
        <v>110.83333333333333</v>
      </c>
      <c r="C22" s="190">
        <v>114.16666666666669</v>
      </c>
      <c r="D22" s="190">
        <f t="shared" si="0"/>
        <v>112.5</v>
      </c>
      <c r="E22" s="190">
        <v>113.63333333333333</v>
      </c>
      <c r="F22" s="190">
        <v>113.86666666666667</v>
      </c>
      <c r="G22" s="191">
        <f t="shared" si="1"/>
        <v>113.75</v>
      </c>
      <c r="J22" s="51"/>
      <c r="K22" s="51"/>
    </row>
    <row r="23" spans="1:11" ht="12.75" customHeight="1">
      <c r="A23" s="189" t="s">
        <v>336</v>
      </c>
      <c r="B23" s="190">
        <v>112.06666666666666</v>
      </c>
      <c r="C23" s="190">
        <v>113.7</v>
      </c>
      <c r="D23" s="190">
        <f t="shared" si="0"/>
        <v>112.88333333333333</v>
      </c>
      <c r="E23" s="190">
        <v>113.93333333333334</v>
      </c>
      <c r="F23" s="190">
        <v>113.2</v>
      </c>
      <c r="G23" s="191">
        <f t="shared" si="1"/>
        <v>113.56666666666666</v>
      </c>
      <c r="J23" s="51"/>
      <c r="K23" s="51"/>
    </row>
    <row r="24" spans="1:11" ht="12.75" customHeight="1">
      <c r="A24" s="116" t="s">
        <v>337</v>
      </c>
      <c r="B24" s="190"/>
      <c r="C24" s="190"/>
      <c r="D24" s="190"/>
      <c r="E24" s="190"/>
      <c r="F24" s="190"/>
      <c r="G24" s="191"/>
      <c r="J24" s="51"/>
      <c r="K24" s="51"/>
    </row>
    <row r="25" spans="1:11" ht="12.75" customHeight="1">
      <c r="A25" s="186" t="s">
        <v>225</v>
      </c>
      <c r="B25" s="190">
        <v>139.15</v>
      </c>
      <c r="C25" s="190">
        <v>133.41666666666666</v>
      </c>
      <c r="D25" s="190">
        <f t="shared" si="0"/>
        <v>136.28333333333333</v>
      </c>
      <c r="E25" s="190">
        <v>119.33333333333333</v>
      </c>
      <c r="F25" s="190">
        <v>118.13333333333333</v>
      </c>
      <c r="G25" s="191">
        <f t="shared" si="1"/>
        <v>118.73333333333332</v>
      </c>
      <c r="J25" s="51"/>
      <c r="K25" s="51"/>
    </row>
    <row r="26" spans="1:11" ht="12.75" customHeight="1">
      <c r="A26" s="192"/>
      <c r="B26" s="190"/>
      <c r="C26" s="190"/>
      <c r="D26" s="190"/>
      <c r="E26" s="190"/>
      <c r="F26" s="190"/>
      <c r="G26" s="191"/>
      <c r="J26" s="51"/>
      <c r="K26" s="51"/>
    </row>
    <row r="27" spans="1:11" ht="12.75" customHeight="1">
      <c r="A27" s="193" t="s">
        <v>367</v>
      </c>
      <c r="B27" s="209">
        <v>116.76666666666667</v>
      </c>
      <c r="C27" s="209">
        <v>115.76666666666667</v>
      </c>
      <c r="D27" s="209">
        <f t="shared" si="0"/>
        <v>116.26666666666667</v>
      </c>
      <c r="E27" s="209">
        <v>111.25</v>
      </c>
      <c r="F27" s="209">
        <v>110.8</v>
      </c>
      <c r="G27" s="210">
        <f>(E27+F27)/2</f>
        <v>111.025</v>
      </c>
      <c r="J27" s="51"/>
      <c r="K27" s="51"/>
    </row>
    <row r="28" spans="1:11" ht="12.75" customHeight="1">
      <c r="A28" s="133"/>
      <c r="B28" s="190"/>
      <c r="C28" s="190"/>
      <c r="D28" s="190"/>
      <c r="E28" s="190"/>
      <c r="F28" s="190"/>
      <c r="G28" s="191"/>
      <c r="J28" s="51"/>
      <c r="K28" s="51"/>
    </row>
    <row r="29" spans="1:11" ht="12.75" customHeight="1">
      <c r="A29" s="189" t="s">
        <v>341</v>
      </c>
      <c r="B29" s="190"/>
      <c r="C29" s="190"/>
      <c r="D29" s="190"/>
      <c r="E29" s="190"/>
      <c r="F29" s="190"/>
      <c r="G29" s="191"/>
      <c r="J29" s="51"/>
      <c r="K29" s="51"/>
    </row>
    <row r="30" spans="1:11" ht="12.75" customHeight="1">
      <c r="A30" s="186" t="s">
        <v>338</v>
      </c>
      <c r="B30" s="190">
        <v>113.28333333333332</v>
      </c>
      <c r="C30" s="190">
        <v>115.93333333333334</v>
      </c>
      <c r="D30" s="190">
        <f>(B30+C30)/2</f>
        <v>114.60833333333332</v>
      </c>
      <c r="E30" s="190">
        <v>120.83333333333336</v>
      </c>
      <c r="F30" s="190">
        <v>121.23333333333335</v>
      </c>
      <c r="G30" s="191">
        <f>(E30+F30)/2</f>
        <v>121.03333333333336</v>
      </c>
      <c r="J30" s="51"/>
      <c r="K30" s="51"/>
    </row>
    <row r="31" spans="1:11" ht="12.75" customHeight="1">
      <c r="A31" s="189" t="s">
        <v>339</v>
      </c>
      <c r="B31" s="190">
        <v>108.5166666666667</v>
      </c>
      <c r="C31" s="190">
        <v>109.08333333333333</v>
      </c>
      <c r="D31" s="190">
        <f t="shared" si="0"/>
        <v>108.80000000000001</v>
      </c>
      <c r="E31" s="190">
        <v>109.31666666666666</v>
      </c>
      <c r="F31" s="190">
        <v>109.73333333333335</v>
      </c>
      <c r="G31" s="191">
        <f>(E31+F31)/2</f>
        <v>109.525</v>
      </c>
      <c r="J31" s="51"/>
      <c r="K31" s="51"/>
    </row>
    <row r="32" spans="1:11" ht="12.75" customHeight="1">
      <c r="A32" s="189" t="s">
        <v>340</v>
      </c>
      <c r="B32" s="190">
        <v>112.33333333333336</v>
      </c>
      <c r="C32" s="190">
        <v>112.6</v>
      </c>
      <c r="D32" s="190">
        <f t="shared" si="0"/>
        <v>112.46666666666667</v>
      </c>
      <c r="E32" s="190">
        <v>118.78333333333335</v>
      </c>
      <c r="F32" s="190">
        <v>119.1</v>
      </c>
      <c r="G32" s="191">
        <f>(E32+F32)/2</f>
        <v>118.94166666666666</v>
      </c>
      <c r="J32" s="51"/>
      <c r="K32" s="51"/>
    </row>
    <row r="33" spans="1:11" ht="12.75" customHeight="1">
      <c r="A33" s="189" t="s">
        <v>342</v>
      </c>
      <c r="B33" s="190"/>
      <c r="C33" s="190"/>
      <c r="D33" s="190"/>
      <c r="E33" s="190"/>
      <c r="F33" s="190"/>
      <c r="G33" s="191"/>
      <c r="J33" s="51"/>
      <c r="K33" s="51"/>
    </row>
    <row r="34" spans="1:11" ht="12.75" customHeight="1">
      <c r="A34" s="186" t="s">
        <v>234</v>
      </c>
      <c r="B34" s="190">
        <v>112.95</v>
      </c>
      <c r="C34" s="190">
        <v>113.81666666666668</v>
      </c>
      <c r="D34" s="190">
        <f t="shared" si="0"/>
        <v>113.38333333333334</v>
      </c>
      <c r="E34" s="190">
        <v>118.83333333333333</v>
      </c>
      <c r="F34" s="190">
        <v>118.4</v>
      </c>
      <c r="G34" s="191">
        <f>(E34+F34)/2</f>
        <v>118.61666666666667</v>
      </c>
      <c r="J34" s="51"/>
      <c r="K34" s="51"/>
    </row>
    <row r="35" spans="1:11" ht="12.75" customHeight="1">
      <c r="A35" s="133"/>
      <c r="B35" s="187"/>
      <c r="C35" s="187"/>
      <c r="D35" s="187"/>
      <c r="E35" s="187"/>
      <c r="F35" s="187"/>
      <c r="G35" s="188"/>
      <c r="J35" s="51"/>
      <c r="K35" s="51"/>
    </row>
    <row r="36" spans="1:11" ht="12.75" customHeight="1">
      <c r="A36" s="196" t="s">
        <v>368</v>
      </c>
      <c r="B36" s="194">
        <v>111.8</v>
      </c>
      <c r="C36" s="194">
        <v>112.61666666666669</v>
      </c>
      <c r="D36" s="194">
        <f t="shared" si="0"/>
        <v>112.20833333333334</v>
      </c>
      <c r="E36" s="194">
        <v>116.46666666666665</v>
      </c>
      <c r="F36" s="194">
        <v>116.5</v>
      </c>
      <c r="G36" s="195">
        <f>(E36+F36)/2</f>
        <v>116.48333333333332</v>
      </c>
      <c r="J36" s="51"/>
      <c r="K36" s="51"/>
    </row>
    <row r="37" spans="1:11" ht="12.75" customHeight="1">
      <c r="A37" s="197"/>
      <c r="B37" s="194"/>
      <c r="C37" s="194"/>
      <c r="D37" s="194"/>
      <c r="E37" s="194"/>
      <c r="F37" s="194"/>
      <c r="G37" s="195"/>
      <c r="J37" s="51"/>
      <c r="K37" s="51"/>
    </row>
    <row r="38" spans="1:11" ht="12.75" customHeight="1" thickBot="1">
      <c r="A38" s="198" t="s">
        <v>399</v>
      </c>
      <c r="B38" s="199">
        <v>115.48333333333333</v>
      </c>
      <c r="C38" s="199">
        <v>117.15</v>
      </c>
      <c r="D38" s="199">
        <f t="shared" si="0"/>
        <v>116.31666666666666</v>
      </c>
      <c r="E38" s="199">
        <v>112.2</v>
      </c>
      <c r="F38" s="199">
        <v>112.51666666666667</v>
      </c>
      <c r="G38" s="200">
        <f>(E38+F38)/2</f>
        <v>112.35833333333333</v>
      </c>
      <c r="J38" s="51"/>
      <c r="K38" s="51"/>
    </row>
    <row r="39" spans="1:7" ht="12.75" customHeight="1">
      <c r="A39" s="201" t="s">
        <v>45</v>
      </c>
      <c r="B39" s="211"/>
      <c r="C39" s="211"/>
      <c r="D39" s="211"/>
      <c r="E39" s="211"/>
      <c r="F39" s="211"/>
      <c r="G39" s="211"/>
    </row>
    <row r="40" spans="1:7" ht="12.75" customHeight="1">
      <c r="A40" s="67" t="s">
        <v>308</v>
      </c>
      <c r="B40" s="5"/>
      <c r="C40" s="5"/>
      <c r="D40" s="5"/>
      <c r="E40" s="14"/>
      <c r="G40" s="14"/>
    </row>
    <row r="41" spans="1:9" ht="12.75" customHeight="1">
      <c r="A41" s="21" t="s">
        <v>347</v>
      </c>
      <c r="B41" s="1"/>
      <c r="C41" s="1"/>
      <c r="D41" s="19"/>
      <c r="E41" s="1"/>
      <c r="F41" s="1"/>
      <c r="G41" s="19"/>
      <c r="I41" s="22"/>
    </row>
    <row r="42" spans="1:9" ht="12.75" customHeight="1">
      <c r="A42" s="21"/>
      <c r="B42" s="1"/>
      <c r="C42" s="1"/>
      <c r="D42" s="19"/>
      <c r="E42" s="1"/>
      <c r="F42" s="1"/>
      <c r="G42" s="19"/>
      <c r="I42" s="22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427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325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22" t="s">
        <v>357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206" t="s">
        <v>320</v>
      </c>
      <c r="B8" s="187">
        <v>112.83333333333333</v>
      </c>
      <c r="C8" s="187">
        <v>112.96666666666665</v>
      </c>
      <c r="D8" s="187">
        <f>(B8+C8)/2</f>
        <v>112.89999999999999</v>
      </c>
      <c r="E8" s="187">
        <v>112.21666666666668</v>
      </c>
      <c r="F8" s="187">
        <v>110.98333333333333</v>
      </c>
      <c r="G8" s="188">
        <f>(E8+F8)/2</f>
        <v>111.60000000000001</v>
      </c>
      <c r="I8" s="51"/>
      <c r="J8" s="51"/>
    </row>
    <row r="9" spans="1:10" ht="12.75" customHeight="1">
      <c r="A9" s="116" t="s">
        <v>343</v>
      </c>
      <c r="B9" s="187">
        <v>109</v>
      </c>
      <c r="C9" s="187">
        <v>109.76666666666667</v>
      </c>
      <c r="D9" s="187">
        <f>(B9+C9)/2</f>
        <v>109.38333333333333</v>
      </c>
      <c r="E9" s="187">
        <v>106.48333333333333</v>
      </c>
      <c r="F9" s="187">
        <v>104.88333333333333</v>
      </c>
      <c r="G9" s="188">
        <f>(E9+F9)/2</f>
        <v>105.68333333333334</v>
      </c>
      <c r="I9" s="51"/>
      <c r="J9" s="51"/>
    </row>
    <row r="10" spans="1:10" ht="12.75" customHeight="1">
      <c r="A10" s="116" t="s">
        <v>344</v>
      </c>
      <c r="B10" s="187"/>
      <c r="C10" s="187"/>
      <c r="D10" s="187"/>
      <c r="E10" s="187"/>
      <c r="F10" s="187"/>
      <c r="G10" s="188"/>
      <c r="I10" s="51"/>
      <c r="J10" s="51"/>
    </row>
    <row r="11" spans="1:10" ht="12.75" customHeight="1">
      <c r="A11" s="206" t="s">
        <v>321</v>
      </c>
      <c r="B11" s="187">
        <v>110.2</v>
      </c>
      <c r="C11" s="187">
        <v>110.33333333333333</v>
      </c>
      <c r="D11" s="187">
        <f>(B11+C11)/2</f>
        <v>110.26666666666667</v>
      </c>
      <c r="E11" s="187">
        <v>109.71666666666668</v>
      </c>
      <c r="F11" s="187">
        <v>108.56666666666666</v>
      </c>
      <c r="G11" s="188">
        <f>(E11+F11)/2</f>
        <v>109.14166666666668</v>
      </c>
      <c r="I11" s="51"/>
      <c r="J11" s="51"/>
    </row>
    <row r="12" spans="1:10" ht="12.75" customHeight="1" thickBot="1">
      <c r="A12" s="156" t="s">
        <v>345</v>
      </c>
      <c r="B12" s="207">
        <v>110.45</v>
      </c>
      <c r="C12" s="207">
        <v>67</v>
      </c>
      <c r="D12" s="207">
        <f>(B12+C12)/2</f>
        <v>88.725</v>
      </c>
      <c r="E12" s="207">
        <v>112.56666666666668</v>
      </c>
      <c r="F12" s="207">
        <v>67</v>
      </c>
      <c r="G12" s="208">
        <f>(E12+F12)/2</f>
        <v>89.78333333333333</v>
      </c>
      <c r="I12" s="51"/>
      <c r="J12" s="51"/>
    </row>
    <row r="13" spans="1:7" ht="12.75" customHeight="1">
      <c r="A13" s="201" t="s">
        <v>45</v>
      </c>
      <c r="B13" s="202"/>
      <c r="C13" s="202"/>
      <c r="D13" s="202"/>
      <c r="E13" s="202"/>
      <c r="F13" s="202"/>
      <c r="G13" s="202"/>
    </row>
    <row r="14" spans="1:9" ht="12.75" customHeight="1">
      <c r="A14" s="21" t="s">
        <v>326</v>
      </c>
      <c r="B14" s="1"/>
      <c r="C14" s="1"/>
      <c r="D14" s="19"/>
      <c r="E14" s="1"/>
      <c r="F14" s="1"/>
      <c r="G14" s="19"/>
      <c r="I14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9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428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325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 thickBot="1">
      <c r="A7" s="212" t="s">
        <v>348</v>
      </c>
      <c r="B7" s="213">
        <v>111.15</v>
      </c>
      <c r="C7" s="213">
        <v>112.73333333333333</v>
      </c>
      <c r="D7" s="213">
        <f>(B7+C7)/2</f>
        <v>111.94166666666666</v>
      </c>
      <c r="E7" s="213">
        <v>117.76666666666667</v>
      </c>
      <c r="F7" s="213">
        <v>118.68333333333332</v>
      </c>
      <c r="G7" s="214">
        <f>(E7+F7)/2</f>
        <v>118.225</v>
      </c>
      <c r="I7" s="51"/>
      <c r="J7" s="51"/>
    </row>
    <row r="8" spans="1:7" ht="12.75" customHeight="1">
      <c r="A8" s="201" t="s">
        <v>45</v>
      </c>
      <c r="B8" s="202"/>
      <c r="C8" s="202"/>
      <c r="D8" s="202"/>
      <c r="E8" s="202"/>
      <c r="F8" s="202"/>
      <c r="G8" s="202"/>
    </row>
    <row r="9" spans="1:9" ht="12.75" customHeight="1">
      <c r="A9" s="21" t="s">
        <v>326</v>
      </c>
      <c r="B9" s="1"/>
      <c r="C9" s="1"/>
      <c r="D9" s="19"/>
      <c r="E9" s="1"/>
      <c r="F9" s="1"/>
      <c r="G9" s="19"/>
      <c r="I9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42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2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429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354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27" t="s">
        <v>346</v>
      </c>
      <c r="B6" s="385" t="s">
        <v>402</v>
      </c>
      <c r="C6" s="386"/>
      <c r="D6" s="386"/>
    </row>
    <row r="7" spans="1:5" ht="13.5" thickBot="1">
      <c r="A7" s="381"/>
      <c r="B7" s="204" t="s">
        <v>32</v>
      </c>
      <c r="C7" s="203" t="s">
        <v>33</v>
      </c>
      <c r="D7" s="205" t="s">
        <v>34</v>
      </c>
      <c r="E7" s="4"/>
    </row>
    <row r="8" spans="1:4" ht="12.75" customHeight="1">
      <c r="A8" s="157" t="s">
        <v>327</v>
      </c>
      <c r="B8" s="184"/>
      <c r="C8" s="184"/>
      <c r="D8" s="185"/>
    </row>
    <row r="9" spans="1:4" ht="12.75" customHeight="1">
      <c r="A9" s="186" t="s">
        <v>303</v>
      </c>
      <c r="B9" s="187">
        <v>-0.30529690123647407</v>
      </c>
      <c r="C9" s="187">
        <v>-2.1276595744680917</v>
      </c>
      <c r="D9" s="188">
        <f>(B9+C9)/2</f>
        <v>-1.216478237852283</v>
      </c>
    </row>
    <row r="10" spans="1:4" ht="12.75" customHeight="1">
      <c r="A10" s="116" t="s">
        <v>328</v>
      </c>
      <c r="B10" s="187"/>
      <c r="C10" s="187"/>
      <c r="D10" s="188"/>
    </row>
    <row r="11" spans="1:4" ht="12.75" customHeight="1">
      <c r="A11" s="186" t="s">
        <v>304</v>
      </c>
      <c r="B11" s="187">
        <v>0.7067669172932443</v>
      </c>
      <c r="C11" s="187">
        <v>-0.47505938242278845</v>
      </c>
      <c r="D11" s="188">
        <f aca="true" t="shared" si="0" ref="D11:D39">(B11+C11)/2</f>
        <v>0.1158537674352279</v>
      </c>
    </row>
    <row r="12" spans="1:4" ht="12.75" customHeight="1">
      <c r="A12" s="116" t="s">
        <v>329</v>
      </c>
      <c r="B12" s="187"/>
      <c r="C12" s="187"/>
      <c r="D12" s="188"/>
    </row>
    <row r="13" spans="1:4" ht="12.75" customHeight="1">
      <c r="A13" s="186" t="s">
        <v>218</v>
      </c>
      <c r="B13" s="187">
        <v>1.0670273519687312</v>
      </c>
      <c r="C13" s="187">
        <v>-1.1432813659985264</v>
      </c>
      <c r="D13" s="188">
        <f t="shared" si="0"/>
        <v>-0.038127007014897574</v>
      </c>
    </row>
    <row r="14" spans="1:4" ht="12.75" customHeight="1">
      <c r="A14" s="116" t="s">
        <v>330</v>
      </c>
      <c r="B14" s="187"/>
      <c r="C14" s="187"/>
      <c r="D14" s="188"/>
    </row>
    <row r="15" spans="1:4" ht="12.75" customHeight="1">
      <c r="A15" s="186" t="s">
        <v>305</v>
      </c>
      <c r="B15" s="187">
        <v>-23.458339871332175</v>
      </c>
      <c r="C15" s="187">
        <v>-9.942638623326959</v>
      </c>
      <c r="D15" s="188">
        <f t="shared" si="0"/>
        <v>-16.700489247329568</v>
      </c>
    </row>
    <row r="16" spans="1:4" ht="12.75" customHeight="1">
      <c r="A16" s="159" t="s">
        <v>331</v>
      </c>
      <c r="B16" s="187">
        <v>-3.857981548783904</v>
      </c>
      <c r="C16" s="187">
        <v>-4.109977324263035</v>
      </c>
      <c r="D16" s="188">
        <f t="shared" si="0"/>
        <v>-3.9839794365234695</v>
      </c>
    </row>
    <row r="17" spans="1:4" ht="12.75" customHeight="1">
      <c r="A17" s="116" t="s">
        <v>332</v>
      </c>
      <c r="B17" s="187"/>
      <c r="C17" s="187"/>
      <c r="D17" s="188"/>
    </row>
    <row r="18" spans="1:4" ht="12.75" customHeight="1">
      <c r="A18" s="186" t="s">
        <v>228</v>
      </c>
      <c r="B18" s="187">
        <v>-7.633237822349567</v>
      </c>
      <c r="C18" s="187">
        <v>-13.612626204015344</v>
      </c>
      <c r="D18" s="188">
        <f t="shared" si="0"/>
        <v>-10.622932013182457</v>
      </c>
    </row>
    <row r="19" spans="1:4" ht="12.75" customHeight="1">
      <c r="A19" s="159" t="s">
        <v>333</v>
      </c>
      <c r="B19" s="187"/>
      <c r="C19" s="187"/>
      <c r="D19" s="188"/>
    </row>
    <row r="20" spans="1:4" ht="12.75" customHeight="1">
      <c r="A20" s="186" t="s">
        <v>306</v>
      </c>
      <c r="B20" s="190">
        <v>1.8960674157303368</v>
      </c>
      <c r="C20" s="190">
        <v>1.0148755734742128</v>
      </c>
      <c r="D20" s="191">
        <f t="shared" si="0"/>
        <v>1.4554714946022749</v>
      </c>
    </row>
    <row r="21" spans="1:4" ht="12.75" customHeight="1">
      <c r="A21" s="189" t="s">
        <v>334</v>
      </c>
      <c r="B21" s="190">
        <v>-3.534482758620695</v>
      </c>
      <c r="C21" s="190">
        <v>-11.725776344815895</v>
      </c>
      <c r="D21" s="191">
        <f t="shared" si="0"/>
        <v>-7.630129551718294</v>
      </c>
    </row>
    <row r="22" spans="1:4" ht="12.75" customHeight="1">
      <c r="A22" s="189" t="s">
        <v>335</v>
      </c>
      <c r="B22" s="190"/>
      <c r="C22" s="190"/>
      <c r="D22" s="191"/>
    </row>
    <row r="23" spans="1:4" ht="12.75" customHeight="1">
      <c r="A23" s="186" t="s">
        <v>307</v>
      </c>
      <c r="B23" s="190">
        <v>2.526315789473682</v>
      </c>
      <c r="C23" s="190">
        <v>-0.2627737226277471</v>
      </c>
      <c r="D23" s="191">
        <f t="shared" si="0"/>
        <v>1.1317710334229674</v>
      </c>
    </row>
    <row r="24" spans="1:4" ht="12.75" customHeight="1">
      <c r="A24" s="189" t="s">
        <v>336</v>
      </c>
      <c r="B24" s="190">
        <v>1.665675193337306</v>
      </c>
      <c r="C24" s="190">
        <v>-0.4397537379067722</v>
      </c>
      <c r="D24" s="191">
        <f t="shared" si="0"/>
        <v>0.6129607277152669</v>
      </c>
    </row>
    <row r="25" spans="1:4" ht="12.75" customHeight="1">
      <c r="A25" s="116" t="s">
        <v>337</v>
      </c>
      <c r="B25" s="190"/>
      <c r="C25" s="190"/>
      <c r="D25" s="191"/>
    </row>
    <row r="26" spans="1:4" ht="12.75" customHeight="1">
      <c r="A26" s="186" t="s">
        <v>225</v>
      </c>
      <c r="B26" s="190">
        <v>-14.24122649419093</v>
      </c>
      <c r="C26" s="190">
        <v>-11.455340412242348</v>
      </c>
      <c r="D26" s="191">
        <f t="shared" si="0"/>
        <v>-12.848283453216638</v>
      </c>
    </row>
    <row r="27" spans="1:4" ht="12.75" customHeight="1">
      <c r="A27" s="192"/>
      <c r="B27" s="190"/>
      <c r="C27" s="190"/>
      <c r="D27" s="191"/>
    </row>
    <row r="28" spans="1:4" ht="12.75" customHeight="1">
      <c r="A28" s="193" t="s">
        <v>367</v>
      </c>
      <c r="B28" s="209">
        <v>-4.724521838424207</v>
      </c>
      <c r="C28" s="209">
        <v>-4.290238986467033</v>
      </c>
      <c r="D28" s="210">
        <f t="shared" si="0"/>
        <v>-4.50738041244562</v>
      </c>
    </row>
    <row r="29" spans="1:4" ht="12.75" customHeight="1">
      <c r="A29" s="133"/>
      <c r="B29" s="190"/>
      <c r="C29" s="190"/>
      <c r="D29" s="191"/>
    </row>
    <row r="30" spans="1:4" ht="12.75" customHeight="1">
      <c r="A30" s="189" t="s">
        <v>341</v>
      </c>
      <c r="B30" s="190"/>
      <c r="C30" s="190"/>
      <c r="D30" s="191"/>
    </row>
    <row r="31" spans="1:4" ht="12.75" customHeight="1">
      <c r="A31" s="186" t="s">
        <v>338</v>
      </c>
      <c r="B31" s="190">
        <v>6.664705016919265</v>
      </c>
      <c r="C31" s="190">
        <v>4.57159286946522</v>
      </c>
      <c r="D31" s="191">
        <f>(B31+C31)/2</f>
        <v>5.618148943192242</v>
      </c>
    </row>
    <row r="32" spans="1:4" ht="12.75" customHeight="1">
      <c r="A32" s="189" t="s">
        <v>339</v>
      </c>
      <c r="B32" s="190">
        <v>0.7372139456304425</v>
      </c>
      <c r="C32" s="190">
        <v>0.5958747135217906</v>
      </c>
      <c r="D32" s="191">
        <f t="shared" si="0"/>
        <v>0.6665443295761165</v>
      </c>
    </row>
    <row r="33" spans="1:4" ht="12.75" customHeight="1">
      <c r="A33" s="189" t="s">
        <v>340</v>
      </c>
      <c r="B33" s="190">
        <v>5.7418397626112645</v>
      </c>
      <c r="C33" s="190">
        <v>5.772646536412078</v>
      </c>
      <c r="D33" s="191">
        <f t="shared" si="0"/>
        <v>5.757243149511671</v>
      </c>
    </row>
    <row r="34" spans="1:4" ht="12.75" customHeight="1">
      <c r="A34" s="189" t="s">
        <v>342</v>
      </c>
      <c r="B34" s="190"/>
      <c r="C34" s="190"/>
      <c r="D34" s="191"/>
    </row>
    <row r="35" spans="1:4" ht="12.75" customHeight="1">
      <c r="A35" s="186" t="s">
        <v>234</v>
      </c>
      <c r="B35" s="190">
        <v>5.2087944518223335</v>
      </c>
      <c r="C35" s="190">
        <v>4.026943915653824</v>
      </c>
      <c r="D35" s="191">
        <f t="shared" si="0"/>
        <v>4.617869183738079</v>
      </c>
    </row>
    <row r="36" spans="1:4" ht="12.75" customHeight="1">
      <c r="A36" s="133"/>
      <c r="B36" s="190"/>
      <c r="C36" s="190"/>
      <c r="D36" s="191"/>
    </row>
    <row r="37" spans="1:4" ht="12.75" customHeight="1">
      <c r="A37" s="196" t="s">
        <v>368</v>
      </c>
      <c r="B37" s="209">
        <v>4.174120453190213</v>
      </c>
      <c r="C37" s="209">
        <v>3.4482758620689453</v>
      </c>
      <c r="D37" s="210">
        <f t="shared" si="0"/>
        <v>3.811198157629579</v>
      </c>
    </row>
    <row r="38" spans="1:4" ht="12.75" customHeight="1">
      <c r="A38" s="197"/>
      <c r="B38" s="209"/>
      <c r="C38" s="209"/>
      <c r="D38" s="210"/>
    </row>
    <row r="39" spans="1:4" ht="12.75" customHeight="1" thickBot="1">
      <c r="A39" s="198" t="s">
        <v>399</v>
      </c>
      <c r="B39" s="215">
        <v>-2.843123105787269</v>
      </c>
      <c r="C39" s="215">
        <v>-3.9550433916631156</v>
      </c>
      <c r="D39" s="216">
        <f t="shared" si="0"/>
        <v>-3.3990832487251925</v>
      </c>
    </row>
    <row r="40" spans="1:7" ht="12.75" customHeight="1">
      <c r="A40" s="134" t="s">
        <v>45</v>
      </c>
      <c r="B40" s="211"/>
      <c r="C40" s="211"/>
      <c r="D40" s="211"/>
      <c r="E40" s="16"/>
      <c r="F40" s="16"/>
      <c r="G40" s="16"/>
    </row>
    <row r="41" spans="1:4" ht="12.75" customHeight="1">
      <c r="A41" s="67" t="s">
        <v>189</v>
      </c>
      <c r="B41" s="5"/>
      <c r="C41" s="5"/>
      <c r="D41" s="5"/>
    </row>
    <row r="42" spans="1:9" ht="12.75" customHeight="1">
      <c r="A42" s="21" t="s">
        <v>347</v>
      </c>
      <c r="B42" s="1"/>
      <c r="C42" s="1"/>
      <c r="D42" s="19"/>
      <c r="E42" s="1"/>
      <c r="F42" s="1"/>
      <c r="G42" s="19"/>
      <c r="I42" s="22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5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0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430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354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 customHeight="1">
      <c r="A6" s="327" t="s">
        <v>325</v>
      </c>
      <c r="B6" s="382" t="s">
        <v>402</v>
      </c>
      <c r="C6" s="383"/>
      <c r="D6" s="384"/>
    </row>
    <row r="7" spans="1:5" ht="12.75" customHeight="1" thickBot="1">
      <c r="A7" s="329"/>
      <c r="B7" s="204" t="s">
        <v>32</v>
      </c>
      <c r="C7" s="203" t="s">
        <v>33</v>
      </c>
      <c r="D7" s="205" t="s">
        <v>34</v>
      </c>
      <c r="E7" s="4"/>
    </row>
    <row r="8" spans="1:4" ht="12.75" customHeight="1">
      <c r="A8" s="122" t="s">
        <v>357</v>
      </c>
      <c r="B8" s="184"/>
      <c r="C8" s="184"/>
      <c r="D8" s="185"/>
    </row>
    <row r="9" spans="1:4" ht="12.75" customHeight="1">
      <c r="A9" s="206" t="s">
        <v>320</v>
      </c>
      <c r="B9" s="187">
        <v>-0.5465288035450332</v>
      </c>
      <c r="C9" s="187">
        <v>-1.7556801416346888</v>
      </c>
      <c r="D9" s="188">
        <f>(B9+C9)/2</f>
        <v>-1.151104472589861</v>
      </c>
    </row>
    <row r="10" spans="1:4" ht="12.75" customHeight="1">
      <c r="A10" s="116" t="s">
        <v>343</v>
      </c>
      <c r="B10" s="187">
        <v>-2.308868501529051</v>
      </c>
      <c r="C10" s="187">
        <v>-4.448830853325241</v>
      </c>
      <c r="D10" s="188">
        <f>(B10+C10)/2</f>
        <v>-3.378849677427146</v>
      </c>
    </row>
    <row r="11" spans="1:4" ht="12.75" customHeight="1">
      <c r="A11" s="116" t="s">
        <v>344</v>
      </c>
      <c r="B11" s="187"/>
      <c r="C11" s="187"/>
      <c r="D11" s="188"/>
    </row>
    <row r="12" spans="1:4" ht="12.75" customHeight="1">
      <c r="A12" s="206" t="s">
        <v>321</v>
      </c>
      <c r="B12" s="187">
        <v>-0.4385964912280581</v>
      </c>
      <c r="C12" s="187">
        <v>-1.6012084592145006</v>
      </c>
      <c r="D12" s="188">
        <f>(B12+C12)/2</f>
        <v>-1.0199024752212793</v>
      </c>
    </row>
    <row r="13" spans="1:4" ht="12.75" customHeight="1" thickBot="1">
      <c r="A13" s="156" t="s">
        <v>345</v>
      </c>
      <c r="B13" s="207">
        <v>1.9164025954428918</v>
      </c>
      <c r="C13" s="207">
        <v>0</v>
      </c>
      <c r="D13" s="208">
        <f>(B13+C13)/2</f>
        <v>0.9582012977214459</v>
      </c>
    </row>
    <row r="14" spans="1:7" ht="12.75" customHeight="1">
      <c r="A14" s="201" t="s">
        <v>45</v>
      </c>
      <c r="B14" s="202"/>
      <c r="C14" s="202"/>
      <c r="D14" s="202"/>
      <c r="E14" s="17"/>
      <c r="F14" s="17"/>
      <c r="G14" s="17"/>
    </row>
    <row r="15" spans="1:9" ht="12.75" customHeight="1">
      <c r="A15" s="21" t="s">
        <v>326</v>
      </c>
      <c r="B15" s="1"/>
      <c r="C15" s="1"/>
      <c r="D15" s="19"/>
      <c r="E15" s="1"/>
      <c r="F15" s="1"/>
      <c r="G15" s="19"/>
      <c r="I15" s="22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0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2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431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354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 customHeight="1">
      <c r="A6" s="327" t="s">
        <v>325</v>
      </c>
      <c r="B6" s="382" t="s">
        <v>402</v>
      </c>
      <c r="C6" s="383"/>
      <c r="D6" s="384"/>
    </row>
    <row r="7" spans="1:5" ht="12.75" customHeight="1" thickBot="1">
      <c r="A7" s="329"/>
      <c r="B7" s="204" t="s">
        <v>32</v>
      </c>
      <c r="C7" s="203" t="s">
        <v>33</v>
      </c>
      <c r="D7" s="205" t="s">
        <v>34</v>
      </c>
      <c r="E7" s="4"/>
    </row>
    <row r="8" spans="1:4" ht="12.75" customHeight="1" thickBot="1">
      <c r="A8" s="212" t="s">
        <v>348</v>
      </c>
      <c r="B8" s="213">
        <v>5.952916479232263</v>
      </c>
      <c r="C8" s="213">
        <v>5.277942046126542</v>
      </c>
      <c r="D8" s="214">
        <f>(B8+C8)/2</f>
        <v>5.6154292626794025</v>
      </c>
    </row>
    <row r="9" spans="1:7" ht="12.75" customHeight="1">
      <c r="A9" s="201" t="s">
        <v>45</v>
      </c>
      <c r="B9" s="202"/>
      <c r="C9" s="202"/>
      <c r="D9" s="202"/>
      <c r="E9" s="17"/>
      <c r="F9" s="17"/>
      <c r="G9" s="17"/>
    </row>
    <row r="10" spans="1:9" ht="12.75" customHeight="1">
      <c r="A10" s="21" t="s">
        <v>326</v>
      </c>
      <c r="B10" s="1"/>
      <c r="C10" s="1"/>
      <c r="D10" s="19"/>
      <c r="E10" s="1"/>
      <c r="F10" s="1"/>
      <c r="G10" s="19"/>
      <c r="I10" s="2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J36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34" t="s">
        <v>432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8" s="15" customFormat="1" ht="12.75">
      <c r="A5" s="387" t="s">
        <v>207</v>
      </c>
      <c r="B5" s="389">
        <v>2008</v>
      </c>
      <c r="C5" s="390"/>
      <c r="D5" s="391"/>
      <c r="E5" s="389">
        <v>2009</v>
      </c>
      <c r="F5" s="390"/>
      <c r="G5" s="392"/>
      <c r="H5" s="38"/>
    </row>
    <row r="6" spans="1:8" s="15" customFormat="1" ht="13.5" thickBot="1">
      <c r="A6" s="388"/>
      <c r="B6" s="221" t="s">
        <v>32</v>
      </c>
      <c r="C6" s="221" t="s">
        <v>33</v>
      </c>
      <c r="D6" s="221" t="s">
        <v>34</v>
      </c>
      <c r="E6" s="221" t="s">
        <v>32</v>
      </c>
      <c r="F6" s="221" t="s">
        <v>33</v>
      </c>
      <c r="G6" s="222" t="s">
        <v>34</v>
      </c>
      <c r="H6" s="38"/>
    </row>
    <row r="7" spans="1:13" ht="12.75" customHeight="1">
      <c r="A7" s="217" t="s">
        <v>113</v>
      </c>
      <c r="B7" s="184">
        <v>110.57472332666667</v>
      </c>
      <c r="C7" s="184">
        <v>114.27819961833335</v>
      </c>
      <c r="D7" s="184">
        <f aca="true" t="shared" si="0" ref="D7:D28">(B7+C7)/2</f>
        <v>112.42646147250001</v>
      </c>
      <c r="E7" s="184">
        <v>114.81383333333333</v>
      </c>
      <c r="F7" s="184">
        <v>114.23083333333334</v>
      </c>
      <c r="G7" s="185">
        <f aca="true" t="shared" si="1" ref="G7:G28">(E7+F7)/2</f>
        <v>114.52233333333334</v>
      </c>
      <c r="H7" s="39"/>
      <c r="K7" s="51"/>
      <c r="L7" s="51"/>
      <c r="M7" s="51"/>
    </row>
    <row r="8" spans="1:13" ht="12.75" customHeight="1">
      <c r="A8" s="218" t="s">
        <v>57</v>
      </c>
      <c r="B8" s="187">
        <v>117.37866307833333</v>
      </c>
      <c r="C8" s="187">
        <v>118.33744677166668</v>
      </c>
      <c r="D8" s="187">
        <f t="shared" si="0"/>
        <v>117.858054925</v>
      </c>
      <c r="E8" s="187">
        <v>117.9215</v>
      </c>
      <c r="F8" s="187">
        <v>117.68400000000001</v>
      </c>
      <c r="G8" s="188">
        <f t="shared" si="1"/>
        <v>117.80275</v>
      </c>
      <c r="H8" s="39"/>
      <c r="K8" s="51"/>
      <c r="L8" s="51"/>
      <c r="M8" s="51"/>
    </row>
    <row r="9" spans="1:13" ht="12.75" customHeight="1">
      <c r="A9" s="218" t="s">
        <v>114</v>
      </c>
      <c r="B9" s="187">
        <v>109.22682952999999</v>
      </c>
      <c r="C9" s="187">
        <v>111.29845464</v>
      </c>
      <c r="D9" s="187">
        <f t="shared" si="0"/>
        <v>110.262642085</v>
      </c>
      <c r="E9" s="187">
        <v>112.3395</v>
      </c>
      <c r="F9" s="187">
        <v>112.044</v>
      </c>
      <c r="G9" s="188">
        <f t="shared" si="1"/>
        <v>112.19175</v>
      </c>
      <c r="H9" s="39"/>
      <c r="K9" s="51"/>
      <c r="L9" s="51"/>
      <c r="M9" s="51"/>
    </row>
    <row r="10" spans="1:13" ht="12.75" customHeight="1">
      <c r="A10" s="218" t="s">
        <v>115</v>
      </c>
      <c r="B10" s="187">
        <v>99.36726545166665</v>
      </c>
      <c r="C10" s="187">
        <v>109.75324300833331</v>
      </c>
      <c r="D10" s="187">
        <f t="shared" si="0"/>
        <v>104.56025422999998</v>
      </c>
      <c r="E10" s="187">
        <v>103.63633333333333</v>
      </c>
      <c r="F10" s="187">
        <v>109.47216666666667</v>
      </c>
      <c r="G10" s="188">
        <f t="shared" si="1"/>
        <v>106.55425</v>
      </c>
      <c r="H10" s="39"/>
      <c r="K10" s="51"/>
      <c r="L10" s="51"/>
      <c r="M10" s="51"/>
    </row>
    <row r="11" spans="1:13" ht="12.75" customHeight="1">
      <c r="A11" s="218" t="s">
        <v>176</v>
      </c>
      <c r="B11" s="187">
        <v>103.51324085166665</v>
      </c>
      <c r="C11" s="187">
        <v>105.17130004500001</v>
      </c>
      <c r="D11" s="187">
        <f t="shared" si="0"/>
        <v>104.34227044833332</v>
      </c>
      <c r="E11" s="187">
        <v>100.64833333333333</v>
      </c>
      <c r="F11" s="187">
        <v>100.05983333333334</v>
      </c>
      <c r="G11" s="188">
        <f t="shared" si="1"/>
        <v>100.35408333333334</v>
      </c>
      <c r="H11" s="39"/>
      <c r="K11" s="51"/>
      <c r="L11" s="51"/>
      <c r="M11" s="51"/>
    </row>
    <row r="12" spans="1:13" ht="12.75" customHeight="1">
      <c r="A12" s="218" t="s">
        <v>177</v>
      </c>
      <c r="B12" s="187">
        <v>113.66938545166668</v>
      </c>
      <c r="C12" s="187">
        <v>115.28833130999999</v>
      </c>
      <c r="D12" s="187">
        <f t="shared" si="0"/>
        <v>114.47885838083334</v>
      </c>
      <c r="E12" s="187">
        <v>113.81766666666665</v>
      </c>
      <c r="F12" s="187">
        <v>110.82766666666667</v>
      </c>
      <c r="G12" s="188">
        <f t="shared" si="1"/>
        <v>112.32266666666666</v>
      </c>
      <c r="H12" s="39"/>
      <c r="K12" s="51"/>
      <c r="L12" s="51"/>
      <c r="M12" s="51"/>
    </row>
    <row r="13" spans="1:13" ht="12.75" customHeight="1">
      <c r="A13" s="218" t="s">
        <v>116</v>
      </c>
      <c r="B13" s="187">
        <v>106.32835484499999</v>
      </c>
      <c r="C13" s="187">
        <v>108.16783271666667</v>
      </c>
      <c r="D13" s="187">
        <f t="shared" si="0"/>
        <v>107.24809378083333</v>
      </c>
      <c r="E13" s="187">
        <v>108.0315</v>
      </c>
      <c r="F13" s="187">
        <v>107.65466666666667</v>
      </c>
      <c r="G13" s="188">
        <f t="shared" si="1"/>
        <v>107.84308333333334</v>
      </c>
      <c r="H13" s="39"/>
      <c r="K13" s="51"/>
      <c r="L13" s="51"/>
      <c r="M13" s="51"/>
    </row>
    <row r="14" spans="1:13" ht="12.75" customHeight="1">
      <c r="A14" s="218" t="s">
        <v>117</v>
      </c>
      <c r="B14" s="187">
        <v>104.96420826999999</v>
      </c>
      <c r="C14" s="187">
        <v>102.56326440166667</v>
      </c>
      <c r="D14" s="187">
        <f t="shared" si="0"/>
        <v>103.76373633583333</v>
      </c>
      <c r="E14" s="187">
        <v>99.16699999999999</v>
      </c>
      <c r="F14" s="187">
        <v>98.752</v>
      </c>
      <c r="G14" s="188">
        <f t="shared" si="1"/>
        <v>98.95949999999999</v>
      </c>
      <c r="H14" s="37"/>
      <c r="K14" s="51"/>
      <c r="L14" s="51"/>
      <c r="M14" s="51"/>
    </row>
    <row r="15" spans="1:13" ht="12.75" customHeight="1">
      <c r="A15" s="218" t="s">
        <v>178</v>
      </c>
      <c r="B15" s="187">
        <v>104.22587930833333</v>
      </c>
      <c r="C15" s="187">
        <v>104.76878677</v>
      </c>
      <c r="D15" s="187">
        <f t="shared" si="0"/>
        <v>104.49733303916668</v>
      </c>
      <c r="E15" s="187">
        <v>103.79983333333332</v>
      </c>
      <c r="F15" s="187">
        <v>103.69283333333334</v>
      </c>
      <c r="G15" s="188">
        <f t="shared" si="1"/>
        <v>103.74633333333333</v>
      </c>
      <c r="H15" s="39"/>
      <c r="K15" s="51"/>
      <c r="L15" s="51"/>
      <c r="M15" s="51"/>
    </row>
    <row r="16" spans="1:13" ht="12.75" customHeight="1">
      <c r="A16" s="218" t="s">
        <v>52</v>
      </c>
      <c r="B16" s="187">
        <v>114.317795355</v>
      </c>
      <c r="C16" s="187">
        <v>116.60135626833333</v>
      </c>
      <c r="D16" s="187">
        <f t="shared" si="0"/>
        <v>115.45957581166667</v>
      </c>
      <c r="E16" s="187">
        <v>116.83616666666666</v>
      </c>
      <c r="F16" s="187">
        <v>116.85533333333332</v>
      </c>
      <c r="G16" s="188">
        <f t="shared" si="1"/>
        <v>116.84574999999998</v>
      </c>
      <c r="H16" s="39"/>
      <c r="K16" s="51"/>
      <c r="L16" s="51"/>
      <c r="M16" s="51"/>
    </row>
    <row r="17" spans="1:13" ht="12.75" customHeight="1">
      <c r="A17" s="218" t="s">
        <v>118</v>
      </c>
      <c r="B17" s="187">
        <v>128.19896690166667</v>
      </c>
      <c r="C17" s="187">
        <v>124.96391741666666</v>
      </c>
      <c r="D17" s="187">
        <f t="shared" si="0"/>
        <v>126.58144215916667</v>
      </c>
      <c r="E17" s="187">
        <v>119.03233333333333</v>
      </c>
      <c r="F17" s="187">
        <v>113.45816666666667</v>
      </c>
      <c r="G17" s="188">
        <f t="shared" si="1"/>
        <v>116.24525</v>
      </c>
      <c r="H17" s="39"/>
      <c r="K17" s="51"/>
      <c r="L17" s="51"/>
      <c r="M17" s="51"/>
    </row>
    <row r="18" spans="1:13" ht="12.75" customHeight="1">
      <c r="A18" s="218" t="s">
        <v>358</v>
      </c>
      <c r="B18" s="187">
        <v>112.04124958833334</v>
      </c>
      <c r="C18" s="187">
        <v>112.58959753333333</v>
      </c>
      <c r="D18" s="187">
        <f t="shared" si="0"/>
        <v>112.31542356083334</v>
      </c>
      <c r="E18" s="187">
        <v>112.52883333333334</v>
      </c>
      <c r="F18" s="187">
        <v>109.01683333333335</v>
      </c>
      <c r="G18" s="188">
        <f t="shared" si="1"/>
        <v>110.77283333333335</v>
      </c>
      <c r="H18" s="39"/>
      <c r="K18" s="51"/>
      <c r="L18" s="51"/>
      <c r="M18" s="51"/>
    </row>
    <row r="19" spans="1:13" ht="12.75" customHeight="1">
      <c r="A19" s="218" t="s">
        <v>119</v>
      </c>
      <c r="B19" s="187">
        <v>84.99962116333334</v>
      </c>
      <c r="C19" s="187">
        <v>85.13874056666667</v>
      </c>
      <c r="D19" s="187">
        <f t="shared" si="0"/>
        <v>85.069180865</v>
      </c>
      <c r="E19" s="187">
        <v>76.0325</v>
      </c>
      <c r="F19" s="187">
        <v>74.76933333333334</v>
      </c>
      <c r="G19" s="188">
        <f t="shared" si="1"/>
        <v>75.40091666666666</v>
      </c>
      <c r="H19" s="39"/>
      <c r="K19" s="51"/>
      <c r="L19" s="51"/>
      <c r="M19" s="51"/>
    </row>
    <row r="20" spans="1:13" ht="12.75" customHeight="1">
      <c r="A20" s="218" t="s">
        <v>68</v>
      </c>
      <c r="B20" s="187">
        <v>112.42748460333333</v>
      </c>
      <c r="C20" s="187">
        <v>116.24252913333333</v>
      </c>
      <c r="D20" s="187">
        <f t="shared" si="0"/>
        <v>114.33500686833332</v>
      </c>
      <c r="E20" s="187">
        <v>116.86283333333334</v>
      </c>
      <c r="F20" s="187">
        <v>112.57916666666667</v>
      </c>
      <c r="G20" s="188">
        <f t="shared" si="1"/>
        <v>114.721</v>
      </c>
      <c r="H20" s="39"/>
      <c r="K20" s="51"/>
      <c r="L20" s="51"/>
      <c r="M20" s="51"/>
    </row>
    <row r="21" spans="1:13" ht="12.75" customHeight="1">
      <c r="A21" s="218" t="s">
        <v>179</v>
      </c>
      <c r="B21" s="187">
        <v>101.99106306833333</v>
      </c>
      <c r="C21" s="187">
        <v>103.15025464</v>
      </c>
      <c r="D21" s="187">
        <f t="shared" si="0"/>
        <v>102.57065885416667</v>
      </c>
      <c r="E21" s="187">
        <v>102.96816666666666</v>
      </c>
      <c r="F21" s="187">
        <v>103.00116666666668</v>
      </c>
      <c r="G21" s="188">
        <f t="shared" si="1"/>
        <v>102.98466666666667</v>
      </c>
      <c r="H21" s="39"/>
      <c r="K21" s="51"/>
      <c r="L21" s="51"/>
      <c r="M21" s="51"/>
    </row>
    <row r="22" spans="1:13" ht="12.75" customHeight="1">
      <c r="A22" s="218" t="s">
        <v>180</v>
      </c>
      <c r="B22" s="187">
        <v>108.90275639833334</v>
      </c>
      <c r="C22" s="187">
        <v>109.01744541666666</v>
      </c>
      <c r="D22" s="187">
        <f t="shared" si="0"/>
        <v>108.96010090749999</v>
      </c>
      <c r="E22" s="187">
        <v>112.215</v>
      </c>
      <c r="F22" s="187">
        <v>110.22916666666667</v>
      </c>
      <c r="G22" s="188">
        <f t="shared" si="1"/>
        <v>111.22208333333333</v>
      </c>
      <c r="H22" s="37"/>
      <c r="K22" s="51"/>
      <c r="L22" s="51"/>
      <c r="M22" s="51"/>
    </row>
    <row r="23" spans="1:13" ht="12.75" customHeight="1">
      <c r="A23" s="218" t="s">
        <v>181</v>
      </c>
      <c r="B23" s="187">
        <v>113.80205299666666</v>
      </c>
      <c r="C23" s="187">
        <v>115.28753960166667</v>
      </c>
      <c r="D23" s="187">
        <f t="shared" si="0"/>
        <v>114.54479629916666</v>
      </c>
      <c r="E23" s="187">
        <v>115.52416666666666</v>
      </c>
      <c r="F23" s="187">
        <v>114.46</v>
      </c>
      <c r="G23" s="188">
        <f t="shared" si="1"/>
        <v>114.99208333333333</v>
      </c>
      <c r="H23" s="39"/>
      <c r="K23" s="51"/>
      <c r="L23" s="51"/>
      <c r="M23" s="51"/>
    </row>
    <row r="24" spans="1:13" ht="12.75" customHeight="1">
      <c r="A24" s="218" t="s">
        <v>182</v>
      </c>
      <c r="B24" s="187">
        <v>105.368716305</v>
      </c>
      <c r="C24" s="187">
        <v>107.73768381166667</v>
      </c>
      <c r="D24" s="187">
        <f t="shared" si="0"/>
        <v>106.55320005833335</v>
      </c>
      <c r="E24" s="187">
        <v>104.18216666666666</v>
      </c>
      <c r="F24" s="187">
        <v>93.94850000000001</v>
      </c>
      <c r="G24" s="188">
        <f t="shared" si="1"/>
        <v>99.06533333333334</v>
      </c>
      <c r="H24" s="39"/>
      <c r="K24" s="51"/>
      <c r="L24" s="51"/>
      <c r="M24" s="51"/>
    </row>
    <row r="25" spans="1:13" ht="12.75" customHeight="1">
      <c r="A25" s="218" t="s">
        <v>183</v>
      </c>
      <c r="B25" s="187">
        <v>109.86089496166666</v>
      </c>
      <c r="C25" s="187">
        <v>114.44158532166665</v>
      </c>
      <c r="D25" s="187">
        <f t="shared" si="0"/>
        <v>112.15124014166665</v>
      </c>
      <c r="E25" s="187">
        <v>113.53949999999999</v>
      </c>
      <c r="F25" s="187">
        <v>113.5895</v>
      </c>
      <c r="G25" s="188">
        <f t="shared" si="1"/>
        <v>113.5645</v>
      </c>
      <c r="H25" s="39"/>
      <c r="K25" s="51"/>
      <c r="L25" s="51"/>
      <c r="M25" s="51"/>
    </row>
    <row r="26" spans="1:13" ht="12.75" customHeight="1">
      <c r="A26" s="218" t="s">
        <v>62</v>
      </c>
      <c r="B26" s="187">
        <v>102.02332961666667</v>
      </c>
      <c r="C26" s="187">
        <v>101.89026562166667</v>
      </c>
      <c r="D26" s="187">
        <f t="shared" si="0"/>
        <v>101.95679761916668</v>
      </c>
      <c r="E26" s="187">
        <v>96.20233333333333</v>
      </c>
      <c r="F26" s="187">
        <v>93.595</v>
      </c>
      <c r="G26" s="188">
        <f t="shared" si="1"/>
        <v>94.89866666666666</v>
      </c>
      <c r="H26" s="39"/>
      <c r="K26" s="51"/>
      <c r="L26" s="51"/>
      <c r="M26" s="51"/>
    </row>
    <row r="27" spans="1:13" ht="12.75" customHeight="1">
      <c r="A27" s="218" t="s">
        <v>184</v>
      </c>
      <c r="B27" s="187">
        <v>107.95974037166667</v>
      </c>
      <c r="C27" s="187">
        <v>111.32166611999999</v>
      </c>
      <c r="D27" s="187">
        <f t="shared" si="0"/>
        <v>109.64070324583332</v>
      </c>
      <c r="E27" s="187">
        <v>111.70366666666666</v>
      </c>
      <c r="F27" s="187">
        <v>111.68533333333333</v>
      </c>
      <c r="G27" s="188">
        <f t="shared" si="1"/>
        <v>111.6945</v>
      </c>
      <c r="H27" s="39"/>
      <c r="K27" s="51"/>
      <c r="L27" s="51"/>
      <c r="M27" s="51"/>
    </row>
    <row r="28" spans="1:36" ht="12.75" customHeight="1">
      <c r="A28" s="218" t="s">
        <v>185</v>
      </c>
      <c r="B28" s="187">
        <v>105.67694373</v>
      </c>
      <c r="C28" s="187">
        <v>107.54782536166665</v>
      </c>
      <c r="D28" s="187">
        <f t="shared" si="0"/>
        <v>106.61238454583332</v>
      </c>
      <c r="E28" s="187">
        <v>109.79433333333333</v>
      </c>
      <c r="F28" s="187">
        <v>109.84366666666666</v>
      </c>
      <c r="G28" s="188">
        <f t="shared" si="1"/>
        <v>109.81899999999999</v>
      </c>
      <c r="H28" s="3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36" ht="12.75" customHeight="1">
      <c r="A29" s="218"/>
      <c r="B29" s="187"/>
      <c r="C29" s="187"/>
      <c r="D29" s="187"/>
      <c r="E29" s="187"/>
      <c r="F29" s="187"/>
      <c r="G29" s="188"/>
      <c r="H29" s="3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</row>
    <row r="30" spans="1:13" ht="12.75" customHeight="1">
      <c r="A30" s="219" t="s">
        <v>301</v>
      </c>
      <c r="B30" s="209">
        <v>109.78899999999999</v>
      </c>
      <c r="C30" s="209">
        <v>111.03</v>
      </c>
      <c r="D30" s="209">
        <f>(B30+C30)/2</f>
        <v>110.4095</v>
      </c>
      <c r="E30" s="209">
        <v>110.983</v>
      </c>
      <c r="F30" s="209">
        <v>111.72133333333333</v>
      </c>
      <c r="G30" s="210">
        <f>(E30+F30)/2</f>
        <v>111.35216666666668</v>
      </c>
      <c r="H30" s="39"/>
      <c r="K30" s="51"/>
      <c r="L30" s="51"/>
      <c r="M30" s="51"/>
    </row>
    <row r="31" spans="1:13" ht="12.75" customHeight="1">
      <c r="A31" s="219" t="s">
        <v>302</v>
      </c>
      <c r="B31" s="209">
        <v>109.039</v>
      </c>
      <c r="C31" s="209">
        <v>110.40816666666667</v>
      </c>
      <c r="D31" s="209">
        <f>(B31+C31)/2</f>
        <v>109.72358333333334</v>
      </c>
      <c r="E31" s="209">
        <v>109.37950000000001</v>
      </c>
      <c r="F31" s="209">
        <v>108.01883333333335</v>
      </c>
      <c r="G31" s="210">
        <f>(E31+F31)/2</f>
        <v>108.69916666666668</v>
      </c>
      <c r="H31" s="39"/>
      <c r="K31" s="51"/>
      <c r="L31" s="51"/>
      <c r="M31" s="51"/>
    </row>
    <row r="32" spans="1:13" ht="12.75" customHeight="1">
      <c r="A32" s="219" t="s">
        <v>300</v>
      </c>
      <c r="B32" s="194">
        <v>109.80046850500001</v>
      </c>
      <c r="C32" s="194">
        <v>111.03657459</v>
      </c>
      <c r="D32" s="194">
        <f>(B32+C32)/2</f>
        <v>110.4185215475</v>
      </c>
      <c r="E32" s="194">
        <v>109.72383333333335</v>
      </c>
      <c r="F32" s="194">
        <v>108.35516666666666</v>
      </c>
      <c r="G32" s="195">
        <f>(E32+F32)/2</f>
        <v>109.0395</v>
      </c>
      <c r="H32" s="39"/>
      <c r="K32" s="51"/>
      <c r="L32" s="51"/>
      <c r="M32" s="51"/>
    </row>
    <row r="33" spans="1:13" ht="12.75" customHeight="1">
      <c r="A33" s="219" t="s">
        <v>120</v>
      </c>
      <c r="B33" s="194">
        <v>108.22754662666667</v>
      </c>
      <c r="C33" s="194">
        <v>109.61453328166668</v>
      </c>
      <c r="D33" s="194">
        <f>(B33+C33)/2</f>
        <v>108.92103995416667</v>
      </c>
      <c r="E33" s="194">
        <v>108.3845</v>
      </c>
      <c r="F33" s="194">
        <v>106.66783333333335</v>
      </c>
      <c r="G33" s="195">
        <f>(E33+F33)/2</f>
        <v>107.52616666666668</v>
      </c>
      <c r="H33" s="39"/>
      <c r="K33" s="51"/>
      <c r="L33" s="51"/>
      <c r="M33" s="51"/>
    </row>
    <row r="34" spans="1:13" ht="12.75" customHeight="1">
      <c r="A34" s="219"/>
      <c r="B34" s="194"/>
      <c r="C34" s="194"/>
      <c r="D34" s="194"/>
      <c r="E34" s="194"/>
      <c r="F34" s="194"/>
      <c r="G34" s="195"/>
      <c r="H34" s="39"/>
      <c r="K34" s="51"/>
      <c r="L34" s="51"/>
      <c r="M34" s="51"/>
    </row>
    <row r="35" spans="1:13" ht="12.75" customHeight="1" thickBot="1">
      <c r="A35" s="198" t="s">
        <v>370</v>
      </c>
      <c r="B35" s="199">
        <v>106.41697140499998</v>
      </c>
      <c r="C35" s="199">
        <v>107.53491007833333</v>
      </c>
      <c r="D35" s="199">
        <f>(B35+C35)/2</f>
        <v>106.97594074166665</v>
      </c>
      <c r="E35" s="199">
        <v>106.29899999999999</v>
      </c>
      <c r="F35" s="199">
        <v>107.03666666666668</v>
      </c>
      <c r="G35" s="200">
        <f>(E35+F35)/2</f>
        <v>106.66783333333333</v>
      </c>
      <c r="H35" s="39"/>
      <c r="K35" s="51"/>
      <c r="L35" s="51"/>
      <c r="M35" s="51"/>
    </row>
    <row r="36" spans="1:7" ht="12.75">
      <c r="A36" s="220" t="s">
        <v>45</v>
      </c>
      <c r="B36" s="220"/>
      <c r="C36" s="220"/>
      <c r="D36" s="220"/>
      <c r="E36" s="220"/>
      <c r="F36" s="220"/>
      <c r="G36" s="220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M9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34" t="s">
        <v>433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8" s="15" customFormat="1" ht="12.75">
      <c r="A5" s="387" t="s">
        <v>207</v>
      </c>
      <c r="B5" s="389">
        <v>2008</v>
      </c>
      <c r="C5" s="390"/>
      <c r="D5" s="391"/>
      <c r="E5" s="389">
        <v>2009</v>
      </c>
      <c r="F5" s="390"/>
      <c r="G5" s="392"/>
      <c r="H5" s="38"/>
    </row>
    <row r="6" spans="1:8" s="15" customFormat="1" ht="13.5" thickBot="1">
      <c r="A6" s="388"/>
      <c r="B6" s="221" t="s">
        <v>32</v>
      </c>
      <c r="C6" s="221" t="s">
        <v>33</v>
      </c>
      <c r="D6" s="221" t="s">
        <v>34</v>
      </c>
      <c r="E6" s="221" t="s">
        <v>32</v>
      </c>
      <c r="F6" s="221" t="s">
        <v>33</v>
      </c>
      <c r="G6" s="222" t="s">
        <v>34</v>
      </c>
      <c r="H6" s="38"/>
    </row>
    <row r="7" spans="1:13" ht="12.75" customHeight="1">
      <c r="A7" s="217" t="s">
        <v>322</v>
      </c>
      <c r="B7" s="184">
        <v>109.71066666666667</v>
      </c>
      <c r="C7" s="184">
        <v>111.44533333333334</v>
      </c>
      <c r="D7" s="184">
        <f>(B7+C7)/2</f>
        <v>110.578</v>
      </c>
      <c r="E7" s="184">
        <v>116.37366666666668</v>
      </c>
      <c r="F7" s="184">
        <v>117.43316666666668</v>
      </c>
      <c r="G7" s="185">
        <f>(E7+F7)/2</f>
        <v>116.90341666666669</v>
      </c>
      <c r="H7" s="39"/>
      <c r="K7" s="51"/>
      <c r="L7" s="51"/>
      <c r="M7" s="51"/>
    </row>
    <row r="8" spans="1:13" ht="12.75" customHeight="1" thickBot="1">
      <c r="A8" s="223" t="s">
        <v>323</v>
      </c>
      <c r="B8" s="207">
        <v>107.123</v>
      </c>
      <c r="C8" s="207">
        <v>108.46983333333333</v>
      </c>
      <c r="D8" s="207">
        <f>(B8+C8)/2</f>
        <v>107.79641666666666</v>
      </c>
      <c r="E8" s="207">
        <v>113.406</v>
      </c>
      <c r="F8" s="207">
        <v>115.21050000000001</v>
      </c>
      <c r="G8" s="208">
        <f>(E8+F8)/2</f>
        <v>114.30825000000002</v>
      </c>
      <c r="H8" s="39"/>
      <c r="K8" s="51"/>
      <c r="L8" s="51"/>
      <c r="M8" s="51"/>
    </row>
    <row r="9" spans="1:7" ht="12.75">
      <c r="A9" s="220" t="s">
        <v>45</v>
      </c>
      <c r="B9" s="220"/>
      <c r="C9" s="220"/>
      <c r="D9" s="220"/>
      <c r="E9" s="220"/>
      <c r="F9" s="220"/>
      <c r="G9" s="220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365</v>
      </c>
      <c r="B1" s="326"/>
      <c r="C1" s="326"/>
      <c r="D1" s="326"/>
      <c r="E1" s="326"/>
      <c r="F1" s="88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407</v>
      </c>
      <c r="B3" s="334"/>
      <c r="C3" s="334"/>
      <c r="D3" s="334"/>
      <c r="E3" s="334"/>
      <c r="F3" s="78"/>
      <c r="G3" s="62"/>
    </row>
    <row r="4" spans="1:7" ht="15" customHeight="1">
      <c r="A4" s="334" t="s">
        <v>349</v>
      </c>
      <c r="B4" s="334"/>
      <c r="C4" s="334"/>
      <c r="D4" s="334"/>
      <c r="E4" s="334"/>
      <c r="F4" s="78"/>
      <c r="G4" s="62"/>
    </row>
    <row r="5" spans="1:7" ht="12.75" customHeight="1" thickBot="1">
      <c r="A5" s="106"/>
      <c r="B5" s="106"/>
      <c r="C5" s="106"/>
      <c r="D5" s="106"/>
      <c r="E5" s="106"/>
      <c r="F5" s="24"/>
      <c r="G5" s="62"/>
    </row>
    <row r="6" spans="1:7" ht="12.75" customHeight="1">
      <c r="A6" s="327" t="s">
        <v>0</v>
      </c>
      <c r="B6" s="335" t="s">
        <v>1</v>
      </c>
      <c r="C6" s="336"/>
      <c r="D6" s="330" t="s">
        <v>2</v>
      </c>
      <c r="E6" s="337"/>
      <c r="F6"/>
      <c r="G6" s="62"/>
    </row>
    <row r="7" spans="1:7" ht="12.75" customHeight="1">
      <c r="A7" s="328"/>
      <c r="B7" s="332" t="s">
        <v>3</v>
      </c>
      <c r="C7" s="324" t="s">
        <v>270</v>
      </c>
      <c r="D7" s="324" t="s">
        <v>3</v>
      </c>
      <c r="E7" s="338" t="s">
        <v>270</v>
      </c>
      <c r="F7"/>
      <c r="G7" s="62"/>
    </row>
    <row r="8" spans="1:7" ht="12.75" customHeight="1" thickBot="1">
      <c r="A8" s="329"/>
      <c r="B8" s="333"/>
      <c r="C8" s="325"/>
      <c r="D8" s="325"/>
      <c r="E8" s="339"/>
      <c r="F8"/>
      <c r="G8" s="62"/>
    </row>
    <row r="9" spans="1:7" ht="12.75" customHeight="1">
      <c r="A9" s="107" t="s">
        <v>4</v>
      </c>
      <c r="B9" s="108">
        <v>2543</v>
      </c>
      <c r="C9" s="109">
        <f aca="true" t="shared" si="0" ref="C9:C26">(B9/$B$28)*100</f>
        <v>15.446759399866366</v>
      </c>
      <c r="D9" s="108">
        <v>3210</v>
      </c>
      <c r="E9" s="110">
        <f aca="true" t="shared" si="1" ref="E9:E26">(D9/$D$28)*100</f>
        <v>15.588578088578089</v>
      </c>
      <c r="F9"/>
      <c r="G9" s="62"/>
    </row>
    <row r="10" spans="1:7" ht="12.75" customHeight="1">
      <c r="A10" s="111" t="s">
        <v>5</v>
      </c>
      <c r="B10" s="112">
        <v>491</v>
      </c>
      <c r="C10" s="113">
        <f t="shared" si="0"/>
        <v>2.982445483812185</v>
      </c>
      <c r="D10" s="112">
        <v>626</v>
      </c>
      <c r="E10" s="114">
        <f t="shared" si="1"/>
        <v>3.04001554001554</v>
      </c>
      <c r="F10"/>
      <c r="G10" s="62"/>
    </row>
    <row r="11" spans="1:7" ht="12.75" customHeight="1">
      <c r="A11" s="115" t="s">
        <v>6</v>
      </c>
      <c r="B11" s="112">
        <v>244</v>
      </c>
      <c r="C11" s="113">
        <f t="shared" si="0"/>
        <v>1.4821114013241816</v>
      </c>
      <c r="D11" s="112">
        <v>287</v>
      </c>
      <c r="E11" s="114">
        <f t="shared" si="1"/>
        <v>1.3937451437451438</v>
      </c>
      <c r="F11"/>
      <c r="G11" s="62"/>
    </row>
    <row r="12" spans="1:7" ht="12.75" customHeight="1">
      <c r="A12" s="111" t="s">
        <v>7</v>
      </c>
      <c r="B12" s="112">
        <v>516</v>
      </c>
      <c r="C12" s="113">
        <f t="shared" si="0"/>
        <v>3.1343011601773676</v>
      </c>
      <c r="D12" s="112">
        <v>679</v>
      </c>
      <c r="E12" s="114">
        <f t="shared" si="1"/>
        <v>3.2973970473970473</v>
      </c>
      <c r="F12"/>
      <c r="G12" s="62"/>
    </row>
    <row r="13" spans="1:7" ht="12.75" customHeight="1">
      <c r="A13" s="111" t="s">
        <v>8</v>
      </c>
      <c r="B13" s="112">
        <v>568</v>
      </c>
      <c r="C13" s="113">
        <f t="shared" si="0"/>
        <v>3.4501609670169473</v>
      </c>
      <c r="D13" s="112">
        <v>724</v>
      </c>
      <c r="E13" s="114">
        <f t="shared" si="1"/>
        <v>3.515928515928516</v>
      </c>
      <c r="F13"/>
      <c r="G13" s="62"/>
    </row>
    <row r="14" spans="1:7" ht="12.75" customHeight="1">
      <c r="A14" s="111" t="s">
        <v>9</v>
      </c>
      <c r="B14" s="112">
        <v>155</v>
      </c>
      <c r="C14" s="113">
        <f t="shared" si="0"/>
        <v>0.9415051934641316</v>
      </c>
      <c r="D14" s="112">
        <v>214</v>
      </c>
      <c r="E14" s="114">
        <f t="shared" si="1"/>
        <v>1.0392385392385393</v>
      </c>
      <c r="F14"/>
      <c r="G14" s="62"/>
    </row>
    <row r="15" spans="1:7" ht="12.75" customHeight="1">
      <c r="A15" s="111" t="s">
        <v>10</v>
      </c>
      <c r="B15" s="112">
        <v>1239</v>
      </c>
      <c r="C15" s="113">
        <f t="shared" si="0"/>
        <v>7.525967320658446</v>
      </c>
      <c r="D15" s="112">
        <v>1653</v>
      </c>
      <c r="E15" s="114">
        <f t="shared" si="1"/>
        <v>8.027389277389277</v>
      </c>
      <c r="F15"/>
      <c r="G15" s="62"/>
    </row>
    <row r="16" spans="1:7" ht="12.75" customHeight="1">
      <c r="A16" s="115" t="s">
        <v>11</v>
      </c>
      <c r="B16" s="112">
        <v>1165</v>
      </c>
      <c r="C16" s="113">
        <f t="shared" si="0"/>
        <v>7.076474518617506</v>
      </c>
      <c r="D16" s="112">
        <v>1948</v>
      </c>
      <c r="E16" s="114">
        <f t="shared" si="1"/>
        <v>9.45998445998446</v>
      </c>
      <c r="F16"/>
      <c r="G16" s="62"/>
    </row>
    <row r="17" spans="1:7" ht="12.75" customHeight="1">
      <c r="A17" s="115" t="s">
        <v>12</v>
      </c>
      <c r="B17" s="112">
        <v>2068</v>
      </c>
      <c r="C17" s="113">
        <f t="shared" si="0"/>
        <v>12.5615015489279</v>
      </c>
      <c r="D17" s="112">
        <v>2629</v>
      </c>
      <c r="E17" s="114">
        <f t="shared" si="1"/>
        <v>12.767094017094017</v>
      </c>
      <c r="F17"/>
      <c r="G17" s="62"/>
    </row>
    <row r="18" spans="1:9" ht="12.75" customHeight="1">
      <c r="A18" s="115" t="s">
        <v>18</v>
      </c>
      <c r="B18" s="112">
        <v>1899</v>
      </c>
      <c r="C18" s="113">
        <f t="shared" si="0"/>
        <v>11.534957176699265</v>
      </c>
      <c r="D18" s="112">
        <v>2345</v>
      </c>
      <c r="E18" s="114">
        <f t="shared" si="1"/>
        <v>11.387917637917639</v>
      </c>
      <c r="F18"/>
      <c r="G18" s="62"/>
      <c r="I18" s="74"/>
    </row>
    <row r="19" spans="1:9" ht="12.75" customHeight="1">
      <c r="A19" s="115" t="s">
        <v>13</v>
      </c>
      <c r="B19" s="112">
        <v>500</v>
      </c>
      <c r="C19" s="113">
        <f t="shared" si="0"/>
        <v>3.0371135273036507</v>
      </c>
      <c r="D19" s="112">
        <v>674</v>
      </c>
      <c r="E19" s="114">
        <f t="shared" si="1"/>
        <v>3.273115773115773</v>
      </c>
      <c r="F19"/>
      <c r="G19" s="62"/>
      <c r="I19" s="73"/>
    </row>
    <row r="20" spans="1:9" ht="12.75" customHeight="1">
      <c r="A20" s="115" t="s">
        <v>14</v>
      </c>
      <c r="B20" s="112">
        <v>786</v>
      </c>
      <c r="C20" s="113">
        <f t="shared" si="0"/>
        <v>4.7743424649213395</v>
      </c>
      <c r="D20" s="112">
        <v>1038</v>
      </c>
      <c r="E20" s="114">
        <f t="shared" si="1"/>
        <v>5.040792540792541</v>
      </c>
      <c r="F20"/>
      <c r="G20" s="62"/>
      <c r="I20" s="73"/>
    </row>
    <row r="21" spans="1:9" ht="12.75" customHeight="1">
      <c r="A21" s="116" t="s">
        <v>46</v>
      </c>
      <c r="B21" s="112">
        <v>2760</v>
      </c>
      <c r="C21" s="113">
        <f t="shared" si="0"/>
        <v>16.764866670716152</v>
      </c>
      <c r="D21" s="112">
        <v>2368</v>
      </c>
      <c r="E21" s="114">
        <f t="shared" si="1"/>
        <v>11.499611499611499</v>
      </c>
      <c r="F21"/>
      <c r="G21" s="62"/>
      <c r="I21" s="73"/>
    </row>
    <row r="22" spans="1:9" ht="12.75" customHeight="1">
      <c r="A22" s="116" t="s">
        <v>15</v>
      </c>
      <c r="B22" s="112">
        <v>601</v>
      </c>
      <c r="C22" s="113">
        <f t="shared" si="0"/>
        <v>3.6506104598189877</v>
      </c>
      <c r="D22" s="112">
        <v>795</v>
      </c>
      <c r="E22" s="114">
        <f t="shared" si="1"/>
        <v>3.8607226107226102</v>
      </c>
      <c r="F22"/>
      <c r="G22" s="62"/>
      <c r="I22" s="73"/>
    </row>
    <row r="23" spans="1:7" ht="12.75" customHeight="1">
      <c r="A23" s="115" t="s">
        <v>47</v>
      </c>
      <c r="B23" s="112">
        <v>335</v>
      </c>
      <c r="C23" s="113">
        <f t="shared" si="0"/>
        <v>2.034866063293446</v>
      </c>
      <c r="D23" s="112">
        <v>683</v>
      </c>
      <c r="E23" s="114">
        <f t="shared" si="1"/>
        <v>3.316822066822067</v>
      </c>
      <c r="F23"/>
      <c r="G23" s="62"/>
    </row>
    <row r="24" spans="1:7" ht="12.75" customHeight="1">
      <c r="A24" s="115" t="s">
        <v>16</v>
      </c>
      <c r="B24" s="112">
        <v>471</v>
      </c>
      <c r="C24" s="113">
        <f t="shared" si="0"/>
        <v>2.860960942720039</v>
      </c>
      <c r="D24" s="112">
        <v>537</v>
      </c>
      <c r="E24" s="114">
        <f t="shared" si="1"/>
        <v>2.607808857808858</v>
      </c>
      <c r="F24"/>
      <c r="G24" s="62"/>
    </row>
    <row r="25" spans="1:7" ht="12.75" customHeight="1">
      <c r="A25" s="115" t="s">
        <v>17</v>
      </c>
      <c r="B25" s="112">
        <v>100</v>
      </c>
      <c r="C25" s="113">
        <f t="shared" si="0"/>
        <v>0.6074227054607301</v>
      </c>
      <c r="D25" s="112">
        <v>144</v>
      </c>
      <c r="E25" s="114">
        <f t="shared" si="1"/>
        <v>0.6993006993006993</v>
      </c>
      <c r="F25"/>
      <c r="G25" s="62"/>
    </row>
    <row r="26" spans="1:7" ht="12.75" customHeight="1">
      <c r="A26" s="116" t="s">
        <v>19</v>
      </c>
      <c r="B26" s="112">
        <v>22</v>
      </c>
      <c r="C26" s="113">
        <f t="shared" si="0"/>
        <v>0.13363299520136063</v>
      </c>
      <c r="D26" s="112">
        <v>38</v>
      </c>
      <c r="E26" s="114">
        <f t="shared" si="1"/>
        <v>0.18453768453768454</v>
      </c>
      <c r="F26"/>
      <c r="G26" s="62"/>
    </row>
    <row r="27" spans="1:7" ht="12.75" customHeight="1">
      <c r="A27" s="116"/>
      <c r="B27" s="117"/>
      <c r="C27" s="113"/>
      <c r="D27" s="112"/>
      <c r="E27" s="114"/>
      <c r="F27"/>
      <c r="G27" s="62"/>
    </row>
    <row r="28" spans="1:7" ht="12.75" customHeight="1" thickBot="1">
      <c r="A28" s="118" t="s">
        <v>373</v>
      </c>
      <c r="B28" s="119">
        <f>SUM(B9:B26)</f>
        <v>16463</v>
      </c>
      <c r="C28" s="120">
        <f>SUM(C9:C26)</f>
        <v>100.00000000000003</v>
      </c>
      <c r="D28" s="119">
        <f>SUM(D9:D26)</f>
        <v>20592</v>
      </c>
      <c r="E28" s="121">
        <f>SUM(E9:E26)</f>
        <v>100</v>
      </c>
      <c r="F28"/>
      <c r="G28" s="62"/>
    </row>
    <row r="29" spans="1:6" ht="12.75" customHeight="1">
      <c r="A29" s="122" t="s">
        <v>295</v>
      </c>
      <c r="B29" s="123"/>
      <c r="C29" s="124"/>
      <c r="D29" s="125"/>
      <c r="E29" s="126"/>
      <c r="F29" s="11"/>
    </row>
    <row r="30" spans="1:6" ht="12.75">
      <c r="A30" s="5"/>
      <c r="E30" s="13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C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C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B40" s="9"/>
      <c r="C40" s="9"/>
      <c r="D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B42" s="9"/>
      <c r="C42" s="9"/>
      <c r="D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13"/>
      <c r="B44" s="13"/>
      <c r="C44" s="13"/>
      <c r="D44" s="9"/>
      <c r="E44" s="9"/>
      <c r="F44" s="9"/>
    </row>
    <row r="45" spans="1:6" ht="12.75">
      <c r="A45" s="5"/>
      <c r="D45" s="13"/>
      <c r="E45" s="13"/>
      <c r="F45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38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26" t="s">
        <v>365</v>
      </c>
      <c r="B1" s="326"/>
      <c r="C1" s="326"/>
      <c r="D1" s="326"/>
      <c r="E1" s="30"/>
      <c r="F1" s="30"/>
      <c r="G1" s="30"/>
    </row>
    <row r="2" ht="12.75" customHeight="1"/>
    <row r="3" spans="1:10" ht="15" customHeight="1">
      <c r="A3" s="334" t="s">
        <v>434</v>
      </c>
      <c r="B3" s="334"/>
      <c r="C3" s="334"/>
      <c r="D3" s="334"/>
      <c r="E3" s="78"/>
      <c r="F3" s="78"/>
      <c r="G3" s="78"/>
      <c r="H3" s="78"/>
      <c r="I3" s="78"/>
      <c r="J3" s="14"/>
    </row>
    <row r="4" spans="1:10" ht="15" customHeight="1">
      <c r="A4" s="334" t="s">
        <v>355</v>
      </c>
      <c r="B4" s="334"/>
      <c r="C4" s="334"/>
      <c r="D4" s="334"/>
      <c r="E4" s="78"/>
      <c r="F4" s="78"/>
      <c r="G4" s="78"/>
      <c r="H4" s="78"/>
      <c r="I4" s="78"/>
      <c r="J4" s="1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95" t="s">
        <v>207</v>
      </c>
      <c r="B6" s="397" t="s">
        <v>402</v>
      </c>
      <c r="C6" s="398"/>
      <c r="D6" s="398"/>
    </row>
    <row r="7" spans="1:5" ht="13.5" thickBot="1">
      <c r="A7" s="396"/>
      <c r="B7" s="224" t="s">
        <v>32</v>
      </c>
      <c r="C7" s="224" t="s">
        <v>33</v>
      </c>
      <c r="D7" s="225" t="s">
        <v>34</v>
      </c>
      <c r="E7" s="50"/>
    </row>
    <row r="8" spans="1:4" ht="12.75" customHeight="1">
      <c r="A8" s="217" t="s">
        <v>113</v>
      </c>
      <c r="B8" s="184">
        <v>3.8337061844986247</v>
      </c>
      <c r="C8" s="184">
        <v>-0.04144822473420448</v>
      </c>
      <c r="D8" s="185">
        <f>(B8+C8)/2</f>
        <v>1.89612897988221</v>
      </c>
    </row>
    <row r="9" spans="1:4" ht="12.75" customHeight="1">
      <c r="A9" s="218" t="s">
        <v>57</v>
      </c>
      <c r="B9" s="187">
        <v>0.46246643762196976</v>
      </c>
      <c r="C9" s="187">
        <v>-0.5521893445339392</v>
      </c>
      <c r="D9" s="188">
        <f>(B9+C9)/2</f>
        <v>-0.04486145345598472</v>
      </c>
    </row>
    <row r="10" spans="1:4" ht="12.75" customHeight="1">
      <c r="A10" s="218" t="s">
        <v>114</v>
      </c>
      <c r="B10" s="187">
        <v>2.8497306782534535</v>
      </c>
      <c r="C10" s="187">
        <v>0.669861376253152</v>
      </c>
      <c r="D10" s="188">
        <f aca="true" t="shared" si="0" ref="D10:D36">(B10+C10)/2</f>
        <v>1.7597960272533029</v>
      </c>
    </row>
    <row r="11" spans="1:4" ht="12.75" customHeight="1">
      <c r="A11" s="218" t="s">
        <v>115</v>
      </c>
      <c r="B11" s="187">
        <v>4.296251750777215</v>
      </c>
      <c r="C11" s="187">
        <v>-0.25609843860860315</v>
      </c>
      <c r="D11" s="188">
        <f t="shared" si="0"/>
        <v>2.020076656084306</v>
      </c>
    </row>
    <row r="12" spans="1:4" ht="12.75" customHeight="1">
      <c r="A12" s="218" t="s">
        <v>176</v>
      </c>
      <c r="B12" s="187">
        <v>-2.767672516831645</v>
      </c>
      <c r="C12" s="187">
        <v>-4.860134570438517</v>
      </c>
      <c r="D12" s="188">
        <f t="shared" si="0"/>
        <v>-3.813903543635081</v>
      </c>
    </row>
    <row r="13" spans="1:4" ht="12.75" customHeight="1">
      <c r="A13" s="218" t="s">
        <v>177</v>
      </c>
      <c r="B13" s="187">
        <v>0.13044956160427157</v>
      </c>
      <c r="C13" s="187">
        <v>-3.8691380061170193</v>
      </c>
      <c r="D13" s="188">
        <f t="shared" si="0"/>
        <v>-1.8693442222563739</v>
      </c>
    </row>
    <row r="14" spans="1:4" ht="12.75" customHeight="1">
      <c r="A14" s="218" t="s">
        <v>116</v>
      </c>
      <c r="B14" s="187">
        <v>1.6017789022342712</v>
      </c>
      <c r="C14" s="187">
        <v>-0.4744165036052589</v>
      </c>
      <c r="D14" s="188">
        <f t="shared" si="0"/>
        <v>0.5636811993145061</v>
      </c>
    </row>
    <row r="15" spans="1:4" ht="12.75" customHeight="1">
      <c r="A15" s="218" t="s">
        <v>117</v>
      </c>
      <c r="B15" s="187">
        <v>-5.523033389713005</v>
      </c>
      <c r="C15" s="187">
        <v>-3.716013159195762</v>
      </c>
      <c r="D15" s="188">
        <f t="shared" si="0"/>
        <v>-4.619523274454384</v>
      </c>
    </row>
    <row r="16" spans="1:4" ht="12.75" customHeight="1">
      <c r="A16" s="218" t="s">
        <v>178</v>
      </c>
      <c r="B16" s="187">
        <v>-0.40877177321731045</v>
      </c>
      <c r="C16" s="187">
        <v>-1.0269789980757507</v>
      </c>
      <c r="D16" s="188">
        <f t="shared" si="0"/>
        <v>-0.7178753856465305</v>
      </c>
    </row>
    <row r="17" spans="1:4" ht="12.75" customHeight="1">
      <c r="A17" s="218" t="s">
        <v>52</v>
      </c>
      <c r="B17" s="187">
        <v>2.202956507205339</v>
      </c>
      <c r="C17" s="187">
        <v>0.21781656159771604</v>
      </c>
      <c r="D17" s="188">
        <f t="shared" si="0"/>
        <v>1.2103865344015274</v>
      </c>
    </row>
    <row r="18" spans="1:4" ht="12.75" customHeight="1">
      <c r="A18" s="218" t="s">
        <v>118</v>
      </c>
      <c r="B18" s="187">
        <v>-7.150317814467636</v>
      </c>
      <c r="C18" s="187">
        <v>-9.207258373340213</v>
      </c>
      <c r="D18" s="188">
        <f t="shared" si="0"/>
        <v>-8.178788093903925</v>
      </c>
    </row>
    <row r="19" spans="1:4" ht="12.75" customHeight="1">
      <c r="A19" s="218" t="s">
        <v>358</v>
      </c>
      <c r="B19" s="187">
        <v>0.4351823518494265</v>
      </c>
      <c r="C19" s="187">
        <v>-3.173263141776687</v>
      </c>
      <c r="D19" s="188">
        <f t="shared" si="0"/>
        <v>-1.36904039496363</v>
      </c>
    </row>
    <row r="20" spans="1:4" ht="12.75" customHeight="1">
      <c r="A20" s="218" t="s">
        <v>119</v>
      </c>
      <c r="B20" s="187">
        <v>-10.549601328342781</v>
      </c>
      <c r="C20" s="187">
        <v>-12.17942286239684</v>
      </c>
      <c r="D20" s="188">
        <f t="shared" si="0"/>
        <v>-11.364512095369811</v>
      </c>
    </row>
    <row r="21" spans="1:4" ht="12.75" customHeight="1">
      <c r="A21" s="218" t="s">
        <v>68</v>
      </c>
      <c r="B21" s="187">
        <v>3.9450751261124575</v>
      </c>
      <c r="C21" s="187">
        <v>-3.151482072851919</v>
      </c>
      <c r="D21" s="188">
        <f t="shared" si="0"/>
        <v>0.3967965266302693</v>
      </c>
    </row>
    <row r="22" spans="1:4" ht="12.75" customHeight="1">
      <c r="A22" s="218" t="s">
        <v>179</v>
      </c>
      <c r="B22" s="187">
        <v>0.958028643822132</v>
      </c>
      <c r="C22" s="187">
        <v>-0.1445347603393207</v>
      </c>
      <c r="D22" s="188">
        <f t="shared" si="0"/>
        <v>0.4067469417414057</v>
      </c>
    </row>
    <row r="23" spans="1:4" ht="12.75" customHeight="1">
      <c r="A23" s="218" t="s">
        <v>180</v>
      </c>
      <c r="B23" s="187">
        <v>3.0414690235676685</v>
      </c>
      <c r="C23" s="187">
        <v>1.1114929774485085</v>
      </c>
      <c r="D23" s="188">
        <f t="shared" si="0"/>
        <v>2.0764810005080885</v>
      </c>
    </row>
    <row r="24" spans="1:4" ht="12.75" customHeight="1">
      <c r="A24" s="218" t="s">
        <v>181</v>
      </c>
      <c r="B24" s="187">
        <v>1.5132536054076642</v>
      </c>
      <c r="C24" s="187">
        <v>-0.7178048942027283</v>
      </c>
      <c r="D24" s="188">
        <f t="shared" si="0"/>
        <v>0.39772435560246794</v>
      </c>
    </row>
    <row r="25" spans="1:4" ht="12.75" customHeight="1">
      <c r="A25" s="218" t="s">
        <v>182</v>
      </c>
      <c r="B25" s="187">
        <v>-1.1260929049365687</v>
      </c>
      <c r="C25" s="187">
        <v>-12.798849319771122</v>
      </c>
      <c r="D25" s="188">
        <f t="shared" si="0"/>
        <v>-6.962471112353845</v>
      </c>
    </row>
    <row r="26" spans="1:4" ht="12.75" customHeight="1">
      <c r="A26" s="218" t="s">
        <v>183</v>
      </c>
      <c r="B26" s="187">
        <v>3.3484207821326164</v>
      </c>
      <c r="C26" s="187">
        <v>-0.7445591733736044</v>
      </c>
      <c r="D26" s="188">
        <f t="shared" si="0"/>
        <v>1.301930804379506</v>
      </c>
    </row>
    <row r="27" spans="1:4" ht="12.75" customHeight="1">
      <c r="A27" s="218" t="s">
        <v>62</v>
      </c>
      <c r="B27" s="187">
        <v>-5.70555411708737</v>
      </c>
      <c r="C27" s="187">
        <v>-8.14137206440132</v>
      </c>
      <c r="D27" s="188">
        <f t="shared" si="0"/>
        <v>-6.923463090744345</v>
      </c>
    </row>
    <row r="28" spans="1:4" ht="12.75" customHeight="1">
      <c r="A28" s="218" t="s">
        <v>184</v>
      </c>
      <c r="B28" s="187">
        <v>3.4678911621230277</v>
      </c>
      <c r="C28" s="187">
        <v>0.3266814322930863</v>
      </c>
      <c r="D28" s="188">
        <f t="shared" si="0"/>
        <v>1.897286297208057</v>
      </c>
    </row>
    <row r="29" spans="1:4" ht="12.75" customHeight="1">
      <c r="A29" s="218" t="s">
        <v>185</v>
      </c>
      <c r="B29" s="187">
        <v>3.8962042788189195</v>
      </c>
      <c r="C29" s="187">
        <v>2.134716622376559</v>
      </c>
      <c r="D29" s="188">
        <f t="shared" si="0"/>
        <v>3.015460450597739</v>
      </c>
    </row>
    <row r="30" spans="1:4" ht="12.75" customHeight="1">
      <c r="A30" s="218"/>
      <c r="B30" s="187"/>
      <c r="C30" s="187"/>
      <c r="D30" s="188"/>
    </row>
    <row r="31" spans="1:4" ht="12.75" customHeight="1">
      <c r="A31" s="219" t="s">
        <v>301</v>
      </c>
      <c r="B31" s="194">
        <v>1.0875406461485366</v>
      </c>
      <c r="C31" s="194">
        <v>0.6226545378126026</v>
      </c>
      <c r="D31" s="195">
        <f t="shared" si="0"/>
        <v>0.8550975919805697</v>
      </c>
    </row>
    <row r="32" spans="1:4" ht="12.75" customHeight="1">
      <c r="A32" s="219" t="s">
        <v>302</v>
      </c>
      <c r="B32" s="194">
        <v>0.3122735901833342</v>
      </c>
      <c r="C32" s="194">
        <v>-2.1640911224864037</v>
      </c>
      <c r="D32" s="195">
        <f t="shared" si="0"/>
        <v>-0.9259087661515347</v>
      </c>
    </row>
    <row r="33" spans="1:4" ht="12.75" customHeight="1">
      <c r="A33" s="219" t="s">
        <v>300</v>
      </c>
      <c r="B33" s="194">
        <v>-0.06979494050444464</v>
      </c>
      <c r="C33" s="194">
        <v>-2.4148871065541924</v>
      </c>
      <c r="D33" s="195">
        <f t="shared" si="0"/>
        <v>-1.2423410235293184</v>
      </c>
    </row>
    <row r="34" spans="1:4" ht="12.75" customHeight="1">
      <c r="A34" s="219" t="s">
        <v>120</v>
      </c>
      <c r="B34" s="194">
        <v>0.14502164950181437</v>
      </c>
      <c r="C34" s="194">
        <v>-2.6882383750715433</v>
      </c>
      <c r="D34" s="195">
        <f t="shared" si="0"/>
        <v>-1.2716083627848644</v>
      </c>
    </row>
    <row r="35" spans="1:4" ht="12.75" customHeight="1">
      <c r="A35" s="219"/>
      <c r="B35" s="194"/>
      <c r="C35" s="194"/>
      <c r="D35" s="195"/>
    </row>
    <row r="36" spans="1:4" ht="12.75" customHeight="1" thickBot="1">
      <c r="A36" s="198" t="s">
        <v>370</v>
      </c>
      <c r="B36" s="199">
        <v>-0.11085769820587915</v>
      </c>
      <c r="C36" s="199">
        <v>-0.46333177877184856</v>
      </c>
      <c r="D36" s="200">
        <f t="shared" si="0"/>
        <v>-0.28709473848886385</v>
      </c>
    </row>
    <row r="37" spans="1:4" ht="12.75">
      <c r="A37" s="220" t="s">
        <v>45</v>
      </c>
      <c r="B37" s="168"/>
      <c r="C37" s="168"/>
      <c r="D37" s="168"/>
    </row>
    <row r="38" spans="1:4" ht="14.25" customHeight="1">
      <c r="A38" s="393"/>
      <c r="B38" s="394"/>
      <c r="C38" s="394"/>
      <c r="D38" s="394"/>
    </row>
  </sheetData>
  <mergeCells count="6">
    <mergeCell ref="A1:D1"/>
    <mergeCell ref="A38:D38"/>
    <mergeCell ref="A6:A7"/>
    <mergeCell ref="B6:D6"/>
    <mergeCell ref="A3:D3"/>
    <mergeCell ref="A4:D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26" t="s">
        <v>365</v>
      </c>
      <c r="B1" s="326"/>
      <c r="C1" s="326"/>
      <c r="D1" s="326"/>
      <c r="E1" s="30"/>
      <c r="F1" s="30"/>
      <c r="G1" s="30"/>
    </row>
    <row r="2" ht="12.75" customHeight="1"/>
    <row r="3" spans="1:10" ht="15" customHeight="1">
      <c r="A3" s="334" t="s">
        <v>435</v>
      </c>
      <c r="B3" s="334"/>
      <c r="C3" s="334"/>
      <c r="D3" s="334"/>
      <c r="E3" s="78"/>
      <c r="F3" s="78"/>
      <c r="G3" s="78"/>
      <c r="H3" s="78"/>
      <c r="I3" s="78"/>
      <c r="J3" s="14"/>
    </row>
    <row r="4" spans="1:10" ht="15" customHeight="1">
      <c r="A4" s="334" t="s">
        <v>355</v>
      </c>
      <c r="B4" s="334"/>
      <c r="C4" s="334"/>
      <c r="D4" s="334"/>
      <c r="E4" s="78"/>
      <c r="F4" s="78"/>
      <c r="G4" s="78"/>
      <c r="H4" s="78"/>
      <c r="I4" s="78"/>
      <c r="J4" s="1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95" t="s">
        <v>207</v>
      </c>
      <c r="B6" s="397" t="s">
        <v>402</v>
      </c>
      <c r="C6" s="398"/>
      <c r="D6" s="398"/>
    </row>
    <row r="7" spans="1:5" ht="12.75" customHeight="1" thickBot="1">
      <c r="A7" s="396"/>
      <c r="B7" s="224" t="s">
        <v>32</v>
      </c>
      <c r="C7" s="224" t="s">
        <v>33</v>
      </c>
      <c r="D7" s="225" t="s">
        <v>34</v>
      </c>
      <c r="E7" s="50"/>
    </row>
    <row r="8" spans="1:4" ht="12.75" customHeight="1">
      <c r="A8" s="217" t="s">
        <v>322</v>
      </c>
      <c r="B8" s="184">
        <v>6.073247207807212</v>
      </c>
      <c r="C8" s="184">
        <v>5.3728883518376795</v>
      </c>
      <c r="D8" s="185">
        <f>(B8+C8)/2</f>
        <v>5.723067779822445</v>
      </c>
    </row>
    <row r="9" spans="1:4" ht="13.5" thickBot="1">
      <c r="A9" s="223" t="s">
        <v>323</v>
      </c>
      <c r="B9" s="207">
        <v>5.865220354172307</v>
      </c>
      <c r="C9" s="207">
        <v>6.214323798168171</v>
      </c>
      <c r="D9" s="208">
        <f>(B9+C9)/2</f>
        <v>6.039772076170239</v>
      </c>
    </row>
    <row r="10" spans="1:4" ht="12.75">
      <c r="A10" s="220" t="s">
        <v>45</v>
      </c>
      <c r="B10" s="168"/>
      <c r="C10" s="168"/>
      <c r="D10" s="168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911"/>
  <dimension ref="A1:H22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1875" style="9" customWidth="1"/>
  </cols>
  <sheetData>
    <row r="1" spans="1:5" s="23" customFormat="1" ht="18">
      <c r="A1" s="326" t="s">
        <v>365</v>
      </c>
      <c r="B1" s="326"/>
      <c r="C1" s="326"/>
      <c r="D1" s="326"/>
      <c r="E1" s="326"/>
    </row>
    <row r="2" ht="12.75" customHeight="1"/>
    <row r="3" spans="1:5" ht="15" customHeight="1">
      <c r="A3" s="399" t="s">
        <v>436</v>
      </c>
      <c r="B3" s="399"/>
      <c r="C3" s="399"/>
      <c r="D3" s="399"/>
      <c r="E3" s="399"/>
    </row>
    <row r="4" spans="1:5" ht="15" customHeight="1">
      <c r="A4" s="399" t="s">
        <v>403</v>
      </c>
      <c r="B4" s="399"/>
      <c r="C4" s="399"/>
      <c r="D4" s="399"/>
      <c r="E4" s="399"/>
    </row>
    <row r="5" spans="1:5" ht="14.25" customHeight="1" thickBot="1">
      <c r="A5" s="226"/>
      <c r="B5" s="227"/>
      <c r="C5" s="227"/>
      <c r="D5" s="227"/>
      <c r="E5" s="227"/>
    </row>
    <row r="6" spans="1:5" ht="12.75" customHeight="1" thickBot="1">
      <c r="A6" s="233" t="s">
        <v>125</v>
      </c>
      <c r="B6" s="234" t="s">
        <v>121</v>
      </c>
      <c r="C6" s="234" t="s">
        <v>122</v>
      </c>
      <c r="D6" s="234" t="s">
        <v>123</v>
      </c>
      <c r="E6" s="235" t="s">
        <v>124</v>
      </c>
    </row>
    <row r="7" spans="1:8" ht="12.75">
      <c r="A7" s="122">
        <v>1996</v>
      </c>
      <c r="B7" s="184">
        <v>462.55</v>
      </c>
      <c r="C7" s="184">
        <v>392.8</v>
      </c>
      <c r="D7" s="184">
        <v>70.1</v>
      </c>
      <c r="E7" s="185">
        <v>15.155118365582096</v>
      </c>
      <c r="G7"/>
      <c r="H7"/>
    </row>
    <row r="8" spans="1:8" ht="12.75">
      <c r="A8" s="116">
        <v>1997</v>
      </c>
      <c r="B8" s="187">
        <v>454.925</v>
      </c>
      <c r="C8" s="187">
        <v>386.9</v>
      </c>
      <c r="D8" s="187">
        <v>68.3</v>
      </c>
      <c r="E8" s="188">
        <v>15.013463757762269</v>
      </c>
      <c r="G8"/>
      <c r="H8"/>
    </row>
    <row r="9" spans="1:8" ht="12.75">
      <c r="A9" s="116">
        <v>1998</v>
      </c>
      <c r="B9" s="187">
        <v>470.6</v>
      </c>
      <c r="C9" s="187">
        <v>408</v>
      </c>
      <c r="D9" s="187">
        <v>63.1</v>
      </c>
      <c r="E9" s="188">
        <v>13.408414789630259</v>
      </c>
      <c r="G9"/>
      <c r="H9"/>
    </row>
    <row r="10" spans="1:8" ht="12.75">
      <c r="A10" s="116">
        <v>1999</v>
      </c>
      <c r="B10" s="187">
        <v>450.825</v>
      </c>
      <c r="C10" s="187">
        <v>404</v>
      </c>
      <c r="D10" s="187">
        <v>50.85</v>
      </c>
      <c r="E10" s="188">
        <v>11.279321244385294</v>
      </c>
      <c r="G10"/>
      <c r="H10"/>
    </row>
    <row r="11" spans="1:8" ht="12.75">
      <c r="A11" s="116">
        <v>2000</v>
      </c>
      <c r="B11" s="187">
        <v>463.425</v>
      </c>
      <c r="C11" s="187">
        <v>420.2</v>
      </c>
      <c r="D11" s="187">
        <v>43.475</v>
      </c>
      <c r="E11" s="188">
        <v>9.3812375249501</v>
      </c>
      <c r="G11"/>
      <c r="H11"/>
    </row>
    <row r="12" spans="1:8" ht="12.75">
      <c r="A12" s="116">
        <v>2001</v>
      </c>
      <c r="B12" s="187">
        <v>480.9</v>
      </c>
      <c r="C12" s="187">
        <v>436.8</v>
      </c>
      <c r="D12" s="187">
        <v>43.725</v>
      </c>
      <c r="E12" s="188">
        <v>9.092326887086713</v>
      </c>
      <c r="G12"/>
      <c r="H12"/>
    </row>
    <row r="13" spans="1:8" ht="12.75">
      <c r="A13" s="116">
        <v>2002</v>
      </c>
      <c r="B13" s="187">
        <v>489.575</v>
      </c>
      <c r="C13" s="187">
        <v>441</v>
      </c>
      <c r="D13" s="187">
        <v>47.8</v>
      </c>
      <c r="E13" s="188">
        <v>9.763570443752235</v>
      </c>
      <c r="G13"/>
      <c r="H13"/>
    </row>
    <row r="14" spans="1:8" ht="12.75">
      <c r="A14" s="116">
        <v>2003</v>
      </c>
      <c r="B14" s="187">
        <v>504</v>
      </c>
      <c r="C14" s="187">
        <v>451.5</v>
      </c>
      <c r="D14" s="187">
        <v>54</v>
      </c>
      <c r="E14" s="188">
        <v>10.714285714285714</v>
      </c>
      <c r="G14"/>
      <c r="H14"/>
    </row>
    <row r="15" spans="1:8" ht="12.75">
      <c r="A15" s="116">
        <v>2004</v>
      </c>
      <c r="B15" s="187">
        <v>508.05</v>
      </c>
      <c r="C15" s="187">
        <v>455.9</v>
      </c>
      <c r="D15" s="187">
        <v>52.175</v>
      </c>
      <c r="E15" s="188">
        <v>10.269658498179313</v>
      </c>
      <c r="G15"/>
      <c r="H15"/>
    </row>
    <row r="16" spans="1:8" ht="12.75">
      <c r="A16" s="116">
        <v>2005</v>
      </c>
      <c r="B16" s="187">
        <v>520.85</v>
      </c>
      <c r="C16" s="187">
        <v>490.7</v>
      </c>
      <c r="D16" s="187">
        <v>30.15</v>
      </c>
      <c r="E16" s="188">
        <v>5.788614764327542</v>
      </c>
      <c r="G16"/>
      <c r="H16"/>
    </row>
    <row r="17" spans="1:8" ht="12.75">
      <c r="A17" s="116">
        <v>2006</v>
      </c>
      <c r="B17" s="187">
        <v>527.375</v>
      </c>
      <c r="C17" s="187">
        <v>496.9</v>
      </c>
      <c r="D17" s="187">
        <v>30.475</v>
      </c>
      <c r="E17" s="188">
        <v>5.77862052619104</v>
      </c>
      <c r="G17"/>
      <c r="H17"/>
    </row>
    <row r="18" spans="1:8" ht="12.75">
      <c r="A18" s="116">
        <v>2007</v>
      </c>
      <c r="B18" s="190">
        <v>529</v>
      </c>
      <c r="C18" s="190">
        <v>495.6</v>
      </c>
      <c r="D18" s="190">
        <v>33.4</v>
      </c>
      <c r="E18" s="191">
        <v>6.313799621928162</v>
      </c>
      <c r="G18"/>
      <c r="H18"/>
    </row>
    <row r="19" spans="1:8" ht="12.75">
      <c r="A19" s="116">
        <v>2008</v>
      </c>
      <c r="B19" s="190">
        <v>548.65</v>
      </c>
      <c r="C19" s="190">
        <v>509</v>
      </c>
      <c r="D19" s="190">
        <v>39.7</v>
      </c>
      <c r="E19" s="191">
        <v>7.235942768613872</v>
      </c>
      <c r="G19"/>
      <c r="H19"/>
    </row>
    <row r="20" spans="1:8" ht="13.5" thickBot="1">
      <c r="A20" s="228">
        <v>2009</v>
      </c>
      <c r="B20" s="229">
        <v>479.675</v>
      </c>
      <c r="C20" s="229">
        <v>445.675</v>
      </c>
      <c r="D20" s="229">
        <v>34</v>
      </c>
      <c r="E20" s="230">
        <v>7.088132589774326</v>
      </c>
      <c r="G20"/>
      <c r="H20"/>
    </row>
    <row r="21" spans="1:8" ht="12.75">
      <c r="A21" s="231" t="s">
        <v>299</v>
      </c>
      <c r="B21" s="168"/>
      <c r="C21" s="168"/>
      <c r="D21" s="232"/>
      <c r="E21" s="168"/>
      <c r="G21"/>
      <c r="H21"/>
    </row>
    <row r="22" spans="1:8" ht="14.25">
      <c r="A22" s="317" t="s">
        <v>404</v>
      </c>
      <c r="B22" s="22"/>
      <c r="C22" s="22"/>
      <c r="D22" s="316"/>
      <c r="E22" s="22"/>
      <c r="G22"/>
      <c r="H22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6"/>
  <sheetViews>
    <sheetView showGridLines="0" zoomScale="75" zoomScaleNormal="75" workbookViewId="0" topLeftCell="A1">
      <selection activeCell="B10" sqref="B10"/>
    </sheetView>
  </sheetViews>
  <sheetFormatPr defaultColWidth="11.421875" defaultRowHeight="12.75"/>
  <cols>
    <col min="1" max="1" width="34.7109375" style="3" customWidth="1"/>
    <col min="2" max="10" width="10.7109375" style="9" customWidth="1"/>
    <col min="11" max="11" width="16.421875" style="9" bestFit="1" customWidth="1"/>
    <col min="12" max="12" width="5.140625" style="51" bestFit="1" customWidth="1"/>
    <col min="13" max="13" width="4.57421875" style="51" bestFit="1" customWidth="1"/>
    <col min="14" max="14" width="5.140625" style="51" bestFit="1" customWidth="1"/>
    <col min="15" max="16384" width="11.421875" style="9" customWidth="1"/>
  </cols>
  <sheetData>
    <row r="1" spans="1:14" s="23" customFormat="1" ht="18">
      <c r="A1" s="326" t="s">
        <v>365</v>
      </c>
      <c r="B1" s="326"/>
      <c r="C1" s="326"/>
      <c r="D1" s="326"/>
      <c r="E1" s="326"/>
      <c r="F1" s="326"/>
      <c r="G1" s="326"/>
      <c r="H1" s="326"/>
      <c r="I1" s="326"/>
      <c r="J1" s="326"/>
      <c r="L1" s="66"/>
      <c r="M1" s="66"/>
      <c r="N1" s="66"/>
    </row>
    <row r="2" ht="12.75" customHeight="1"/>
    <row r="3" spans="1:10" ht="15" customHeight="1">
      <c r="A3" s="366" t="s">
        <v>437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ht="15" customHeight="1">
      <c r="A4" s="366" t="s">
        <v>208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13.5" thickBot="1">
      <c r="A5" s="236"/>
      <c r="B5" s="236"/>
      <c r="C5" s="236"/>
      <c r="D5" s="236"/>
      <c r="E5" s="236"/>
      <c r="F5" s="236"/>
      <c r="G5" s="236"/>
      <c r="H5" s="237"/>
      <c r="I5" s="237"/>
      <c r="J5" s="164"/>
    </row>
    <row r="6" spans="1:10" ht="12.75">
      <c r="A6" s="327" t="s">
        <v>21</v>
      </c>
      <c r="B6" s="400">
        <v>2007</v>
      </c>
      <c r="C6" s="390"/>
      <c r="D6" s="402"/>
      <c r="E6" s="400">
        <v>2008</v>
      </c>
      <c r="F6" s="390"/>
      <c r="G6" s="402"/>
      <c r="H6" s="400" t="s">
        <v>273</v>
      </c>
      <c r="I6" s="390"/>
      <c r="J6" s="401"/>
    </row>
    <row r="7" spans="1:11" ht="13.5" thickBot="1">
      <c r="A7" s="329"/>
      <c r="B7" s="139" t="s">
        <v>121</v>
      </c>
      <c r="C7" s="139" t="s">
        <v>122</v>
      </c>
      <c r="D7" s="139" t="s">
        <v>123</v>
      </c>
      <c r="E7" s="139" t="s">
        <v>121</v>
      </c>
      <c r="F7" s="139" t="s">
        <v>122</v>
      </c>
      <c r="G7" s="139" t="s">
        <v>123</v>
      </c>
      <c r="H7" s="139" t="s">
        <v>121</v>
      </c>
      <c r="I7" s="139" t="s">
        <v>122</v>
      </c>
      <c r="J7" s="240" t="s">
        <v>123</v>
      </c>
      <c r="K7" s="4"/>
    </row>
    <row r="8" spans="1:11" ht="12.75">
      <c r="A8" s="122" t="s">
        <v>35</v>
      </c>
      <c r="B8" s="108">
        <v>109525</v>
      </c>
      <c r="C8" s="108">
        <v>103475</v>
      </c>
      <c r="D8" s="108">
        <v>6050</v>
      </c>
      <c r="E8" s="108">
        <v>116400</v>
      </c>
      <c r="F8" s="108">
        <v>108450</v>
      </c>
      <c r="G8" s="108">
        <v>7925</v>
      </c>
      <c r="H8" s="184">
        <f>E8*100/B8-100</f>
        <v>6.277105683633877</v>
      </c>
      <c r="I8" s="184">
        <f aca="true" t="shared" si="0" ref="I8:J23">F8*100/C8-100</f>
        <v>4.807924619473297</v>
      </c>
      <c r="J8" s="185">
        <f t="shared" si="0"/>
        <v>30.991735537190095</v>
      </c>
      <c r="K8" s="35"/>
    </row>
    <row r="9" spans="1:11" ht="12.75">
      <c r="A9" s="116" t="s">
        <v>216</v>
      </c>
      <c r="B9" s="112"/>
      <c r="C9" s="112"/>
      <c r="D9" s="112"/>
      <c r="E9" s="112"/>
      <c r="F9" s="112"/>
      <c r="G9" s="112"/>
      <c r="H9" s="187"/>
      <c r="I9" s="187"/>
      <c r="J9" s="188"/>
      <c r="K9" s="35"/>
    </row>
    <row r="10" spans="1:11" ht="12.75">
      <c r="A10" s="133" t="s">
        <v>217</v>
      </c>
      <c r="B10" s="112">
        <v>29950</v>
      </c>
      <c r="C10" s="112">
        <v>28025</v>
      </c>
      <c r="D10" s="112">
        <v>1950</v>
      </c>
      <c r="E10" s="112">
        <v>29725</v>
      </c>
      <c r="F10" s="112">
        <v>27600</v>
      </c>
      <c r="G10" s="112">
        <v>2100</v>
      </c>
      <c r="H10" s="187">
        <f aca="true" t="shared" si="1" ref="H10:H23">E10*100/B10-100</f>
        <v>-0.7512520868113484</v>
      </c>
      <c r="I10" s="187">
        <f t="shared" si="0"/>
        <v>-1.5165031222123133</v>
      </c>
      <c r="J10" s="188">
        <f t="shared" si="0"/>
        <v>7.692307692307693</v>
      </c>
      <c r="K10" s="35"/>
    </row>
    <row r="11" spans="1:11" ht="12.75">
      <c r="A11" s="116" t="s">
        <v>219</v>
      </c>
      <c r="B11" s="112"/>
      <c r="C11" s="112"/>
      <c r="D11" s="112"/>
      <c r="E11" s="112"/>
      <c r="F11" s="112"/>
      <c r="G11" s="112"/>
      <c r="H11" s="187"/>
      <c r="I11" s="187"/>
      <c r="J11" s="188"/>
      <c r="K11" s="35"/>
    </row>
    <row r="12" spans="1:11" ht="12.75">
      <c r="A12" s="133" t="s">
        <v>218</v>
      </c>
      <c r="B12" s="112">
        <v>46000</v>
      </c>
      <c r="C12" s="112">
        <v>40600</v>
      </c>
      <c r="D12" s="112">
        <v>5425</v>
      </c>
      <c r="E12" s="112">
        <v>58025</v>
      </c>
      <c r="F12" s="112">
        <v>47750</v>
      </c>
      <c r="G12" s="112">
        <v>10275</v>
      </c>
      <c r="H12" s="187">
        <f t="shared" si="1"/>
        <v>26.141304347826093</v>
      </c>
      <c r="I12" s="187">
        <f t="shared" si="0"/>
        <v>17.610837438423644</v>
      </c>
      <c r="J12" s="188">
        <f t="shared" si="0"/>
        <v>89.40092165898616</v>
      </c>
      <c r="K12" s="35"/>
    </row>
    <row r="13" spans="1:11" ht="12.75">
      <c r="A13" s="116" t="s">
        <v>220</v>
      </c>
      <c r="B13" s="112"/>
      <c r="C13" s="112"/>
      <c r="D13" s="112"/>
      <c r="E13" s="112"/>
      <c r="F13" s="112"/>
      <c r="G13" s="112"/>
      <c r="H13" s="187"/>
      <c r="I13" s="187"/>
      <c r="J13" s="188"/>
      <c r="K13" s="35"/>
    </row>
    <row r="14" spans="1:11" ht="12.75">
      <c r="A14" s="133" t="s">
        <v>221</v>
      </c>
      <c r="B14" s="112">
        <v>10200</v>
      </c>
      <c r="C14" s="112">
        <v>9300</v>
      </c>
      <c r="D14" s="112">
        <v>950</v>
      </c>
      <c r="E14" s="112">
        <v>12900</v>
      </c>
      <c r="F14" s="112">
        <v>12025</v>
      </c>
      <c r="G14" s="112">
        <v>900</v>
      </c>
      <c r="H14" s="187">
        <f t="shared" si="1"/>
        <v>26.470588235294116</v>
      </c>
      <c r="I14" s="187">
        <f t="shared" si="0"/>
        <v>29.301075268817215</v>
      </c>
      <c r="J14" s="188">
        <f t="shared" si="0"/>
        <v>-5.263157894736835</v>
      </c>
      <c r="K14" s="35"/>
    </row>
    <row r="15" spans="1:11" ht="12.75">
      <c r="A15" s="116" t="s">
        <v>222</v>
      </c>
      <c r="B15" s="112">
        <v>38025</v>
      </c>
      <c r="C15" s="112">
        <v>36100</v>
      </c>
      <c r="D15" s="112">
        <v>1950</v>
      </c>
      <c r="E15" s="112">
        <v>41750</v>
      </c>
      <c r="F15" s="112">
        <v>38925</v>
      </c>
      <c r="G15" s="112">
        <v>2825</v>
      </c>
      <c r="H15" s="187">
        <f t="shared" si="1"/>
        <v>9.796186719263645</v>
      </c>
      <c r="I15" s="187">
        <f t="shared" si="0"/>
        <v>7.825484764542935</v>
      </c>
      <c r="J15" s="188">
        <f t="shared" si="0"/>
        <v>44.87179487179486</v>
      </c>
      <c r="K15" s="35"/>
    </row>
    <row r="16" spans="1:11" ht="12.75">
      <c r="A16" s="116" t="s">
        <v>223</v>
      </c>
      <c r="B16" s="112"/>
      <c r="C16" s="112"/>
      <c r="D16" s="112"/>
      <c r="E16" s="112"/>
      <c r="F16" s="112"/>
      <c r="G16" s="112"/>
      <c r="H16" s="187"/>
      <c r="I16" s="187"/>
      <c r="J16" s="188"/>
      <c r="K16" s="35"/>
    </row>
    <row r="17" spans="1:11" ht="12.75">
      <c r="A17" s="133" t="s">
        <v>228</v>
      </c>
      <c r="B17" s="112">
        <v>18800</v>
      </c>
      <c r="C17" s="112">
        <v>17125</v>
      </c>
      <c r="D17" s="112">
        <v>1550</v>
      </c>
      <c r="E17" s="112">
        <v>11800</v>
      </c>
      <c r="F17" s="112">
        <v>11475</v>
      </c>
      <c r="G17" s="112">
        <v>375</v>
      </c>
      <c r="H17" s="187">
        <f t="shared" si="1"/>
        <v>-37.234042553191486</v>
      </c>
      <c r="I17" s="187">
        <f t="shared" si="0"/>
        <v>-32.99270072992701</v>
      </c>
      <c r="J17" s="188">
        <f t="shared" si="0"/>
        <v>-75.80645161290323</v>
      </c>
      <c r="K17" s="35"/>
    </row>
    <row r="18" spans="1:11" ht="12.75">
      <c r="A18" s="116" t="s">
        <v>224</v>
      </c>
      <c r="B18" s="112"/>
      <c r="C18" s="112"/>
      <c r="D18" s="112"/>
      <c r="E18" s="112"/>
      <c r="F18" s="112"/>
      <c r="G18" s="112"/>
      <c r="H18" s="187"/>
      <c r="I18" s="187"/>
      <c r="J18" s="188"/>
      <c r="K18" s="35"/>
    </row>
    <row r="19" spans="1:11" ht="12.75">
      <c r="A19" s="133" t="s">
        <v>225</v>
      </c>
      <c r="B19" s="112">
        <v>15525</v>
      </c>
      <c r="C19" s="112">
        <v>15150</v>
      </c>
      <c r="D19" s="112">
        <v>800</v>
      </c>
      <c r="E19" s="112">
        <v>13750</v>
      </c>
      <c r="F19" s="112">
        <v>13225</v>
      </c>
      <c r="G19" s="112">
        <v>525</v>
      </c>
      <c r="H19" s="187">
        <f t="shared" si="1"/>
        <v>-11.433172302737518</v>
      </c>
      <c r="I19" s="187">
        <f t="shared" si="0"/>
        <v>-12.706270627062707</v>
      </c>
      <c r="J19" s="188">
        <f t="shared" si="0"/>
        <v>-34.375</v>
      </c>
      <c r="K19" s="35"/>
    </row>
    <row r="20" spans="1:11" ht="12.75">
      <c r="A20" s="111" t="s">
        <v>226</v>
      </c>
      <c r="B20" s="112"/>
      <c r="C20" s="112"/>
      <c r="D20" s="112"/>
      <c r="E20" s="112"/>
      <c r="F20" s="112"/>
      <c r="G20" s="112"/>
      <c r="H20" s="187"/>
      <c r="I20" s="187"/>
      <c r="J20" s="188"/>
      <c r="K20" s="35"/>
    </row>
    <row r="21" spans="1:11" ht="12.75">
      <c r="A21" s="133" t="s">
        <v>267</v>
      </c>
      <c r="B21" s="112">
        <v>185675</v>
      </c>
      <c r="C21" s="112">
        <v>174650</v>
      </c>
      <c r="D21" s="112">
        <v>11025</v>
      </c>
      <c r="E21" s="112">
        <v>195050</v>
      </c>
      <c r="F21" s="112">
        <v>186025</v>
      </c>
      <c r="G21" s="112">
        <v>9075</v>
      </c>
      <c r="H21" s="187">
        <f t="shared" si="1"/>
        <v>5.049145011444722</v>
      </c>
      <c r="I21" s="187">
        <f t="shared" si="0"/>
        <v>6.513026052104209</v>
      </c>
      <c r="J21" s="188">
        <f t="shared" si="0"/>
        <v>-17.687074829931973</v>
      </c>
      <c r="K21" s="35"/>
    </row>
    <row r="22" spans="1:11" ht="12.75">
      <c r="A22" s="111" t="s">
        <v>268</v>
      </c>
      <c r="B22" s="112">
        <v>66000</v>
      </c>
      <c r="C22" s="112">
        <v>63150</v>
      </c>
      <c r="D22" s="112">
        <v>2825</v>
      </c>
      <c r="E22" s="112">
        <v>62325</v>
      </c>
      <c r="F22" s="112">
        <v>57275</v>
      </c>
      <c r="G22" s="112">
        <v>5050</v>
      </c>
      <c r="H22" s="187">
        <f t="shared" si="1"/>
        <v>-5.568181818181813</v>
      </c>
      <c r="I22" s="187">
        <f t="shared" si="0"/>
        <v>-9.303246239113221</v>
      </c>
      <c r="J22" s="188">
        <f t="shared" si="0"/>
        <v>78.76106194690266</v>
      </c>
      <c r="K22" s="35"/>
    </row>
    <row r="23" spans="1:11" ht="13.5" thickBot="1">
      <c r="A23" s="228" t="s">
        <v>269</v>
      </c>
      <c r="B23" s="238">
        <v>9075</v>
      </c>
      <c r="C23" s="238">
        <v>8100</v>
      </c>
      <c r="D23" s="238">
        <v>1000</v>
      </c>
      <c r="E23" s="238">
        <v>6875</v>
      </c>
      <c r="F23" s="238">
        <v>6225</v>
      </c>
      <c r="G23" s="238">
        <v>650</v>
      </c>
      <c r="H23" s="229">
        <f t="shared" si="1"/>
        <v>-24.24242424242425</v>
      </c>
      <c r="I23" s="229">
        <f t="shared" si="0"/>
        <v>-23.148148148148152</v>
      </c>
      <c r="J23" s="230">
        <f t="shared" si="0"/>
        <v>-35</v>
      </c>
      <c r="K23" s="35"/>
    </row>
    <row r="24" spans="1:10" ht="12.75">
      <c r="A24" s="201" t="s">
        <v>45</v>
      </c>
      <c r="B24" s="239"/>
      <c r="C24" s="239"/>
      <c r="D24" s="239"/>
      <c r="E24" s="239"/>
      <c r="F24" s="239"/>
      <c r="G24" s="239"/>
      <c r="H24" s="239"/>
      <c r="I24" s="239"/>
      <c r="J24" s="239"/>
    </row>
    <row r="25" spans="1:14" ht="12.75" customHeight="1">
      <c r="A25" s="21" t="s">
        <v>324</v>
      </c>
      <c r="B25" s="75"/>
      <c r="C25" s="4"/>
      <c r="D25" s="75"/>
      <c r="E25" s="4"/>
      <c r="F25" s="4"/>
      <c r="I25" s="14"/>
      <c r="K25" s="14"/>
      <c r="L25" s="9"/>
      <c r="M25" s="9"/>
      <c r="N25" s="9"/>
    </row>
    <row r="26" spans="5:7" ht="12.75">
      <c r="E26" s="40"/>
      <c r="G26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  <colBreaks count="1" manualBreakCount="1">
    <brk id="10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"/>
  <dimension ref="A1:O2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4.7109375" style="3" customWidth="1"/>
    <col min="2" max="4" width="20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23" customFormat="1" ht="18">
      <c r="A1" s="326" t="s">
        <v>365</v>
      </c>
      <c r="B1" s="326"/>
      <c r="C1" s="326"/>
      <c r="D1" s="326"/>
      <c r="E1" s="88"/>
      <c r="F1" s="88"/>
      <c r="G1" s="88"/>
      <c r="H1" s="88"/>
      <c r="I1" s="88"/>
      <c r="J1" s="88"/>
      <c r="K1" s="88"/>
      <c r="M1" s="66"/>
      <c r="N1" s="66"/>
      <c r="O1" s="66"/>
    </row>
    <row r="2" spans="2:4" ht="12.75" customHeight="1">
      <c r="B2" s="32"/>
      <c r="C2" s="32"/>
      <c r="D2" s="32"/>
    </row>
    <row r="3" spans="1:4" ht="15" customHeight="1">
      <c r="A3" s="366" t="s">
        <v>438</v>
      </c>
      <c r="B3" s="366"/>
      <c r="C3" s="366"/>
      <c r="D3" s="366"/>
    </row>
    <row r="4" spans="1:4" ht="13.5" thickBot="1">
      <c r="A4" s="236"/>
      <c r="B4" s="241"/>
      <c r="C4" s="242"/>
      <c r="D4" s="243"/>
    </row>
    <row r="5" spans="1:4" ht="12.75" customHeight="1">
      <c r="A5" s="327" t="s">
        <v>21</v>
      </c>
      <c r="B5" s="335" t="s">
        <v>190</v>
      </c>
      <c r="C5" s="336"/>
      <c r="D5" s="244" t="s">
        <v>186</v>
      </c>
    </row>
    <row r="6" spans="1:5" ht="12.75" customHeight="1" thickBot="1">
      <c r="A6" s="329"/>
      <c r="B6" s="139">
        <v>2007</v>
      </c>
      <c r="C6" s="139">
        <v>2008</v>
      </c>
      <c r="D6" s="245" t="s">
        <v>274</v>
      </c>
      <c r="E6" s="4"/>
    </row>
    <row r="7" spans="1:6" ht="12.75">
      <c r="A7" s="122" t="s">
        <v>35</v>
      </c>
      <c r="B7" s="184">
        <f>'16.15'!D8*100/SUM('16.15'!D8:D23)</f>
        <v>18.046234153616705</v>
      </c>
      <c r="C7" s="184">
        <f>'16.15'!G8*100/SUM('16.15'!G8:G23)</f>
        <v>19.962216624685137</v>
      </c>
      <c r="D7" s="185">
        <f aca="true" t="shared" si="0" ref="D7:D22">C7-B7</f>
        <v>1.915982471068432</v>
      </c>
      <c r="E7" s="51"/>
      <c r="F7" s="51"/>
    </row>
    <row r="8" spans="1:6" ht="12.75">
      <c r="A8" s="116" t="s">
        <v>216</v>
      </c>
      <c r="B8" s="187"/>
      <c r="C8" s="187"/>
      <c r="D8" s="188"/>
      <c r="E8" s="51"/>
      <c r="F8" s="51"/>
    </row>
    <row r="9" spans="1:6" ht="12.75">
      <c r="A9" s="133" t="s">
        <v>217</v>
      </c>
      <c r="B9" s="187">
        <f>'16.15'!D10*100/SUM('16.15'!D8:D23)</f>
        <v>5.8165548098434</v>
      </c>
      <c r="C9" s="187">
        <f>'16.15'!G10*100/SUM('16.15'!G8:G23)</f>
        <v>5.289672544080605</v>
      </c>
      <c r="D9" s="188">
        <f t="shared" si="0"/>
        <v>-0.5268822657627954</v>
      </c>
      <c r="E9" s="51"/>
      <c r="F9" s="51"/>
    </row>
    <row r="10" spans="1:6" ht="12.75">
      <c r="A10" s="116" t="s">
        <v>219</v>
      </c>
      <c r="B10" s="187"/>
      <c r="C10" s="187"/>
      <c r="D10" s="188"/>
      <c r="E10" s="51"/>
      <c r="F10" s="51"/>
    </row>
    <row r="11" spans="1:6" ht="12.75">
      <c r="A11" s="133" t="s">
        <v>218</v>
      </c>
      <c r="B11" s="187">
        <f>'16.15'!D12*100/SUM('16.15'!D8:D23)</f>
        <v>16.181953765846384</v>
      </c>
      <c r="C11" s="187">
        <f>'16.15'!G12*100/SUM('16.15'!G8:G23)</f>
        <v>25.8816120906801</v>
      </c>
      <c r="D11" s="188">
        <f t="shared" si="0"/>
        <v>9.699658324833717</v>
      </c>
      <c r="E11" s="51"/>
      <c r="F11" s="51"/>
    </row>
    <row r="12" spans="1:6" ht="12.75">
      <c r="A12" s="116" t="s">
        <v>220</v>
      </c>
      <c r="B12" s="187"/>
      <c r="C12" s="187"/>
      <c r="D12" s="188"/>
      <c r="E12" s="51"/>
      <c r="F12" s="51"/>
    </row>
    <row r="13" spans="1:6" ht="12.75">
      <c r="A13" s="133" t="s">
        <v>221</v>
      </c>
      <c r="B13" s="187">
        <f>'16.15'!D14*100/SUM('16.15'!D8:D23)</f>
        <v>2.8337061894108873</v>
      </c>
      <c r="C13" s="187">
        <f>'16.15'!G14*100/SUM('16.15'!G8:G23)</f>
        <v>2.2670025188916876</v>
      </c>
      <c r="D13" s="188">
        <f t="shared" si="0"/>
        <v>-0.5667036705191997</v>
      </c>
      <c r="E13" s="51"/>
      <c r="F13" s="51"/>
    </row>
    <row r="14" spans="1:6" ht="12.75">
      <c r="A14" s="116" t="s">
        <v>222</v>
      </c>
      <c r="B14" s="187">
        <f>'16.15'!D15*100/SUM('16.15'!D8:D23)</f>
        <v>5.8165548098434</v>
      </c>
      <c r="C14" s="187">
        <f>'16.15'!G15*100/SUM('16.15'!G8:G23)</f>
        <v>7.1158690176322414</v>
      </c>
      <c r="D14" s="188">
        <f t="shared" si="0"/>
        <v>1.299314207788841</v>
      </c>
      <c r="E14" s="51"/>
      <c r="F14" s="51"/>
    </row>
    <row r="15" spans="1:6" ht="12.75">
      <c r="A15" s="116" t="s">
        <v>223</v>
      </c>
      <c r="B15" s="187"/>
      <c r="C15" s="187"/>
      <c r="D15" s="188"/>
      <c r="E15" s="51"/>
      <c r="F15" s="51"/>
    </row>
    <row r="16" spans="1:6" ht="12.75">
      <c r="A16" s="133" t="s">
        <v>228</v>
      </c>
      <c r="B16" s="187">
        <f>'16.15'!D17*100/SUM('16.15'!D8:D23)</f>
        <v>4.6234153616703955</v>
      </c>
      <c r="C16" s="187">
        <f>'16.15'!G17*100/SUM('16.15'!G8:G23)</f>
        <v>0.9445843828715366</v>
      </c>
      <c r="D16" s="188">
        <f t="shared" si="0"/>
        <v>-3.678830978798859</v>
      </c>
      <c r="E16" s="51"/>
      <c r="F16" s="51"/>
    </row>
    <row r="17" spans="1:6" ht="12.75">
      <c r="A17" s="116" t="s">
        <v>224</v>
      </c>
      <c r="B17" s="187"/>
      <c r="C17" s="187"/>
      <c r="D17" s="188"/>
      <c r="E17" s="51"/>
      <c r="F17" s="51"/>
    </row>
    <row r="18" spans="1:6" ht="12.75">
      <c r="A18" s="133" t="s">
        <v>225</v>
      </c>
      <c r="B18" s="187">
        <f>'16.15'!D19*100/SUM('16.15'!D8:D23)</f>
        <v>2.3862788963460106</v>
      </c>
      <c r="C18" s="187">
        <f>'16.15'!G19*100/SUM('16.15'!G8:G23)</f>
        <v>1.3224181360201512</v>
      </c>
      <c r="D18" s="188">
        <f t="shared" si="0"/>
        <v>-1.0638607603258594</v>
      </c>
      <c r="E18" s="51"/>
      <c r="F18" s="51"/>
    </row>
    <row r="19" spans="1:6" ht="12.75">
      <c r="A19" s="111" t="s">
        <v>226</v>
      </c>
      <c r="B19" s="187"/>
      <c r="C19" s="187"/>
      <c r="D19" s="188"/>
      <c r="E19" s="51"/>
      <c r="F19" s="51"/>
    </row>
    <row r="20" spans="1:6" ht="12.75">
      <c r="A20" s="133" t="s">
        <v>267</v>
      </c>
      <c r="B20" s="187">
        <f>'16.15'!D21*100/SUM('16.15'!D8:D23)</f>
        <v>32.88590604026846</v>
      </c>
      <c r="C20" s="187">
        <f>'16.15'!G21*100/SUM('16.15'!G8:G23)</f>
        <v>22.858942065491185</v>
      </c>
      <c r="D20" s="188">
        <f t="shared" si="0"/>
        <v>-10.026963974777274</v>
      </c>
      <c r="E20" s="51"/>
      <c r="F20" s="51"/>
    </row>
    <row r="21" spans="1:6" ht="12.75">
      <c r="A21" s="111" t="s">
        <v>268</v>
      </c>
      <c r="B21" s="187">
        <f>'16.15'!D22*100/SUM('16.15'!D8:D23)</f>
        <v>8.42654735272185</v>
      </c>
      <c r="C21" s="187">
        <f>'16.15'!G22*100/SUM('16.15'!G8:G23)</f>
        <v>12.720403022670025</v>
      </c>
      <c r="D21" s="188">
        <f t="shared" si="0"/>
        <v>4.293855669948176</v>
      </c>
      <c r="E21" s="51"/>
      <c r="F21" s="51"/>
    </row>
    <row r="22" spans="1:6" ht="13.5" thickBot="1">
      <c r="A22" s="228" t="s">
        <v>269</v>
      </c>
      <c r="B22" s="229">
        <f>'16.15'!D23*100/SUM('16.15'!D8:D23)</f>
        <v>2.982848620432513</v>
      </c>
      <c r="C22" s="229">
        <f>'16.15'!G23*100/SUM('16.15'!G8:G23)</f>
        <v>1.63727959697733</v>
      </c>
      <c r="D22" s="230">
        <f t="shared" si="0"/>
        <v>-1.3455690234551831</v>
      </c>
      <c r="E22" s="51"/>
      <c r="F22" s="51"/>
    </row>
    <row r="23" spans="1:4" ht="12.75">
      <c r="A23" s="220" t="s">
        <v>45</v>
      </c>
      <c r="B23" s="220"/>
      <c r="C23" s="168"/>
      <c r="D23" s="168"/>
    </row>
    <row r="24" spans="1:11" ht="12.75" customHeight="1">
      <c r="A24" s="21" t="s">
        <v>324</v>
      </c>
      <c r="B24" s="75"/>
      <c r="C24" s="4"/>
      <c r="D24" s="75"/>
      <c r="E24" s="4"/>
      <c r="F24" s="4"/>
      <c r="I24" s="14"/>
      <c r="K24" s="14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102"/>
  <dimension ref="A1:F14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2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26" t="s">
        <v>365</v>
      </c>
      <c r="B1" s="326"/>
      <c r="C1" s="326"/>
      <c r="D1" s="326"/>
      <c r="E1" s="326"/>
    </row>
    <row r="2" ht="12.75" customHeight="1"/>
    <row r="3" spans="1:6" ht="15" customHeight="1">
      <c r="A3" s="403" t="s">
        <v>439</v>
      </c>
      <c r="B3" s="403"/>
      <c r="C3" s="403"/>
      <c r="D3" s="403"/>
      <c r="E3" s="403"/>
      <c r="F3" s="42"/>
    </row>
    <row r="4" spans="1:6" ht="14.25" customHeight="1" thickBot="1">
      <c r="A4" s="246"/>
      <c r="B4" s="246"/>
      <c r="C4" s="246"/>
      <c r="D4" s="246"/>
      <c r="E4" s="246"/>
      <c r="F4" s="42"/>
    </row>
    <row r="5" spans="1:5" ht="12.75" customHeight="1">
      <c r="A5" s="404" t="s">
        <v>126</v>
      </c>
      <c r="B5" s="255" t="s">
        <v>127</v>
      </c>
      <c r="C5" s="255" t="s">
        <v>128</v>
      </c>
      <c r="D5" s="256" t="s">
        <v>129</v>
      </c>
      <c r="E5" s="407" t="s">
        <v>130</v>
      </c>
    </row>
    <row r="6" spans="1:5" ht="12.75" customHeight="1">
      <c r="A6" s="405"/>
      <c r="B6" s="410" t="s">
        <v>136</v>
      </c>
      <c r="C6" s="410" t="s">
        <v>136</v>
      </c>
      <c r="D6" s="410" t="s">
        <v>136</v>
      </c>
      <c r="E6" s="408"/>
    </row>
    <row r="7" spans="1:5" ht="13.5" thickBot="1">
      <c r="A7" s="406"/>
      <c r="B7" s="411"/>
      <c r="C7" s="411"/>
      <c r="D7" s="411"/>
      <c r="E7" s="409"/>
    </row>
    <row r="8" spans="1:6" ht="12.75">
      <c r="A8" s="247" t="s">
        <v>131</v>
      </c>
      <c r="B8" s="184">
        <v>14948.112</v>
      </c>
      <c r="C8" s="184">
        <v>14500.078</v>
      </c>
      <c r="D8" s="184">
        <f>B8-C8</f>
        <v>448.03399999999965</v>
      </c>
      <c r="E8" s="185">
        <f>B8/C8*100</f>
        <v>103.08987303378643</v>
      </c>
      <c r="F8" s="44"/>
    </row>
    <row r="9" spans="1:6" ht="12.75">
      <c r="A9" s="248" t="s">
        <v>132</v>
      </c>
      <c r="B9" s="187">
        <v>566.308</v>
      </c>
      <c r="C9" s="187">
        <v>612.616</v>
      </c>
      <c r="D9" s="187">
        <f>B9-C9</f>
        <v>-46.30799999999999</v>
      </c>
      <c r="E9" s="188">
        <f>B9/C9*100</f>
        <v>92.44094179714536</v>
      </c>
      <c r="F9" s="44"/>
    </row>
    <row r="10" spans="1:6" ht="12.75">
      <c r="A10" s="249" t="s">
        <v>133</v>
      </c>
      <c r="B10" s="194">
        <f>SUM(B8:B9)</f>
        <v>15514.419999999998</v>
      </c>
      <c r="C10" s="194">
        <f>SUM(C8:C9)</f>
        <v>15112.694</v>
      </c>
      <c r="D10" s="194">
        <f>B10-C10</f>
        <v>401.72599999999875</v>
      </c>
      <c r="E10" s="195">
        <f>B10/C10*100</f>
        <v>102.65820243564781</v>
      </c>
      <c r="F10" s="45"/>
    </row>
    <row r="11" spans="1:6" ht="12.75">
      <c r="A11" s="249" t="s">
        <v>134</v>
      </c>
      <c r="B11" s="194">
        <v>11573.117</v>
      </c>
      <c r="C11" s="194">
        <v>11321.24</v>
      </c>
      <c r="D11" s="194">
        <f>B11-C11</f>
        <v>251.8770000000004</v>
      </c>
      <c r="E11" s="195">
        <f>B11/C11*100</f>
        <v>102.22481812946285</v>
      </c>
      <c r="F11" s="44"/>
    </row>
    <row r="12" spans="1:6" ht="12.75">
      <c r="A12" s="248"/>
      <c r="B12" s="187"/>
      <c r="C12" s="187"/>
      <c r="D12" s="187"/>
      <c r="E12" s="188"/>
      <c r="F12" s="70"/>
    </row>
    <row r="13" spans="1:5" ht="13.5" thickBot="1">
      <c r="A13" s="250" t="s">
        <v>135</v>
      </c>
      <c r="B13" s="199">
        <f>SUM(B10:B11)</f>
        <v>27087.536999999997</v>
      </c>
      <c r="C13" s="199">
        <f>SUM(C10:C11)</f>
        <v>26433.934</v>
      </c>
      <c r="D13" s="199">
        <f>SUM(D10:D11)</f>
        <v>653.6029999999992</v>
      </c>
      <c r="E13" s="200">
        <f>B13/C13*100</f>
        <v>102.47259072372654</v>
      </c>
    </row>
    <row r="14" spans="1:5" ht="12.75">
      <c r="A14" s="251" t="s">
        <v>202</v>
      </c>
      <c r="B14" s="252"/>
      <c r="C14" s="253"/>
      <c r="D14" s="253"/>
      <c r="E14" s="254"/>
    </row>
  </sheetData>
  <mergeCells count="7">
    <mergeCell ref="A1:E1"/>
    <mergeCell ref="A3:E3"/>
    <mergeCell ref="A5:A7"/>
    <mergeCell ref="E5:E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H33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46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26" t="s">
        <v>365</v>
      </c>
      <c r="B1" s="326"/>
      <c r="C1" s="326"/>
      <c r="D1" s="326"/>
      <c r="E1" s="326"/>
    </row>
    <row r="2" ht="12.75" customHeight="1"/>
    <row r="3" spans="1:6" ht="15" customHeight="1">
      <c r="A3" s="403" t="s">
        <v>440</v>
      </c>
      <c r="B3" s="403"/>
      <c r="C3" s="403"/>
      <c r="D3" s="403"/>
      <c r="E3" s="403"/>
      <c r="F3" s="44"/>
    </row>
    <row r="4" spans="1:6" ht="14.25" customHeight="1" thickBot="1">
      <c r="A4" s="257"/>
      <c r="B4" s="258"/>
      <c r="C4" s="258"/>
      <c r="D4" s="258"/>
      <c r="E4" s="258"/>
      <c r="F4" s="44"/>
    </row>
    <row r="5" spans="1:6" ht="12.75">
      <c r="A5" s="404" t="s">
        <v>24</v>
      </c>
      <c r="B5" s="261" t="s">
        <v>127</v>
      </c>
      <c r="C5" s="261" t="s">
        <v>128</v>
      </c>
      <c r="D5" s="262" t="s">
        <v>129</v>
      </c>
      <c r="E5" s="407" t="s">
        <v>130</v>
      </c>
      <c r="F5" s="44"/>
    </row>
    <row r="6" spans="1:6" ht="12.75" customHeight="1">
      <c r="A6" s="405"/>
      <c r="B6" s="410" t="s">
        <v>136</v>
      </c>
      <c r="C6" s="410" t="s">
        <v>136</v>
      </c>
      <c r="D6" s="410" t="s">
        <v>136</v>
      </c>
      <c r="E6" s="408"/>
      <c r="F6" s="44"/>
    </row>
    <row r="7" spans="1:6" ht="13.5" thickBot="1">
      <c r="A7" s="406"/>
      <c r="B7" s="412"/>
      <c r="C7" s="411"/>
      <c r="D7" s="411"/>
      <c r="E7" s="409"/>
      <c r="F7" s="44"/>
    </row>
    <row r="8" spans="1:6" ht="12.75">
      <c r="A8" s="259" t="s">
        <v>137</v>
      </c>
      <c r="B8" s="184"/>
      <c r="C8" s="184"/>
      <c r="D8" s="184"/>
      <c r="E8" s="185"/>
      <c r="F8" s="44"/>
    </row>
    <row r="9" spans="1:6" ht="12.75">
      <c r="A9" s="248" t="s">
        <v>203</v>
      </c>
      <c r="B9" s="187">
        <v>2815.59000000002</v>
      </c>
      <c r="C9" s="187">
        <v>1090.628</v>
      </c>
      <c r="D9" s="187">
        <f aca="true" t="shared" si="0" ref="D9:D32">B9-C9</f>
        <v>1724.9620000000202</v>
      </c>
      <c r="E9" s="188">
        <f aca="true" t="shared" si="1" ref="E9:E32">B9/C9*100</f>
        <v>258.1622698115233</v>
      </c>
      <c r="F9" s="44"/>
    </row>
    <row r="10" spans="1:6" ht="12.75">
      <c r="A10" s="248" t="s">
        <v>204</v>
      </c>
      <c r="B10" s="187">
        <v>868.782999999995</v>
      </c>
      <c r="C10" s="187">
        <v>1853.812</v>
      </c>
      <c r="D10" s="187">
        <f t="shared" si="0"/>
        <v>-985.0290000000049</v>
      </c>
      <c r="E10" s="188">
        <f t="shared" si="1"/>
        <v>46.86467667703063</v>
      </c>
      <c r="F10" s="44"/>
    </row>
    <row r="11" spans="1:6" ht="12.75">
      <c r="A11" s="248" t="s">
        <v>138</v>
      </c>
      <c r="B11" s="187">
        <v>221.16</v>
      </c>
      <c r="C11" s="187">
        <v>670.558999999996</v>
      </c>
      <c r="D11" s="187">
        <f t="shared" si="0"/>
        <v>-449.398999999996</v>
      </c>
      <c r="E11" s="188">
        <f t="shared" si="1"/>
        <v>32.9814378749672</v>
      </c>
      <c r="F11" s="44"/>
    </row>
    <row r="12" spans="1:6" ht="12.75">
      <c r="A12" s="248" t="s">
        <v>359</v>
      </c>
      <c r="B12" s="187">
        <v>179.013</v>
      </c>
      <c r="C12" s="187">
        <v>215.097</v>
      </c>
      <c r="D12" s="187">
        <f t="shared" si="0"/>
        <v>-36.084</v>
      </c>
      <c r="E12" s="188">
        <f t="shared" si="1"/>
        <v>83.22431275192123</v>
      </c>
      <c r="F12" s="44"/>
    </row>
    <row r="13" spans="1:6" ht="12.75">
      <c r="A13" s="248" t="s">
        <v>212</v>
      </c>
      <c r="B13" s="187">
        <v>2614.80300000002</v>
      </c>
      <c r="C13" s="187">
        <v>1217.539</v>
      </c>
      <c r="D13" s="187">
        <f t="shared" si="0"/>
        <v>1397.26400000002</v>
      </c>
      <c r="E13" s="188">
        <f t="shared" si="1"/>
        <v>214.7613341338569</v>
      </c>
      <c r="F13" s="44"/>
    </row>
    <row r="14" spans="1:6" ht="12.75">
      <c r="A14" s="248" t="s">
        <v>139</v>
      </c>
      <c r="B14" s="187">
        <v>853.011999999994</v>
      </c>
      <c r="C14" s="187">
        <v>735.104999999999</v>
      </c>
      <c r="D14" s="187">
        <f t="shared" si="0"/>
        <v>117.90699999999504</v>
      </c>
      <c r="E14" s="188">
        <f t="shared" si="1"/>
        <v>116.0394773535747</v>
      </c>
      <c r="F14" s="44"/>
    </row>
    <row r="15" spans="1:6" ht="12.75">
      <c r="A15" s="248" t="s">
        <v>360</v>
      </c>
      <c r="B15" s="187">
        <v>394.714</v>
      </c>
      <c r="C15" s="187">
        <v>596.198999999999</v>
      </c>
      <c r="D15" s="187">
        <f t="shared" si="0"/>
        <v>-201.48499999999905</v>
      </c>
      <c r="E15" s="188">
        <f t="shared" si="1"/>
        <v>66.20507582199913</v>
      </c>
      <c r="F15" s="44"/>
    </row>
    <row r="16" spans="1:6" ht="12.75">
      <c r="A16" s="248" t="s">
        <v>140</v>
      </c>
      <c r="B16" s="187">
        <v>788.981999999996</v>
      </c>
      <c r="C16" s="187">
        <v>997.868999999998</v>
      </c>
      <c r="D16" s="187">
        <f t="shared" si="0"/>
        <v>-208.887000000002</v>
      </c>
      <c r="E16" s="188">
        <f t="shared" si="1"/>
        <v>79.06669111877387</v>
      </c>
      <c r="F16" s="44"/>
    </row>
    <row r="17" spans="1:6" ht="12.75">
      <c r="A17" s="248" t="s">
        <v>141</v>
      </c>
      <c r="B17" s="187">
        <v>1896.22199999997</v>
      </c>
      <c r="C17" s="187">
        <v>844.784999999996</v>
      </c>
      <c r="D17" s="187">
        <f t="shared" si="0"/>
        <v>1051.436999999974</v>
      </c>
      <c r="E17" s="188">
        <f t="shared" si="1"/>
        <v>224.46208206821606</v>
      </c>
      <c r="F17" s="44"/>
    </row>
    <row r="18" spans="1:6" ht="12.75">
      <c r="A18" s="248" t="s">
        <v>142</v>
      </c>
      <c r="B18" s="187">
        <v>1024.907</v>
      </c>
      <c r="C18" s="187">
        <v>1308.263</v>
      </c>
      <c r="D18" s="187">
        <f t="shared" si="0"/>
        <v>-283.356</v>
      </c>
      <c r="E18" s="188">
        <f t="shared" si="1"/>
        <v>78.34105221962251</v>
      </c>
      <c r="F18" s="44"/>
    </row>
    <row r="19" spans="1:6" ht="12.75">
      <c r="A19" s="248" t="s">
        <v>143</v>
      </c>
      <c r="B19" s="187">
        <v>2702.58600000002</v>
      </c>
      <c r="C19" s="187">
        <v>1816.703</v>
      </c>
      <c r="D19" s="187">
        <f t="shared" si="0"/>
        <v>885.8830000000198</v>
      </c>
      <c r="E19" s="188">
        <f t="shared" si="1"/>
        <v>148.76322657033208</v>
      </c>
      <c r="F19" s="44"/>
    </row>
    <row r="20" spans="1:6" ht="12.75">
      <c r="A20" s="248" t="s">
        <v>211</v>
      </c>
      <c r="B20" s="187">
        <v>504.239999999999</v>
      </c>
      <c r="C20" s="187">
        <v>1594.431</v>
      </c>
      <c r="D20" s="187">
        <f t="shared" si="0"/>
        <v>-1090.1910000000012</v>
      </c>
      <c r="E20" s="188">
        <f t="shared" si="1"/>
        <v>31.62507502676497</v>
      </c>
      <c r="F20" s="44"/>
    </row>
    <row r="21" spans="1:6" ht="12.75">
      <c r="A21" s="248" t="s">
        <v>144</v>
      </c>
      <c r="B21" s="187">
        <v>344.873999999999</v>
      </c>
      <c r="C21" s="187">
        <v>634.035</v>
      </c>
      <c r="D21" s="187">
        <f t="shared" si="0"/>
        <v>-289.16100000000097</v>
      </c>
      <c r="E21" s="188">
        <f t="shared" si="1"/>
        <v>54.39352717121279</v>
      </c>
      <c r="F21" s="44"/>
    </row>
    <row r="22" spans="1:8" ht="12.75">
      <c r="A22" s="248" t="s">
        <v>145</v>
      </c>
      <c r="B22" s="187">
        <v>239.787</v>
      </c>
      <c r="C22" s="187">
        <v>1455.004</v>
      </c>
      <c r="D22" s="187">
        <f t="shared" si="0"/>
        <v>-1215.2169999999999</v>
      </c>
      <c r="E22" s="188">
        <f t="shared" si="1"/>
        <v>16.480160879282806</v>
      </c>
      <c r="H22" s="79"/>
    </row>
    <row r="23" spans="1:5" ht="12.75">
      <c r="A23" s="248" t="s">
        <v>188</v>
      </c>
      <c r="B23" s="187">
        <v>164.559</v>
      </c>
      <c r="C23" s="187">
        <v>99.5180000000001</v>
      </c>
      <c r="D23" s="187">
        <f t="shared" si="0"/>
        <v>65.0409999999999</v>
      </c>
      <c r="E23" s="188">
        <f t="shared" si="1"/>
        <v>165.35601599710589</v>
      </c>
    </row>
    <row r="24" spans="1:5" ht="12.75">
      <c r="A24" s="248"/>
      <c r="B24" s="187"/>
      <c r="C24" s="187"/>
      <c r="D24" s="187"/>
      <c r="E24" s="188"/>
    </row>
    <row r="25" spans="1:6" ht="12.75">
      <c r="A25" s="249" t="s">
        <v>146</v>
      </c>
      <c r="B25" s="187"/>
      <c r="C25" s="187"/>
      <c r="D25" s="187"/>
      <c r="E25" s="188"/>
      <c r="F25" s="44"/>
    </row>
    <row r="26" spans="1:6" ht="12.75">
      <c r="A26" s="248" t="s">
        <v>147</v>
      </c>
      <c r="B26" s="187">
        <v>292.747999999999</v>
      </c>
      <c r="C26" s="187">
        <v>309.644</v>
      </c>
      <c r="D26" s="187">
        <f t="shared" si="0"/>
        <v>-16.89600000000098</v>
      </c>
      <c r="E26" s="188">
        <f t="shared" si="1"/>
        <v>94.54341114311889</v>
      </c>
      <c r="F26" s="44"/>
    </row>
    <row r="27" spans="1:6" ht="12.75">
      <c r="A27" s="248" t="s">
        <v>148</v>
      </c>
      <c r="B27" s="187">
        <v>1806.81199999999</v>
      </c>
      <c r="C27" s="187">
        <v>4332.162</v>
      </c>
      <c r="D27" s="187">
        <f t="shared" si="0"/>
        <v>-2525.3500000000104</v>
      </c>
      <c r="E27" s="188">
        <f t="shared" si="1"/>
        <v>41.7069352438803</v>
      </c>
      <c r="F27" s="44"/>
    </row>
    <row r="28" spans="1:6" ht="12.75">
      <c r="A28" s="248" t="s">
        <v>149</v>
      </c>
      <c r="B28" s="187">
        <v>160.553</v>
      </c>
      <c r="C28" s="187">
        <v>128.257</v>
      </c>
      <c r="D28" s="187">
        <f t="shared" si="0"/>
        <v>32.29599999999999</v>
      </c>
      <c r="E28" s="188">
        <f t="shared" si="1"/>
        <v>125.18069189206047</v>
      </c>
      <c r="F28" s="44"/>
    </row>
    <row r="29" spans="1:6" ht="12.75">
      <c r="A29" s="248" t="s">
        <v>150</v>
      </c>
      <c r="B29" s="187">
        <v>3744.68000000002</v>
      </c>
      <c r="C29" s="187">
        <v>909.610999999997</v>
      </c>
      <c r="D29" s="187">
        <f t="shared" si="0"/>
        <v>2835.0690000000227</v>
      </c>
      <c r="E29" s="188">
        <f t="shared" si="1"/>
        <v>411.6792782848967</v>
      </c>
      <c r="F29" s="44"/>
    </row>
    <row r="30" spans="1:6" ht="12.75">
      <c r="A30" s="248" t="s">
        <v>151</v>
      </c>
      <c r="B30" s="187">
        <v>5004.57500000003</v>
      </c>
      <c r="C30" s="187">
        <v>1552.869</v>
      </c>
      <c r="D30" s="187">
        <f t="shared" si="0"/>
        <v>3451.70600000003</v>
      </c>
      <c r="E30" s="188">
        <f t="shared" si="1"/>
        <v>322.27927790431966</v>
      </c>
      <c r="F30" s="44"/>
    </row>
    <row r="31" spans="1:7" ht="12.75">
      <c r="A31" s="248" t="s">
        <v>152</v>
      </c>
      <c r="B31" s="187">
        <v>489.679999999999</v>
      </c>
      <c r="C31" s="187">
        <v>2557.20200000001</v>
      </c>
      <c r="D31" s="187">
        <f t="shared" si="0"/>
        <v>-2067.522000000011</v>
      </c>
      <c r="E31" s="188">
        <f t="shared" si="1"/>
        <v>19.149054317961472</v>
      </c>
      <c r="F31" s="44"/>
      <c r="G31" s="79"/>
    </row>
    <row r="32" spans="1:7" ht="13.5" thickBot="1">
      <c r="A32" s="260" t="s">
        <v>153</v>
      </c>
      <c r="B32" s="207">
        <v>278.905</v>
      </c>
      <c r="C32" s="207">
        <v>1761.897</v>
      </c>
      <c r="D32" s="207">
        <f t="shared" si="0"/>
        <v>-1482.992</v>
      </c>
      <c r="E32" s="208">
        <f t="shared" si="1"/>
        <v>15.82981297998691</v>
      </c>
      <c r="F32" s="44"/>
      <c r="G32" s="79"/>
    </row>
    <row r="33" spans="1:5" ht="12.75">
      <c r="A33" s="251" t="s">
        <v>202</v>
      </c>
      <c r="B33" s="252"/>
      <c r="C33" s="253"/>
      <c r="D33" s="253"/>
      <c r="E33" s="254"/>
    </row>
  </sheetData>
  <mergeCells count="7"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G21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2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ht="12.75" customHeight="1"/>
    <row r="3" spans="1:7" ht="15" customHeight="1">
      <c r="A3" s="403" t="s">
        <v>441</v>
      </c>
      <c r="B3" s="403"/>
      <c r="C3" s="403"/>
      <c r="D3" s="403"/>
      <c r="E3" s="403"/>
      <c r="F3" s="403"/>
      <c r="G3" s="421"/>
    </row>
    <row r="4" spans="1:7" ht="15" customHeight="1" thickBot="1">
      <c r="A4" s="314"/>
      <c r="B4" s="314"/>
      <c r="C4" s="314"/>
      <c r="D4" s="314"/>
      <c r="E4" s="314"/>
      <c r="F4" s="314"/>
      <c r="G4" s="315"/>
    </row>
    <row r="5" spans="1:7" ht="12.75">
      <c r="A5" s="413" t="s">
        <v>126</v>
      </c>
      <c r="B5" s="416" t="s">
        <v>154</v>
      </c>
      <c r="C5" s="417"/>
      <c r="D5" s="413"/>
      <c r="E5" s="416" t="s">
        <v>158</v>
      </c>
      <c r="F5" s="417"/>
      <c r="G5" s="417"/>
    </row>
    <row r="6" spans="1:7" ht="12.75">
      <c r="A6" s="414"/>
      <c r="B6" s="418"/>
      <c r="C6" s="419"/>
      <c r="D6" s="420"/>
      <c r="E6" s="418"/>
      <c r="F6" s="419"/>
      <c r="G6" s="419"/>
    </row>
    <row r="7" spans="1:7" ht="13.5" thickBot="1">
      <c r="A7" s="415"/>
      <c r="B7" s="268" t="s">
        <v>155</v>
      </c>
      <c r="C7" s="268" t="s">
        <v>156</v>
      </c>
      <c r="D7" s="268" t="s">
        <v>157</v>
      </c>
      <c r="E7" s="268" t="s">
        <v>155</v>
      </c>
      <c r="F7" s="268" t="s">
        <v>156</v>
      </c>
      <c r="G7" s="269" t="s">
        <v>157</v>
      </c>
    </row>
    <row r="8" spans="1:7" ht="12.75">
      <c r="A8" s="264" t="s">
        <v>131</v>
      </c>
      <c r="B8" s="184">
        <v>11104.491</v>
      </c>
      <c r="C8" s="184">
        <f>D8-B8</f>
        <v>3843.620999999999</v>
      </c>
      <c r="D8" s="184">
        <v>14948.112</v>
      </c>
      <c r="E8" s="184">
        <v>10083.325</v>
      </c>
      <c r="F8" s="184">
        <f>G8-E8</f>
        <v>4416.752999999999</v>
      </c>
      <c r="G8" s="185">
        <v>14500.078</v>
      </c>
    </row>
    <row r="9" spans="1:7" ht="12.75">
      <c r="A9" s="265" t="s">
        <v>132</v>
      </c>
      <c r="B9" s="187">
        <v>493.958</v>
      </c>
      <c r="C9" s="187">
        <f>D9-B9</f>
        <v>72.34999999999997</v>
      </c>
      <c r="D9" s="187">
        <v>566.308</v>
      </c>
      <c r="E9" s="187">
        <v>119.58</v>
      </c>
      <c r="F9" s="187">
        <f>G9-E9</f>
        <v>493.036</v>
      </c>
      <c r="G9" s="188">
        <v>612.616</v>
      </c>
    </row>
    <row r="10" spans="1:7" s="68" customFormat="1" ht="12.75">
      <c r="A10" s="266" t="s">
        <v>133</v>
      </c>
      <c r="B10" s="194">
        <f>SUM(B8:B9)</f>
        <v>11598.449</v>
      </c>
      <c r="C10" s="194">
        <f>SUM(C8:C9)</f>
        <v>3915.970999999999</v>
      </c>
      <c r="D10" s="194">
        <f>SUM(D8:D9)</f>
        <v>15514.419999999998</v>
      </c>
      <c r="E10" s="194">
        <f>SUM(E8:E9)</f>
        <v>10202.905</v>
      </c>
      <c r="F10" s="194">
        <f>G10-E10</f>
        <v>4909.788999999999</v>
      </c>
      <c r="G10" s="195">
        <f>SUM(G8:G9)</f>
        <v>15112.694</v>
      </c>
    </row>
    <row r="11" spans="1:7" s="68" customFormat="1" ht="12.75">
      <c r="A11" s="266" t="s">
        <v>134</v>
      </c>
      <c r="B11" s="194">
        <v>10253.439</v>
      </c>
      <c r="C11" s="194">
        <f>D11-B11</f>
        <v>1319.6779999999999</v>
      </c>
      <c r="D11" s="194">
        <v>11573.117</v>
      </c>
      <c r="E11" s="194">
        <v>3988.246</v>
      </c>
      <c r="F11" s="194">
        <f>G11-E11</f>
        <v>7332.994</v>
      </c>
      <c r="G11" s="195">
        <v>11321.24</v>
      </c>
    </row>
    <row r="12" spans="1:7" ht="12.75">
      <c r="A12" s="265"/>
      <c r="B12" s="194"/>
      <c r="C12" s="194"/>
      <c r="D12" s="194"/>
      <c r="E12" s="194"/>
      <c r="F12" s="194"/>
      <c r="G12" s="195"/>
    </row>
    <row r="13" spans="1:7" ht="13.5" thickBot="1">
      <c r="A13" s="267" t="s">
        <v>135</v>
      </c>
      <c r="B13" s="199">
        <f>SUM(B10:B11)</f>
        <v>21851.888</v>
      </c>
      <c r="C13" s="199">
        <f>SUM(C10:C11)</f>
        <v>5235.648999999999</v>
      </c>
      <c r="D13" s="199">
        <f>SUM(D10:D11)</f>
        <v>27087.536999999997</v>
      </c>
      <c r="E13" s="199">
        <f>SUM(E10:E11)</f>
        <v>14191.151000000002</v>
      </c>
      <c r="F13" s="199">
        <f>G13-E13</f>
        <v>12242.783</v>
      </c>
      <c r="G13" s="200">
        <f>SUM(G10:G11)</f>
        <v>26433.934</v>
      </c>
    </row>
    <row r="14" spans="1:7" ht="12.75">
      <c r="A14" s="251" t="s">
        <v>202</v>
      </c>
      <c r="B14" s="252"/>
      <c r="C14" s="253"/>
      <c r="D14" s="253"/>
      <c r="E14" s="254"/>
      <c r="F14" s="252"/>
      <c r="G14" s="253"/>
    </row>
    <row r="15" ht="12.75">
      <c r="C15" s="72"/>
    </row>
    <row r="16" ht="12.75">
      <c r="C16" s="72"/>
    </row>
    <row r="17" ht="12.75">
      <c r="C17" s="72"/>
    </row>
    <row r="18" ht="12.75">
      <c r="C18" s="72"/>
    </row>
    <row r="19" ht="12.75">
      <c r="C19" s="72"/>
    </row>
    <row r="20" ht="12.75">
      <c r="C20" s="72"/>
    </row>
    <row r="21" ht="12.75">
      <c r="C21" s="72"/>
    </row>
  </sheetData>
  <mergeCells count="5">
    <mergeCell ref="A5:A7"/>
    <mergeCell ref="B5:D6"/>
    <mergeCell ref="E5:G6"/>
    <mergeCell ref="A1:G1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H30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4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ht="12.75" customHeight="1"/>
    <row r="3" spans="1:7" ht="15" customHeight="1">
      <c r="A3" s="403" t="s">
        <v>442</v>
      </c>
      <c r="B3" s="403"/>
      <c r="C3" s="403"/>
      <c r="D3" s="403"/>
      <c r="E3" s="403"/>
      <c r="F3" s="403"/>
      <c r="G3" s="403"/>
    </row>
    <row r="4" spans="1:7" ht="14.25" customHeight="1" thickBot="1">
      <c r="A4" s="263"/>
      <c r="B4" s="263"/>
      <c r="C4" s="263"/>
      <c r="D4" s="263"/>
      <c r="E4" s="263"/>
      <c r="F4" s="263"/>
      <c r="G4" s="263"/>
    </row>
    <row r="5" spans="1:7" ht="12.75">
      <c r="A5" s="422" t="s">
        <v>21</v>
      </c>
      <c r="B5" s="425" t="s">
        <v>154</v>
      </c>
      <c r="C5" s="426"/>
      <c r="D5" s="422"/>
      <c r="E5" s="425" t="s">
        <v>158</v>
      </c>
      <c r="F5" s="426"/>
      <c r="G5" s="426"/>
    </row>
    <row r="6" spans="1:7" ht="12.75">
      <c r="A6" s="423"/>
      <c r="B6" s="427"/>
      <c r="C6" s="428"/>
      <c r="D6" s="429"/>
      <c r="E6" s="427"/>
      <c r="F6" s="428"/>
      <c r="G6" s="428"/>
    </row>
    <row r="7" spans="1:7" ht="13.5" thickBot="1">
      <c r="A7" s="424"/>
      <c r="B7" s="268" t="s">
        <v>193</v>
      </c>
      <c r="C7" s="268" t="s">
        <v>159</v>
      </c>
      <c r="D7" s="268" t="s">
        <v>157</v>
      </c>
      <c r="E7" s="268" t="s">
        <v>193</v>
      </c>
      <c r="F7" s="268" t="s">
        <v>159</v>
      </c>
      <c r="G7" s="269" t="s">
        <v>157</v>
      </c>
    </row>
    <row r="8" spans="1:7" ht="12.75">
      <c r="A8" s="264" t="s">
        <v>160</v>
      </c>
      <c r="B8" s="184">
        <v>281.132</v>
      </c>
      <c r="C8" s="184">
        <f>D8-B8</f>
        <v>11.615999999999019</v>
      </c>
      <c r="D8" s="184">
        <v>292.747999999999</v>
      </c>
      <c r="E8" s="184">
        <v>301.03</v>
      </c>
      <c r="F8" s="184">
        <f aca="true" t="shared" si="0" ref="F8:F26">G8-E8</f>
        <v>8.614000000000033</v>
      </c>
      <c r="G8" s="185">
        <v>309.644</v>
      </c>
    </row>
    <row r="9" spans="1:7" ht="12.75">
      <c r="A9" s="265" t="s">
        <v>205</v>
      </c>
      <c r="B9" s="187">
        <v>2391.62800000001</v>
      </c>
      <c r="C9" s="187">
        <f aca="true" t="shared" si="1" ref="C9:C29">D9-B9</f>
        <v>423.96200000001</v>
      </c>
      <c r="D9" s="187">
        <v>2815.59000000002</v>
      </c>
      <c r="E9" s="187">
        <v>874.788999999998</v>
      </c>
      <c r="F9" s="187">
        <f t="shared" si="0"/>
        <v>215.83900000000187</v>
      </c>
      <c r="G9" s="188">
        <v>1090.628</v>
      </c>
    </row>
    <row r="10" spans="1:7" ht="12.75">
      <c r="A10" s="265" t="s">
        <v>161</v>
      </c>
      <c r="B10" s="187">
        <v>1318.094</v>
      </c>
      <c r="C10" s="187">
        <f t="shared" si="1"/>
        <v>488.71799999998984</v>
      </c>
      <c r="D10" s="187">
        <v>1806.81199999999</v>
      </c>
      <c r="E10" s="187">
        <v>1433.133</v>
      </c>
      <c r="F10" s="187">
        <f t="shared" si="0"/>
        <v>2899.0290000000005</v>
      </c>
      <c r="G10" s="188">
        <v>4332.162</v>
      </c>
    </row>
    <row r="11" spans="1:7" ht="12.75">
      <c r="A11" s="265" t="s">
        <v>206</v>
      </c>
      <c r="B11" s="187">
        <v>766.850999999999</v>
      </c>
      <c r="C11" s="187">
        <f t="shared" si="1"/>
        <v>101.93199999999604</v>
      </c>
      <c r="D11" s="187">
        <v>868.782999999995</v>
      </c>
      <c r="E11" s="187">
        <v>1829.222</v>
      </c>
      <c r="F11" s="187">
        <f t="shared" si="0"/>
        <v>24.589999999999918</v>
      </c>
      <c r="G11" s="188">
        <v>1853.812</v>
      </c>
    </row>
    <row r="12" spans="1:7" ht="12.75">
      <c r="A12" s="265" t="s">
        <v>162</v>
      </c>
      <c r="B12" s="187">
        <v>106.535</v>
      </c>
      <c r="C12" s="187">
        <f t="shared" si="1"/>
        <v>54.018</v>
      </c>
      <c r="D12" s="187">
        <v>160.553</v>
      </c>
      <c r="E12" s="187">
        <v>76.742</v>
      </c>
      <c r="F12" s="187">
        <f t="shared" si="0"/>
        <v>51.515</v>
      </c>
      <c r="G12" s="188">
        <v>128.257</v>
      </c>
    </row>
    <row r="13" spans="1:7" ht="12.75">
      <c r="A13" s="265" t="s">
        <v>163</v>
      </c>
      <c r="B13" s="187">
        <v>3595.267</v>
      </c>
      <c r="C13" s="187">
        <f t="shared" si="1"/>
        <v>149.41300000002002</v>
      </c>
      <c r="D13" s="187">
        <v>3744.68000000002</v>
      </c>
      <c r="E13" s="187">
        <v>490.715999999998</v>
      </c>
      <c r="F13" s="187">
        <f t="shared" si="0"/>
        <v>418.894999999999</v>
      </c>
      <c r="G13" s="188">
        <v>909.610999999997</v>
      </c>
    </row>
    <row r="14" spans="1:7" ht="12.75">
      <c r="A14" s="265" t="s">
        <v>164</v>
      </c>
      <c r="B14" s="187">
        <v>4614.05200000002</v>
      </c>
      <c r="C14" s="187">
        <f t="shared" si="1"/>
        <v>390.52300000001014</v>
      </c>
      <c r="D14" s="187">
        <v>5004.57500000003</v>
      </c>
      <c r="E14" s="187">
        <v>514.577999999999</v>
      </c>
      <c r="F14" s="187">
        <f t="shared" si="0"/>
        <v>1038.291000000001</v>
      </c>
      <c r="G14" s="188">
        <v>1552.869</v>
      </c>
    </row>
    <row r="15" spans="1:7" ht="12.75">
      <c r="A15" s="265" t="s">
        <v>165</v>
      </c>
      <c r="B15" s="187">
        <v>131.994</v>
      </c>
      <c r="C15" s="187">
        <f t="shared" si="1"/>
        <v>89.166</v>
      </c>
      <c r="D15" s="187">
        <v>221.16</v>
      </c>
      <c r="E15" s="187">
        <v>134.315</v>
      </c>
      <c r="F15" s="187">
        <f t="shared" si="0"/>
        <v>536.243999999996</v>
      </c>
      <c r="G15" s="188">
        <v>670.558999999996</v>
      </c>
    </row>
    <row r="16" spans="1:7" ht="12.75">
      <c r="A16" s="265" t="s">
        <v>166</v>
      </c>
      <c r="B16" s="187">
        <v>353.189</v>
      </c>
      <c r="C16" s="187">
        <f t="shared" si="1"/>
        <v>136.49099999999896</v>
      </c>
      <c r="D16" s="187">
        <v>489.679999999999</v>
      </c>
      <c r="E16" s="187">
        <v>946.798999999999</v>
      </c>
      <c r="F16" s="187">
        <f t="shared" si="0"/>
        <v>1610.4030000000107</v>
      </c>
      <c r="G16" s="188">
        <v>2557.20200000001</v>
      </c>
    </row>
    <row r="17" spans="1:7" ht="12.75">
      <c r="A17" s="265" t="s">
        <v>361</v>
      </c>
      <c r="B17" s="187">
        <v>133.37</v>
      </c>
      <c r="C17" s="187">
        <f t="shared" si="1"/>
        <v>45.643</v>
      </c>
      <c r="D17" s="187">
        <v>179.013</v>
      </c>
      <c r="E17" s="187">
        <v>210.766</v>
      </c>
      <c r="F17" s="187">
        <f t="shared" si="0"/>
        <v>4.331000000000017</v>
      </c>
      <c r="G17" s="188">
        <v>215.097</v>
      </c>
    </row>
    <row r="18" spans="1:7" ht="12.75">
      <c r="A18" s="265" t="s">
        <v>167</v>
      </c>
      <c r="B18" s="187">
        <v>168.361</v>
      </c>
      <c r="C18" s="187">
        <f t="shared" si="1"/>
        <v>110.54399999999998</v>
      </c>
      <c r="D18" s="187">
        <v>278.905</v>
      </c>
      <c r="E18" s="187">
        <v>390.555</v>
      </c>
      <c r="F18" s="187">
        <f t="shared" si="0"/>
        <v>1371.3419999999999</v>
      </c>
      <c r="G18" s="188">
        <v>1761.897</v>
      </c>
    </row>
    <row r="19" spans="1:7" ht="12.75">
      <c r="A19" s="265" t="s">
        <v>213</v>
      </c>
      <c r="B19" s="187">
        <v>1912.326</v>
      </c>
      <c r="C19" s="187">
        <f t="shared" si="1"/>
        <v>702.4770000000199</v>
      </c>
      <c r="D19" s="187">
        <v>2614.80300000002</v>
      </c>
      <c r="E19" s="187">
        <v>465.076999999999</v>
      </c>
      <c r="F19" s="187">
        <f t="shared" si="0"/>
        <v>752.462000000001</v>
      </c>
      <c r="G19" s="188">
        <v>1217.539</v>
      </c>
    </row>
    <row r="20" spans="1:7" ht="12.75">
      <c r="A20" s="265" t="s">
        <v>168</v>
      </c>
      <c r="B20" s="187">
        <v>726.210999999999</v>
      </c>
      <c r="C20" s="187">
        <f t="shared" si="1"/>
        <v>126.80099999999504</v>
      </c>
      <c r="D20" s="187">
        <v>853.011999999994</v>
      </c>
      <c r="E20" s="187">
        <v>284.262</v>
      </c>
      <c r="F20" s="187">
        <f t="shared" si="0"/>
        <v>450.842999999999</v>
      </c>
      <c r="G20" s="188">
        <v>735.104999999999</v>
      </c>
    </row>
    <row r="21" spans="1:7" ht="12.75">
      <c r="A21" s="265" t="s">
        <v>169</v>
      </c>
      <c r="B21" s="187">
        <v>298.648</v>
      </c>
      <c r="C21" s="187">
        <f t="shared" si="1"/>
        <v>96.06599999999997</v>
      </c>
      <c r="D21" s="187">
        <v>394.714</v>
      </c>
      <c r="E21" s="187">
        <v>494.945</v>
      </c>
      <c r="F21" s="187">
        <f t="shared" si="0"/>
        <v>101.25399999999905</v>
      </c>
      <c r="G21" s="188">
        <v>596.198999999999</v>
      </c>
    </row>
    <row r="22" spans="1:7" ht="12.75">
      <c r="A22" s="265" t="s">
        <v>170</v>
      </c>
      <c r="B22" s="187">
        <v>242.072</v>
      </c>
      <c r="C22" s="187">
        <f t="shared" si="1"/>
        <v>102.801999999999</v>
      </c>
      <c r="D22" s="187">
        <v>344.873999999999</v>
      </c>
      <c r="E22" s="187">
        <v>448.817</v>
      </c>
      <c r="F22" s="187">
        <f t="shared" si="0"/>
        <v>185.21799999999996</v>
      </c>
      <c r="G22" s="188">
        <v>634.035</v>
      </c>
    </row>
    <row r="23" spans="1:7" ht="12.75">
      <c r="A23" s="265" t="s">
        <v>171</v>
      </c>
      <c r="B23" s="187">
        <v>617.959999999999</v>
      </c>
      <c r="C23" s="187">
        <f t="shared" si="1"/>
        <v>171.02199999999698</v>
      </c>
      <c r="D23" s="187">
        <v>788.981999999996</v>
      </c>
      <c r="E23" s="187">
        <v>972.957</v>
      </c>
      <c r="F23" s="187">
        <f t="shared" si="0"/>
        <v>24.911999999997988</v>
      </c>
      <c r="G23" s="188">
        <v>997.868999999998</v>
      </c>
    </row>
    <row r="24" spans="1:7" ht="12.75">
      <c r="A24" s="265" t="s">
        <v>172</v>
      </c>
      <c r="B24" s="187">
        <v>1297.10999999999</v>
      </c>
      <c r="C24" s="187">
        <f t="shared" si="1"/>
        <v>599.1119999999801</v>
      </c>
      <c r="D24" s="187">
        <v>1896.22199999997</v>
      </c>
      <c r="E24" s="187">
        <v>500.159999999998</v>
      </c>
      <c r="F24" s="187">
        <f t="shared" si="0"/>
        <v>344.624999999998</v>
      </c>
      <c r="G24" s="188">
        <v>844.784999999996</v>
      </c>
    </row>
    <row r="25" spans="1:7" ht="12.75">
      <c r="A25" s="265" t="s">
        <v>173</v>
      </c>
      <c r="B25" s="187">
        <v>711.722999999999</v>
      </c>
      <c r="C25" s="187">
        <f t="shared" si="1"/>
        <v>313.1840000000009</v>
      </c>
      <c r="D25" s="187">
        <v>1024.907</v>
      </c>
      <c r="E25" s="187">
        <v>1165.212</v>
      </c>
      <c r="F25" s="187">
        <f t="shared" si="0"/>
        <v>143.05099999999993</v>
      </c>
      <c r="G25" s="188">
        <v>1308.263</v>
      </c>
    </row>
    <row r="26" spans="1:7" ht="12.75">
      <c r="A26" s="265" t="s">
        <v>174</v>
      </c>
      <c r="B26" s="187">
        <v>1784.649</v>
      </c>
      <c r="C26" s="187">
        <f t="shared" si="1"/>
        <v>917.9370000000199</v>
      </c>
      <c r="D26" s="187">
        <v>2702.58600000002</v>
      </c>
      <c r="E26" s="187">
        <v>1524.544</v>
      </c>
      <c r="F26" s="187">
        <f t="shared" si="0"/>
        <v>292.1589999999999</v>
      </c>
      <c r="G26" s="188">
        <v>1816.703</v>
      </c>
    </row>
    <row r="27" spans="1:7" ht="12.75">
      <c r="A27" s="265" t="s">
        <v>210</v>
      </c>
      <c r="B27" s="187"/>
      <c r="C27" s="187"/>
      <c r="D27" s="187"/>
      <c r="E27" s="187"/>
      <c r="F27" s="187"/>
      <c r="G27" s="188"/>
    </row>
    <row r="28" spans="1:7" ht="12.75">
      <c r="A28" s="270" t="s">
        <v>209</v>
      </c>
      <c r="B28" s="187">
        <v>428.616</v>
      </c>
      <c r="C28" s="187">
        <f t="shared" si="1"/>
        <v>75.623999999999</v>
      </c>
      <c r="D28" s="187">
        <v>504.239999999999</v>
      </c>
      <c r="E28" s="187">
        <v>436.906</v>
      </c>
      <c r="F28" s="187">
        <f>G28-E28</f>
        <v>1157.525</v>
      </c>
      <c r="G28" s="188">
        <v>1594.431</v>
      </c>
    </row>
    <row r="29" spans="1:8" ht="13.5" thickBot="1">
      <c r="A29" s="271" t="s">
        <v>175</v>
      </c>
      <c r="B29" s="207">
        <v>124.451</v>
      </c>
      <c r="C29" s="207">
        <f t="shared" si="1"/>
        <v>115.33600000000001</v>
      </c>
      <c r="D29" s="207">
        <v>239.787</v>
      </c>
      <c r="E29" s="207">
        <v>1322.788</v>
      </c>
      <c r="F29" s="207">
        <f>G29-E29</f>
        <v>132.2159999999999</v>
      </c>
      <c r="G29" s="208">
        <v>1455.004</v>
      </c>
      <c r="H29" s="71"/>
    </row>
    <row r="30" spans="1:7" ht="12.75">
      <c r="A30" s="251" t="s">
        <v>202</v>
      </c>
      <c r="B30" s="252"/>
      <c r="C30" s="253"/>
      <c r="D30" s="253"/>
      <c r="E30" s="254"/>
      <c r="F30" s="252"/>
      <c r="G30" s="253"/>
    </row>
  </sheetData>
  <mergeCells count="5"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T625"/>
  <sheetViews>
    <sheetView showGridLines="0" tabSelected="1" zoomScale="75" zoomScaleNormal="75" workbookViewId="0" topLeftCell="A1">
      <selection activeCell="L12" sqref="L12"/>
    </sheetView>
  </sheetViews>
  <sheetFormatPr defaultColWidth="11.421875" defaultRowHeight="12.75"/>
  <cols>
    <col min="1" max="1" width="28.7109375" style="9" customWidth="1"/>
    <col min="2" max="2" width="16.421875" style="9" customWidth="1"/>
    <col min="3" max="3" width="14.7109375" style="9" customWidth="1"/>
    <col min="4" max="4" width="13.28125" style="9" customWidth="1"/>
    <col min="5" max="5" width="12.7109375" style="9" customWidth="1"/>
    <col min="6" max="6" width="14.00390625" style="9" customWidth="1"/>
    <col min="7" max="7" width="13.8515625" style="9" customWidth="1"/>
    <col min="8" max="9" width="12.7109375" style="9" customWidth="1"/>
    <col min="10" max="16384" width="11.421875" style="9" customWidth="1"/>
  </cols>
  <sheetData>
    <row r="1" spans="1:20" s="23" customFormat="1" ht="18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48"/>
      <c r="B2" s="33"/>
      <c r="C2" s="33"/>
      <c r="D2" s="33"/>
      <c r="E2" s="33"/>
      <c r="F2" s="33"/>
      <c r="G2" s="33"/>
      <c r="H2" s="33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34" t="s">
        <v>443</v>
      </c>
      <c r="B3" s="334"/>
      <c r="C3" s="334"/>
      <c r="D3" s="334"/>
      <c r="E3" s="334"/>
      <c r="F3" s="334"/>
      <c r="G3" s="434"/>
      <c r="H3" s="434"/>
      <c r="I3" s="434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272"/>
      <c r="B4" s="272"/>
      <c r="C4" s="272"/>
      <c r="D4" s="272"/>
      <c r="E4" s="272"/>
      <c r="F4" s="272"/>
      <c r="G4" s="243"/>
      <c r="H4" s="243"/>
      <c r="I4" s="243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2.75">
      <c r="A5" s="277"/>
      <c r="B5" s="375">
        <v>2008</v>
      </c>
      <c r="C5" s="376"/>
      <c r="D5" s="376"/>
      <c r="E5" s="377"/>
      <c r="F5" s="375">
        <v>2009</v>
      </c>
      <c r="G5" s="376"/>
      <c r="H5" s="376"/>
      <c r="I5" s="376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>
      <c r="A6" s="278" t="s">
        <v>77</v>
      </c>
      <c r="B6" s="430" t="s">
        <v>49</v>
      </c>
      <c r="C6" s="279" t="s">
        <v>50</v>
      </c>
      <c r="D6" s="430" t="s">
        <v>389</v>
      </c>
      <c r="E6" s="430" t="s">
        <v>51</v>
      </c>
      <c r="F6" s="430" t="s">
        <v>49</v>
      </c>
      <c r="G6" s="279" t="s">
        <v>50</v>
      </c>
      <c r="H6" s="430" t="s">
        <v>388</v>
      </c>
      <c r="I6" s="432" t="s">
        <v>51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" thickBot="1">
      <c r="A7" s="280"/>
      <c r="B7" s="431"/>
      <c r="C7" s="281" t="s">
        <v>386</v>
      </c>
      <c r="D7" s="431"/>
      <c r="E7" s="431"/>
      <c r="F7" s="431"/>
      <c r="G7" s="281" t="s">
        <v>390</v>
      </c>
      <c r="H7" s="431"/>
      <c r="I7" s="4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>
      <c r="A8" s="273" t="s">
        <v>52</v>
      </c>
      <c r="B8" s="112">
        <v>805954.822</v>
      </c>
      <c r="C8" s="112">
        <v>157895.6</v>
      </c>
      <c r="D8" s="112">
        <v>37166.4</v>
      </c>
      <c r="E8" s="112">
        <v>1001016.8219999999</v>
      </c>
      <c r="F8" s="112">
        <v>786036.1707</v>
      </c>
      <c r="G8" s="112">
        <v>135966.1</v>
      </c>
      <c r="H8" s="112">
        <v>36265.6</v>
      </c>
      <c r="I8" s="123">
        <v>958267.8707</v>
      </c>
      <c r="J8" s="80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>
      <c r="A9" s="274" t="s">
        <v>53</v>
      </c>
      <c r="B9" s="112">
        <v>15125861.213292</v>
      </c>
      <c r="C9" s="112">
        <v>3077389.4</v>
      </c>
      <c r="D9" s="112">
        <v>546968.6</v>
      </c>
      <c r="E9" s="112">
        <v>18750219.213292003</v>
      </c>
      <c r="F9" s="112">
        <v>14999217.450612</v>
      </c>
      <c r="G9" s="112">
        <v>2514256.6</v>
      </c>
      <c r="H9" s="112">
        <v>523106.2</v>
      </c>
      <c r="I9" s="158">
        <v>18036580.250612</v>
      </c>
      <c r="J9" s="80"/>
      <c r="K9" s="32"/>
      <c r="L9" s="89"/>
      <c r="M9" s="32"/>
      <c r="N9" s="32"/>
      <c r="O9" s="32"/>
      <c r="P9" s="32"/>
      <c r="Q9" s="32"/>
      <c r="R9" s="32"/>
      <c r="S9" s="32"/>
      <c r="T9" s="32"/>
    </row>
    <row r="10" spans="1:20" ht="12.75">
      <c r="A10" s="274" t="s">
        <v>54</v>
      </c>
      <c r="B10" s="112">
        <v>8925319.00815</v>
      </c>
      <c r="C10" s="112">
        <v>2211964.8</v>
      </c>
      <c r="D10" s="112">
        <v>344970.9</v>
      </c>
      <c r="E10" s="112">
        <v>11482254.70815</v>
      </c>
      <c r="F10" s="112">
        <v>8764959.4503</v>
      </c>
      <c r="G10" s="112">
        <v>1834635.3</v>
      </c>
      <c r="H10" s="112">
        <v>367159.1</v>
      </c>
      <c r="I10" s="158">
        <v>10966753.850300001</v>
      </c>
      <c r="J10" s="80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2.75">
      <c r="A11" s="274" t="s">
        <v>55</v>
      </c>
      <c r="B11" s="112">
        <v>2933791.101827</v>
      </c>
      <c r="C11" s="112">
        <v>332003.1</v>
      </c>
      <c r="D11" s="112">
        <v>106925.6</v>
      </c>
      <c r="E11" s="112">
        <v>3372719.8018269995</v>
      </c>
      <c r="F11" s="112">
        <v>2555600.96388</v>
      </c>
      <c r="G11" s="112">
        <v>296434.7</v>
      </c>
      <c r="H11" s="112">
        <v>101276.1</v>
      </c>
      <c r="I11" s="158">
        <v>2953311.76388</v>
      </c>
      <c r="J11" s="80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2.75">
      <c r="A12" s="274" t="s">
        <v>275</v>
      </c>
      <c r="B12" s="112">
        <v>221377.6624</v>
      </c>
      <c r="C12" s="112">
        <v>18094.2</v>
      </c>
      <c r="D12" s="112">
        <v>5114.5</v>
      </c>
      <c r="E12" s="112">
        <v>244586.36239999998</v>
      </c>
      <c r="F12" s="112">
        <v>190496.7543</v>
      </c>
      <c r="G12" s="112">
        <v>13898.7</v>
      </c>
      <c r="H12" s="112">
        <v>5682.6</v>
      </c>
      <c r="I12" s="158">
        <v>210078.0543</v>
      </c>
      <c r="J12" s="80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2.75">
      <c r="A13" s="274" t="s">
        <v>56</v>
      </c>
      <c r="B13" s="112">
        <v>5302733.359897</v>
      </c>
      <c r="C13" s="112">
        <v>1156669.4</v>
      </c>
      <c r="D13" s="112">
        <v>223665.8</v>
      </c>
      <c r="E13" s="112">
        <v>6683068.559896999</v>
      </c>
      <c r="F13" s="112">
        <v>5301999.139049</v>
      </c>
      <c r="G13" s="112">
        <v>990378</v>
      </c>
      <c r="H13" s="112">
        <v>192690.7</v>
      </c>
      <c r="I13" s="158">
        <v>6485067.839049</v>
      </c>
      <c r="J13" s="80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>
      <c r="A14" s="274" t="s">
        <v>57</v>
      </c>
      <c r="B14" s="112">
        <v>4559773.928765</v>
      </c>
      <c r="C14" s="112">
        <v>944601.6</v>
      </c>
      <c r="D14" s="112">
        <v>218685.1</v>
      </c>
      <c r="E14" s="112">
        <v>5723060.628765</v>
      </c>
      <c r="F14" s="112">
        <v>4307272.999206</v>
      </c>
      <c r="G14" s="112">
        <v>787259.5</v>
      </c>
      <c r="H14" s="112">
        <v>202789.8</v>
      </c>
      <c r="I14" s="158">
        <v>5297322.299206</v>
      </c>
      <c r="J14" s="80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75">
      <c r="A15" s="274" t="s">
        <v>58</v>
      </c>
      <c r="B15" s="112">
        <v>2629751.902462</v>
      </c>
      <c r="C15" s="112">
        <v>389489.6</v>
      </c>
      <c r="D15" s="112">
        <v>99676.9</v>
      </c>
      <c r="E15" s="112">
        <v>3118918.402462</v>
      </c>
      <c r="F15" s="112">
        <v>2644901.005323</v>
      </c>
      <c r="G15" s="112">
        <v>390775.9</v>
      </c>
      <c r="H15" s="112">
        <v>97405.6</v>
      </c>
      <c r="I15" s="158">
        <v>3133082.5053230003</v>
      </c>
      <c r="J15" s="80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274" t="s">
        <v>59</v>
      </c>
      <c r="B16" s="112">
        <v>875191.97074</v>
      </c>
      <c r="C16" s="112">
        <v>57263.3</v>
      </c>
      <c r="D16" s="112">
        <v>18633.9</v>
      </c>
      <c r="E16" s="112">
        <v>951089.17074</v>
      </c>
      <c r="F16" s="112">
        <v>892135.18734</v>
      </c>
      <c r="G16" s="112">
        <v>55095.6</v>
      </c>
      <c r="H16" s="112">
        <v>17656.6</v>
      </c>
      <c r="I16" s="158">
        <v>964887.3873399999</v>
      </c>
      <c r="J16" s="80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274" t="s">
        <v>60</v>
      </c>
      <c r="B17" s="112">
        <v>667035.6843</v>
      </c>
      <c r="C17" s="112">
        <v>714091.5</v>
      </c>
      <c r="D17" s="112">
        <v>55840.8</v>
      </c>
      <c r="E17" s="112">
        <v>1436967.9843</v>
      </c>
      <c r="F17" s="112">
        <v>691528.7839</v>
      </c>
      <c r="G17" s="112">
        <v>740019.8</v>
      </c>
      <c r="H17" s="112">
        <v>40000.8</v>
      </c>
      <c r="I17" s="158">
        <v>1471549.3839</v>
      </c>
      <c r="J17" s="80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274" t="s">
        <v>61</v>
      </c>
      <c r="B18" s="112">
        <v>256401.96150000003</v>
      </c>
      <c r="C18" s="112">
        <v>34833.8</v>
      </c>
      <c r="D18" s="112">
        <v>12158.4</v>
      </c>
      <c r="E18" s="112">
        <v>303394.1615</v>
      </c>
      <c r="F18" s="112">
        <v>254940.403993</v>
      </c>
      <c r="G18" s="112">
        <v>29541.8</v>
      </c>
      <c r="H18" s="112">
        <v>15128.9</v>
      </c>
      <c r="I18" s="158">
        <v>299611.10399300006</v>
      </c>
      <c r="J18" s="80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274" t="s">
        <v>36</v>
      </c>
      <c r="B19" s="112">
        <v>298055.7701</v>
      </c>
      <c r="C19" s="112">
        <v>42933.3</v>
      </c>
      <c r="D19" s="112">
        <v>18877.3</v>
      </c>
      <c r="E19" s="112">
        <v>359866.3701</v>
      </c>
      <c r="F19" s="112">
        <v>286003.0475</v>
      </c>
      <c r="G19" s="112">
        <v>38525.7</v>
      </c>
      <c r="H19" s="112">
        <v>20283.7</v>
      </c>
      <c r="I19" s="158">
        <v>344812.4475</v>
      </c>
      <c r="J19" s="80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274" t="s">
        <v>62</v>
      </c>
      <c r="B20" s="112">
        <v>172134.3795</v>
      </c>
      <c r="C20" s="112">
        <v>95866.5</v>
      </c>
      <c r="D20" s="112">
        <v>17327.2</v>
      </c>
      <c r="E20" s="112">
        <v>285328.0795</v>
      </c>
      <c r="F20" s="112">
        <v>165739.479</v>
      </c>
      <c r="G20" s="112">
        <v>76965</v>
      </c>
      <c r="H20" s="112">
        <v>14233.7</v>
      </c>
      <c r="I20" s="158">
        <v>256938.179</v>
      </c>
      <c r="J20" s="80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274" t="s">
        <v>63</v>
      </c>
      <c r="B21" s="112">
        <v>221642.2088</v>
      </c>
      <c r="C21" s="112">
        <v>27096.7</v>
      </c>
      <c r="D21" s="112">
        <v>17467.9</v>
      </c>
      <c r="E21" s="112">
        <v>266206.8088</v>
      </c>
      <c r="F21" s="112">
        <v>226057.9833</v>
      </c>
      <c r="G21" s="112">
        <v>22547.5</v>
      </c>
      <c r="H21" s="112">
        <v>20382.4</v>
      </c>
      <c r="I21" s="158">
        <v>268987.88330000004</v>
      </c>
      <c r="J21" s="80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274" t="s">
        <v>64</v>
      </c>
      <c r="B22" s="112">
        <v>1542155.706755</v>
      </c>
      <c r="C22" s="112">
        <v>454596</v>
      </c>
      <c r="D22" s="112">
        <v>80846.1</v>
      </c>
      <c r="E22" s="112">
        <v>2077597.806755</v>
      </c>
      <c r="F22" s="112">
        <v>1345912.359224</v>
      </c>
      <c r="G22" s="112">
        <v>311351.3</v>
      </c>
      <c r="H22" s="112">
        <v>62951.7</v>
      </c>
      <c r="I22" s="158">
        <v>1720215.3592240002</v>
      </c>
      <c r="J22" s="80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274" t="s">
        <v>362</v>
      </c>
      <c r="B23" s="112">
        <v>1281903.2</v>
      </c>
      <c r="C23" s="112">
        <v>211237.1</v>
      </c>
      <c r="D23" s="112">
        <v>45132</v>
      </c>
      <c r="E23" s="112">
        <v>1538272.3</v>
      </c>
      <c r="F23" s="112">
        <v>1145555.75</v>
      </c>
      <c r="G23" s="112">
        <v>135010.3</v>
      </c>
      <c r="H23" s="112">
        <v>33396.3</v>
      </c>
      <c r="I23" s="158">
        <v>1313962.35</v>
      </c>
      <c r="J23" s="80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274" t="s">
        <v>276</v>
      </c>
      <c r="B24" s="112">
        <v>210584.08</v>
      </c>
      <c r="C24" s="112">
        <v>160565.6</v>
      </c>
      <c r="D24" s="112">
        <v>25832</v>
      </c>
      <c r="E24" s="112">
        <v>396981.68</v>
      </c>
      <c r="F24" s="112">
        <v>168362.83</v>
      </c>
      <c r="G24" s="112">
        <v>110059.5</v>
      </c>
      <c r="H24" s="112">
        <v>22551.6</v>
      </c>
      <c r="I24" s="158">
        <v>300973.93</v>
      </c>
      <c r="J24" s="80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274" t="s">
        <v>65</v>
      </c>
      <c r="B25" s="112">
        <v>111046.469</v>
      </c>
      <c r="C25" s="112">
        <v>15773.5</v>
      </c>
      <c r="D25" s="112">
        <v>6436.4</v>
      </c>
      <c r="E25" s="112">
        <v>133256.369</v>
      </c>
      <c r="F25" s="112">
        <v>118303.373</v>
      </c>
      <c r="G25" s="112">
        <v>13110.6</v>
      </c>
      <c r="H25" s="112">
        <v>5937.7</v>
      </c>
      <c r="I25" s="158">
        <v>137351.673</v>
      </c>
      <c r="J25" s="80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274" t="s">
        <v>102</v>
      </c>
      <c r="B26" s="112">
        <v>739621.82</v>
      </c>
      <c r="C26" s="112">
        <v>139516.8</v>
      </c>
      <c r="D26" s="112">
        <v>41386.5</v>
      </c>
      <c r="E26" s="112">
        <v>920525.12</v>
      </c>
      <c r="F26" s="112">
        <v>625740.28</v>
      </c>
      <c r="G26" s="112">
        <v>108358.1</v>
      </c>
      <c r="H26" s="112">
        <v>37402.2</v>
      </c>
      <c r="I26" s="158">
        <v>771500.58</v>
      </c>
      <c r="J26" s="80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274" t="s">
        <v>277</v>
      </c>
      <c r="B27" s="112">
        <v>49324.102</v>
      </c>
      <c r="C27" s="112">
        <v>192928.2</v>
      </c>
      <c r="D27" s="112">
        <v>13804.8</v>
      </c>
      <c r="E27" s="112">
        <v>256057.10199999998</v>
      </c>
      <c r="F27" s="112">
        <v>46134.986</v>
      </c>
      <c r="G27" s="112">
        <v>208386.7</v>
      </c>
      <c r="H27" s="112">
        <v>12904.4</v>
      </c>
      <c r="I27" s="158">
        <v>267426.086</v>
      </c>
      <c r="J27" s="80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274" t="s">
        <v>363</v>
      </c>
      <c r="B28" s="112">
        <v>256804.7</v>
      </c>
      <c r="C28" s="112">
        <v>109853.9</v>
      </c>
      <c r="D28" s="112">
        <v>7669.2</v>
      </c>
      <c r="E28" s="112">
        <v>374327.8</v>
      </c>
      <c r="F28" s="112">
        <v>259188.42</v>
      </c>
      <c r="G28" s="112">
        <v>60038.2</v>
      </c>
      <c r="H28" s="112">
        <v>6561.1</v>
      </c>
      <c r="I28" s="158">
        <v>325787.72</v>
      </c>
      <c r="J28" s="80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274" t="s">
        <v>67</v>
      </c>
      <c r="B29" s="112">
        <v>4175217.9557</v>
      </c>
      <c r="C29" s="112">
        <v>459758.1</v>
      </c>
      <c r="D29" s="112">
        <v>155384.2</v>
      </c>
      <c r="E29" s="112">
        <v>4790360.255700001</v>
      </c>
      <c r="F29" s="112">
        <v>4153492.533</v>
      </c>
      <c r="G29" s="112">
        <v>390911.5</v>
      </c>
      <c r="H29" s="112">
        <v>148924.7</v>
      </c>
      <c r="I29" s="158">
        <v>4693328.732999999</v>
      </c>
      <c r="J29" s="80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274" t="s">
        <v>68</v>
      </c>
      <c r="B30" s="112">
        <v>5999496.0168</v>
      </c>
      <c r="C30" s="112">
        <v>293889.9</v>
      </c>
      <c r="D30" s="112">
        <v>140479.8</v>
      </c>
      <c r="E30" s="112">
        <v>6433865.7168000005</v>
      </c>
      <c r="F30" s="112">
        <v>5758440.9783</v>
      </c>
      <c r="G30" s="112">
        <v>235685.9</v>
      </c>
      <c r="H30" s="112">
        <v>132212.4</v>
      </c>
      <c r="I30" s="158">
        <v>6126339.2783</v>
      </c>
      <c r="J30" s="80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274" t="s">
        <v>69</v>
      </c>
      <c r="B31" s="112">
        <v>292579.964</v>
      </c>
      <c r="C31" s="112">
        <v>79431.6</v>
      </c>
      <c r="D31" s="112">
        <v>5993.4</v>
      </c>
      <c r="E31" s="112">
        <v>378004.964</v>
      </c>
      <c r="F31" s="112">
        <v>285087.422</v>
      </c>
      <c r="G31" s="112">
        <v>71889.2</v>
      </c>
      <c r="H31" s="112">
        <v>7294.6</v>
      </c>
      <c r="I31" s="158">
        <v>364271.222</v>
      </c>
      <c r="J31" s="80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2.75">
      <c r="A32" s="274" t="s">
        <v>70</v>
      </c>
      <c r="B32" s="112">
        <v>687890.6451</v>
      </c>
      <c r="C32" s="112">
        <v>76920.2</v>
      </c>
      <c r="D32" s="112">
        <v>5142.2</v>
      </c>
      <c r="E32" s="112">
        <v>769953.0451</v>
      </c>
      <c r="F32" s="112">
        <v>732415.6524</v>
      </c>
      <c r="G32" s="112">
        <v>60477.4</v>
      </c>
      <c r="H32" s="112">
        <v>4187.6</v>
      </c>
      <c r="I32" s="158">
        <v>797080.6524</v>
      </c>
      <c r="J32" s="80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2.75">
      <c r="A33" s="274" t="s">
        <v>71</v>
      </c>
      <c r="B33" s="112">
        <v>1238088.723086</v>
      </c>
      <c r="C33" s="112">
        <v>270587.6</v>
      </c>
      <c r="D33" s="112">
        <v>95510.1</v>
      </c>
      <c r="E33" s="112">
        <v>1604186.423086</v>
      </c>
      <c r="F33" s="112">
        <v>1226992.22827</v>
      </c>
      <c r="G33" s="112">
        <v>229433</v>
      </c>
      <c r="H33" s="112">
        <v>101929.6</v>
      </c>
      <c r="I33" s="158">
        <v>1558354.8282700002</v>
      </c>
      <c r="J33" s="80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274" t="s">
        <v>364</v>
      </c>
      <c r="B34" s="112">
        <v>1995220.3913</v>
      </c>
      <c r="C34" s="112">
        <v>624755.4</v>
      </c>
      <c r="D34" s="112">
        <v>140455.3</v>
      </c>
      <c r="E34" s="112">
        <v>2760431.0913000004</v>
      </c>
      <c r="F34" s="112">
        <v>2009893.497</v>
      </c>
      <c r="G34" s="112">
        <v>577980.6</v>
      </c>
      <c r="H34" s="112">
        <v>140396.6</v>
      </c>
      <c r="I34" s="158">
        <v>2728270.6969999997</v>
      </c>
      <c r="J34" s="80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75">
      <c r="A35" s="274" t="s">
        <v>278</v>
      </c>
      <c r="B35" s="112">
        <v>290886.6934</v>
      </c>
      <c r="C35" s="112">
        <v>282620.8</v>
      </c>
      <c r="D35" s="112">
        <v>20413</v>
      </c>
      <c r="E35" s="112">
        <v>593920.4934</v>
      </c>
      <c r="F35" s="112">
        <v>308440.9678</v>
      </c>
      <c r="G35" s="112">
        <v>277385.3</v>
      </c>
      <c r="H35" s="112">
        <v>20861.6</v>
      </c>
      <c r="I35" s="158">
        <v>606687.8677999999</v>
      </c>
      <c r="J35" s="80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2.75">
      <c r="A36" s="274" t="s">
        <v>279</v>
      </c>
      <c r="B36" s="112">
        <v>497528.681843</v>
      </c>
      <c r="C36" s="112">
        <v>928442.4</v>
      </c>
      <c r="D36" s="112">
        <v>4423.1</v>
      </c>
      <c r="E36" s="112">
        <v>1430394.181843</v>
      </c>
      <c r="F36" s="112">
        <v>506086.43501</v>
      </c>
      <c r="G36" s="112">
        <v>875576.4</v>
      </c>
      <c r="H36" s="112">
        <v>3995.6</v>
      </c>
      <c r="I36" s="158">
        <v>1385658.4350100001</v>
      </c>
      <c r="J36" s="80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274" t="s">
        <v>280</v>
      </c>
      <c r="B37" s="112">
        <v>299722.222437</v>
      </c>
      <c r="C37" s="112">
        <v>240906.6</v>
      </c>
      <c r="D37" s="112">
        <v>6652.2</v>
      </c>
      <c r="E37" s="112">
        <v>547281.0224370001</v>
      </c>
      <c r="F37" s="112">
        <v>266296.801082</v>
      </c>
      <c r="G37" s="112">
        <v>230730.2</v>
      </c>
      <c r="H37" s="112">
        <v>6830.2</v>
      </c>
      <c r="I37" s="158">
        <v>503857.201082</v>
      </c>
      <c r="J37" s="80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.75">
      <c r="A38" s="274" t="s">
        <v>281</v>
      </c>
      <c r="B38" s="112">
        <v>154648.711512</v>
      </c>
      <c r="C38" s="112">
        <v>90004.8</v>
      </c>
      <c r="D38" s="112">
        <v>1692.4</v>
      </c>
      <c r="E38" s="112">
        <v>246345.911512</v>
      </c>
      <c r="F38" s="112">
        <v>153131.199</v>
      </c>
      <c r="G38" s="112">
        <v>73466.4</v>
      </c>
      <c r="H38" s="112">
        <v>1493.7</v>
      </c>
      <c r="I38" s="158">
        <v>228091.29899999997</v>
      </c>
      <c r="J38" s="80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75">
      <c r="A39" s="274" t="s">
        <v>285</v>
      </c>
      <c r="B39" s="112">
        <v>113381.385559</v>
      </c>
      <c r="C39" s="112">
        <v>148970.8</v>
      </c>
      <c r="D39" s="112">
        <v>6819.8</v>
      </c>
      <c r="E39" s="112">
        <v>269171.985559</v>
      </c>
      <c r="F39" s="112">
        <v>113490.677116</v>
      </c>
      <c r="G39" s="112">
        <v>88404.9</v>
      </c>
      <c r="H39" s="112">
        <v>8239.3</v>
      </c>
      <c r="I39" s="158">
        <v>210134.877116</v>
      </c>
      <c r="J39" s="80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274" t="s">
        <v>72</v>
      </c>
      <c r="B40" s="112">
        <v>826453.08</v>
      </c>
      <c r="C40" s="112">
        <v>2941022.8</v>
      </c>
      <c r="D40" s="112">
        <v>28007.2</v>
      </c>
      <c r="E40" s="112">
        <v>3795483.08</v>
      </c>
      <c r="F40" s="112">
        <v>890561.25</v>
      </c>
      <c r="G40" s="112">
        <v>2971506.1</v>
      </c>
      <c r="H40" s="112">
        <v>31710.9</v>
      </c>
      <c r="I40" s="158">
        <v>3893778.25</v>
      </c>
      <c r="J40" s="80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274" t="s">
        <v>73</v>
      </c>
      <c r="B41" s="112">
        <v>412387.7111</v>
      </c>
      <c r="C41" s="112">
        <v>2023505.6</v>
      </c>
      <c r="D41" s="112">
        <v>6731.4</v>
      </c>
      <c r="E41" s="112">
        <v>2442624.7111000004</v>
      </c>
      <c r="F41" s="112">
        <v>433065.417</v>
      </c>
      <c r="G41" s="112">
        <v>1912590.7</v>
      </c>
      <c r="H41" s="112">
        <v>11295.8</v>
      </c>
      <c r="I41" s="158">
        <v>2356951.9170000004</v>
      </c>
      <c r="J41" s="80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274" t="s">
        <v>282</v>
      </c>
      <c r="B42" s="112">
        <v>467907.2727</v>
      </c>
      <c r="C42" s="112">
        <v>187334.4</v>
      </c>
      <c r="D42" s="112">
        <v>33819.9</v>
      </c>
      <c r="E42" s="112">
        <v>689061.5726999999</v>
      </c>
      <c r="F42" s="112">
        <v>463354.01774</v>
      </c>
      <c r="G42" s="112">
        <v>189469.5</v>
      </c>
      <c r="H42" s="112">
        <v>32339.7</v>
      </c>
      <c r="I42" s="158">
        <v>685163.21774</v>
      </c>
      <c r="J42" s="80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274" t="s">
        <v>74</v>
      </c>
      <c r="B43" s="112">
        <v>509796.26</v>
      </c>
      <c r="C43" s="112">
        <v>376294.4</v>
      </c>
      <c r="D43" s="112">
        <v>37371.5</v>
      </c>
      <c r="E43" s="112">
        <v>923462.16</v>
      </c>
      <c r="F43" s="112">
        <v>496716.917</v>
      </c>
      <c r="G43" s="112">
        <v>336161.6</v>
      </c>
      <c r="H43" s="112">
        <v>62574.5</v>
      </c>
      <c r="I43" s="158">
        <v>895453.017</v>
      </c>
      <c r="J43" s="80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274" t="s">
        <v>75</v>
      </c>
      <c r="B44" s="112">
        <v>1510652.122</v>
      </c>
      <c r="C44" s="112">
        <v>2002259.7</v>
      </c>
      <c r="D44" s="112">
        <v>51869.7</v>
      </c>
      <c r="E44" s="112">
        <v>3564781.5220000003</v>
      </c>
      <c r="F44" s="112">
        <v>1561484.725</v>
      </c>
      <c r="G44" s="112">
        <v>1908402.3</v>
      </c>
      <c r="H44" s="112">
        <v>52946.7</v>
      </c>
      <c r="I44" s="158">
        <v>3522833.725</v>
      </c>
      <c r="J44" s="80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274" t="s">
        <v>283</v>
      </c>
      <c r="B45" s="112">
        <v>262346.85</v>
      </c>
      <c r="C45" s="112">
        <v>209210.1</v>
      </c>
      <c r="D45" s="112">
        <v>46259.9</v>
      </c>
      <c r="E45" s="112">
        <v>517816.85</v>
      </c>
      <c r="F45" s="112">
        <v>271841.61</v>
      </c>
      <c r="G45" s="112">
        <v>164993.5</v>
      </c>
      <c r="H45" s="112">
        <v>38893.8</v>
      </c>
      <c r="I45" s="158">
        <v>475728.91</v>
      </c>
      <c r="J45" s="80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2.75">
      <c r="A46" s="274" t="s">
        <v>284</v>
      </c>
      <c r="B46" s="112">
        <v>154208.912</v>
      </c>
      <c r="C46" s="112">
        <v>107148.1</v>
      </c>
      <c r="D46" s="112">
        <v>16032.1</v>
      </c>
      <c r="E46" s="112">
        <v>277389.112</v>
      </c>
      <c r="F46" s="112">
        <v>170264.61</v>
      </c>
      <c r="G46" s="112">
        <v>74967.7</v>
      </c>
      <c r="H46" s="112">
        <v>16460.1</v>
      </c>
      <c r="I46" s="158">
        <v>261692.41</v>
      </c>
      <c r="J46" s="80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2.75">
      <c r="A47" s="274"/>
      <c r="B47" s="113"/>
      <c r="C47" s="113"/>
      <c r="D47" s="113"/>
      <c r="E47" s="113"/>
      <c r="F47" s="113"/>
      <c r="G47" s="113"/>
      <c r="H47" s="113"/>
      <c r="I47" s="114"/>
      <c r="J47" s="80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5.75" customHeight="1" thickBot="1">
      <c r="A48" s="275" t="s">
        <v>22</v>
      </c>
      <c r="B48" s="469">
        <v>66220599.266545005</v>
      </c>
      <c r="C48" s="469">
        <v>21550094</v>
      </c>
      <c r="D48" s="469">
        <v>2671995.5</v>
      </c>
      <c r="E48" s="469">
        <v>90442688.766545</v>
      </c>
      <c r="F48" s="469">
        <v>64910595.381665</v>
      </c>
      <c r="G48" s="469">
        <v>19341789.6</v>
      </c>
      <c r="H48" s="469">
        <v>2598736.8</v>
      </c>
      <c r="I48" s="161">
        <v>86851121.781665</v>
      </c>
      <c r="J48" s="80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2.75">
      <c r="A49" s="252" t="s">
        <v>286</v>
      </c>
      <c r="B49" s="220"/>
      <c r="C49" s="220"/>
      <c r="D49" s="220"/>
      <c r="E49" s="220"/>
      <c r="F49" s="276"/>
      <c r="G49" s="220"/>
      <c r="H49" s="220"/>
      <c r="I49" s="220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2.75">
      <c r="A50" s="91" t="s">
        <v>287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2.75">
      <c r="A51" s="92" t="s">
        <v>288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14.25">
      <c r="A52" s="312" t="s">
        <v>391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2.75">
      <c r="A53" s="33" t="s">
        <v>289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2.75">
      <c r="A55" s="32"/>
      <c r="B55" s="9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2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2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2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2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2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2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2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2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2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2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2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2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2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2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2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2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2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2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2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2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2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2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2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2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2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2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2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2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2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2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2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2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2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2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2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2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2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2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2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2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2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2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2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2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2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2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2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2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2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2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2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2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2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2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2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2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2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2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2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2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2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2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2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2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2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2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2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2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2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2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2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2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2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2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2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2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2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2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2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2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2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2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2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2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2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2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2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2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2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2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2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2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2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2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2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2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2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2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2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2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2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2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2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2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2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2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2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2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2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2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2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2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2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2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2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2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2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2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2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2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2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2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2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2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2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2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2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2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2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2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2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2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2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2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2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2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2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2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2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2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2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2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2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2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2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2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2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2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2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2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2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2.7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2.7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2.7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2.7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2.7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2.7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2.7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2.7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2.7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2.7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2.7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2.7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2.7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2.7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2.7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2.7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2.7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2.7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2.7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2.7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2.7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2.7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2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2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2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2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2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</sheetData>
  <mergeCells count="10">
    <mergeCell ref="A1:I1"/>
    <mergeCell ref="A3:I3"/>
    <mergeCell ref="B5:E5"/>
    <mergeCell ref="F5:I5"/>
    <mergeCell ref="B6:B7"/>
    <mergeCell ref="E6:E7"/>
    <mergeCell ref="F6:F7"/>
    <mergeCell ref="I6:I7"/>
    <mergeCell ref="D6:D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365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334" t="s">
        <v>408</v>
      </c>
      <c r="B3" s="334"/>
      <c r="C3" s="334"/>
      <c r="D3" s="334"/>
      <c r="E3" s="334"/>
      <c r="F3" s="334"/>
      <c r="G3" s="62"/>
      <c r="H3" s="74"/>
      <c r="J3" s="14"/>
      <c r="K3" s="9"/>
    </row>
    <row r="4" spans="1:8" ht="13.5" thickBot="1">
      <c r="A4" s="131"/>
      <c r="B4" s="132"/>
      <c r="C4" s="132"/>
      <c r="D4" s="132"/>
      <c r="E4" s="132"/>
      <c r="F4" s="237"/>
      <c r="G4" s="305"/>
      <c r="H4" s="308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4"/>
      <c r="H5" s="307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4"/>
      <c r="H6" s="307"/>
    </row>
    <row r="7" spans="1:8" ht="12.75" customHeight="1" thickBot="1">
      <c r="A7" s="329"/>
      <c r="B7" s="333"/>
      <c r="C7" s="325"/>
      <c r="D7" s="333"/>
      <c r="E7" s="325"/>
      <c r="F7" s="130" t="s">
        <v>296</v>
      </c>
      <c r="G7" s="304"/>
      <c r="H7" s="307"/>
    </row>
    <row r="8" spans="1:10" ht="12.75" customHeight="1">
      <c r="A8" s="122" t="s">
        <v>35</v>
      </c>
      <c r="B8" s="108">
        <v>4437</v>
      </c>
      <c r="C8" s="109">
        <f>(B8/$B$24)*100</f>
        <v>14.264129106924708</v>
      </c>
      <c r="D8" s="108">
        <v>5120</v>
      </c>
      <c r="E8" s="109">
        <f>(D8/$D$24)*100</f>
        <v>14.307270999832337</v>
      </c>
      <c r="F8" s="110">
        <v>19.09754004813105</v>
      </c>
      <c r="G8" s="305"/>
      <c r="H8" s="307"/>
      <c r="J8" s="14"/>
    </row>
    <row r="9" spans="1:10" ht="12.75" customHeight="1">
      <c r="A9" s="116" t="s">
        <v>216</v>
      </c>
      <c r="B9" s="112"/>
      <c r="C9" s="113"/>
      <c r="D9" s="112"/>
      <c r="E9" s="113"/>
      <c r="F9" s="114"/>
      <c r="G9" s="306"/>
      <c r="H9" s="307"/>
      <c r="J9" s="14"/>
    </row>
    <row r="10" spans="1:10" ht="12.75" customHeight="1">
      <c r="A10" s="133" t="s">
        <v>217</v>
      </c>
      <c r="B10" s="112">
        <v>782</v>
      </c>
      <c r="C10" s="113">
        <f aca="true" t="shared" si="0" ref="C10:C22">(B10/$B$24)*100</f>
        <v>2.5139844403009066</v>
      </c>
      <c r="D10" s="112">
        <v>955</v>
      </c>
      <c r="E10" s="113">
        <f aca="true" t="shared" si="1" ref="E10:E22">(D10/$D$24)*100</f>
        <v>2.668641368132789</v>
      </c>
      <c r="F10" s="114">
        <v>3.717178552751003</v>
      </c>
      <c r="G10" s="306"/>
      <c r="H10" s="307"/>
      <c r="J10" s="14"/>
    </row>
    <row r="11" spans="1:10" ht="12.75" customHeight="1">
      <c r="A11" s="116" t="s">
        <v>219</v>
      </c>
      <c r="B11" s="112"/>
      <c r="C11" s="113"/>
      <c r="D11" s="112"/>
      <c r="E11" s="113"/>
      <c r="F11" s="114"/>
      <c r="G11" s="305"/>
      <c r="H11" s="307"/>
      <c r="J11" s="14"/>
    </row>
    <row r="12" spans="1:10" ht="12.75" customHeight="1">
      <c r="A12" s="133" t="s">
        <v>218</v>
      </c>
      <c r="B12" s="112">
        <v>1395</v>
      </c>
      <c r="C12" s="113">
        <f t="shared" si="0"/>
        <v>4.484665337876937</v>
      </c>
      <c r="D12" s="112">
        <v>1657</v>
      </c>
      <c r="E12" s="113">
        <f t="shared" si="1"/>
        <v>4.630302352875426</v>
      </c>
      <c r="F12" s="114">
        <v>8.319138512610566</v>
      </c>
      <c r="G12" s="305"/>
      <c r="H12" s="307"/>
      <c r="J12" s="14"/>
    </row>
    <row r="13" spans="1:10" ht="12.75" customHeight="1">
      <c r="A13" s="116" t="s">
        <v>220</v>
      </c>
      <c r="B13" s="112"/>
      <c r="C13" s="113"/>
      <c r="D13" s="112"/>
      <c r="E13" s="113"/>
      <c r="F13" s="114"/>
      <c r="G13" s="305"/>
      <c r="H13" s="307"/>
      <c r="J13" s="14"/>
    </row>
    <row r="14" spans="1:10" ht="12.75" customHeight="1">
      <c r="A14" s="133" t="s">
        <v>221</v>
      </c>
      <c r="B14" s="112">
        <v>1598</v>
      </c>
      <c r="C14" s="113">
        <f t="shared" si="0"/>
        <v>5.137272551919244</v>
      </c>
      <c r="D14" s="112">
        <v>1849</v>
      </c>
      <c r="E14" s="113">
        <f t="shared" si="1"/>
        <v>5.166825015369138</v>
      </c>
      <c r="F14" s="114">
        <v>6.26745191441336</v>
      </c>
      <c r="G14" s="305"/>
      <c r="H14" s="307"/>
      <c r="J14" s="14"/>
    </row>
    <row r="15" spans="1:10" ht="12.75" customHeight="1">
      <c r="A15" s="116" t="s">
        <v>222</v>
      </c>
      <c r="B15" s="112">
        <v>1627</v>
      </c>
      <c r="C15" s="113">
        <f t="shared" si="0"/>
        <v>5.230502153925288</v>
      </c>
      <c r="D15" s="112">
        <v>1841</v>
      </c>
      <c r="E15" s="113">
        <f t="shared" si="1"/>
        <v>5.144469904431901</v>
      </c>
      <c r="F15" s="114">
        <v>4.706251250255562</v>
      </c>
      <c r="G15" s="305"/>
      <c r="H15" s="307"/>
      <c r="J15" s="14"/>
    </row>
    <row r="16" spans="1:10" ht="12.75" customHeight="1">
      <c r="A16" s="116" t="s">
        <v>223</v>
      </c>
      <c r="B16" s="112"/>
      <c r="C16" s="113"/>
      <c r="D16" s="112"/>
      <c r="E16" s="113"/>
      <c r="F16" s="114"/>
      <c r="G16" s="29"/>
      <c r="H16" s="14"/>
      <c r="J16" s="14"/>
    </row>
    <row r="17" spans="1:10" ht="12.75" customHeight="1">
      <c r="A17" s="133" t="s">
        <v>228</v>
      </c>
      <c r="B17" s="112">
        <v>665</v>
      </c>
      <c r="C17" s="113">
        <f t="shared" si="0"/>
        <v>2.137851218414454</v>
      </c>
      <c r="D17" s="112">
        <v>782</v>
      </c>
      <c r="E17" s="113">
        <f t="shared" si="1"/>
        <v>2.185212094115017</v>
      </c>
      <c r="F17" s="114">
        <v>2.776214862652366</v>
      </c>
      <c r="G17" s="29"/>
      <c r="H17" s="14"/>
      <c r="J17" s="14"/>
    </row>
    <row r="18" spans="1:10" ht="12.75" customHeight="1">
      <c r="A18" s="116" t="s">
        <v>224</v>
      </c>
      <c r="B18" s="112"/>
      <c r="C18" s="113"/>
      <c r="D18" s="112"/>
      <c r="E18" s="113"/>
      <c r="F18" s="114"/>
      <c r="H18" s="14"/>
      <c r="J18" s="14"/>
    </row>
    <row r="19" spans="1:10" ht="12.75" customHeight="1">
      <c r="A19" s="133" t="s">
        <v>225</v>
      </c>
      <c r="B19" s="112">
        <v>909</v>
      </c>
      <c r="C19" s="113">
        <f t="shared" si="0"/>
        <v>2.922265800810133</v>
      </c>
      <c r="D19" s="112">
        <v>1132</v>
      </c>
      <c r="E19" s="113">
        <f t="shared" si="1"/>
        <v>3.1632481976191804</v>
      </c>
      <c r="F19" s="114">
        <v>5.889385654037271</v>
      </c>
      <c r="H19" s="14"/>
      <c r="J19" s="14"/>
    </row>
    <row r="20" spans="1:10" ht="12.75" customHeight="1">
      <c r="A20" s="111" t="s">
        <v>226</v>
      </c>
      <c r="B20" s="112"/>
      <c r="C20" s="113"/>
      <c r="D20" s="112"/>
      <c r="E20" s="113"/>
      <c r="F20" s="114"/>
      <c r="H20" s="14"/>
      <c r="J20" s="14"/>
    </row>
    <row r="21" spans="1:10" ht="12.75" customHeight="1">
      <c r="A21" s="133" t="s">
        <v>229</v>
      </c>
      <c r="B21" s="112">
        <v>14507</v>
      </c>
      <c r="C21" s="113">
        <f t="shared" si="0"/>
        <v>46.63730470005787</v>
      </c>
      <c r="D21" s="112">
        <v>16474</v>
      </c>
      <c r="E21" s="113">
        <f t="shared" si="1"/>
        <v>46.034762197507405</v>
      </c>
      <c r="F21" s="114">
        <v>18.58531413308175</v>
      </c>
      <c r="H21" s="14"/>
      <c r="J21" s="14"/>
    </row>
    <row r="22" spans="1:10" ht="12.75" customHeight="1">
      <c r="A22" s="111" t="s">
        <v>227</v>
      </c>
      <c r="B22" s="112">
        <v>5186</v>
      </c>
      <c r="C22" s="113">
        <f t="shared" si="0"/>
        <v>16.672024689770463</v>
      </c>
      <c r="D22" s="112">
        <v>5976</v>
      </c>
      <c r="E22" s="113">
        <f t="shared" si="1"/>
        <v>16.699267870116806</v>
      </c>
      <c r="F22" s="114">
        <v>30.641525072067072</v>
      </c>
      <c r="H22" s="14"/>
      <c r="J22" s="14"/>
    </row>
    <row r="23" spans="1:10" ht="12.75" customHeight="1">
      <c r="A23" s="111"/>
      <c r="B23" s="112"/>
      <c r="C23" s="113"/>
      <c r="D23" s="112"/>
      <c r="E23" s="113"/>
      <c r="F23" s="114"/>
      <c r="H23" s="14"/>
      <c r="J23" s="14"/>
    </row>
    <row r="24" spans="1:10" ht="12.75" customHeight="1" thickBot="1">
      <c r="A24" s="118" t="s">
        <v>366</v>
      </c>
      <c r="B24" s="119">
        <f>SUM(B8:B22)</f>
        <v>31106</v>
      </c>
      <c r="C24" s="120">
        <f>SUM(C8:C22)</f>
        <v>100</v>
      </c>
      <c r="D24" s="119">
        <f>SUM(D8:D22)</f>
        <v>35786</v>
      </c>
      <c r="E24" s="120">
        <f>SUM(E8:E22)</f>
        <v>100</v>
      </c>
      <c r="F24" s="121">
        <f>SUM(F8:F22)</f>
        <v>99.99999999999999</v>
      </c>
      <c r="H24" s="14"/>
      <c r="J24" s="14"/>
    </row>
    <row r="25" spans="1:6" ht="12.75" customHeight="1">
      <c r="A25" s="134" t="s">
        <v>245</v>
      </c>
      <c r="B25" s="124"/>
      <c r="C25" s="124"/>
      <c r="D25" s="127"/>
      <c r="E25" s="127"/>
      <c r="F25" s="135"/>
    </row>
    <row r="26" spans="1:6" ht="12.75" customHeight="1">
      <c r="A26" s="21" t="s">
        <v>297</v>
      </c>
      <c r="B26" s="75"/>
      <c r="C26" s="4"/>
      <c r="D26" s="75"/>
      <c r="E26" s="4"/>
      <c r="F26" s="4"/>
    </row>
    <row r="27" spans="1:6" ht="12.75" customHeight="1">
      <c r="A27" s="21" t="s">
        <v>324</v>
      </c>
      <c r="B27" s="75"/>
      <c r="C27" s="4"/>
      <c r="D27" s="75"/>
      <c r="E27" s="4"/>
      <c r="F27" s="4"/>
    </row>
    <row r="28" spans="1:5" ht="12.75" customHeight="1">
      <c r="A28"/>
      <c r="B28" s="4"/>
      <c r="C28" s="4"/>
      <c r="D28" s="4"/>
      <c r="E28" s="4"/>
    </row>
    <row r="29" spans="1:6" ht="12.75" customHeight="1">
      <c r="A29" s="309" t="s">
        <v>374</v>
      </c>
      <c r="B29" s="82" t="s">
        <v>246</v>
      </c>
      <c r="C29" s="82" t="s">
        <v>249</v>
      </c>
      <c r="F29" s="3"/>
    </row>
    <row r="30" spans="1:6" ht="12.75" customHeight="1">
      <c r="A30" s="2"/>
      <c r="B30" s="82" t="s">
        <v>247</v>
      </c>
      <c r="C30" s="82" t="s">
        <v>250</v>
      </c>
      <c r="F30" s="3"/>
    </row>
    <row r="31" spans="1:6" ht="12.75" customHeight="1">
      <c r="A31" s="2"/>
      <c r="B31" s="83" t="s">
        <v>248</v>
      </c>
      <c r="C31" s="322" t="s">
        <v>187</v>
      </c>
      <c r="D31" s="322"/>
      <c r="E31" s="322"/>
      <c r="F31" s="3"/>
    </row>
    <row r="32" spans="1:6" ht="12.75" customHeight="1">
      <c r="A32" s="2"/>
      <c r="B32" s="1"/>
      <c r="C32" s="1"/>
      <c r="F32" s="3"/>
    </row>
    <row r="33" spans="1:6" ht="12.75" customHeight="1">
      <c r="A33" s="309" t="s">
        <v>375</v>
      </c>
      <c r="B33" s="82" t="s">
        <v>251</v>
      </c>
      <c r="C33" s="82" t="s">
        <v>30</v>
      </c>
      <c r="F33" s="3"/>
    </row>
    <row r="34" spans="1:6" ht="12.75" customHeight="1">
      <c r="A34" s="2"/>
      <c r="B34" s="82" t="s">
        <v>252</v>
      </c>
      <c r="C34" s="82" t="s">
        <v>255</v>
      </c>
      <c r="F34" s="3"/>
    </row>
    <row r="35" spans="1:6" ht="12.75" customHeight="1">
      <c r="A35" s="2"/>
      <c r="B35" s="20" t="s">
        <v>253</v>
      </c>
      <c r="C35" s="340" t="s">
        <v>73</v>
      </c>
      <c r="D35" s="340"/>
      <c r="F35" s="3"/>
    </row>
    <row r="36" spans="1:6" ht="12.75" customHeight="1">
      <c r="A36" s="5"/>
      <c r="B36" s="3">
        <v>1598</v>
      </c>
      <c r="C36" s="3" t="s">
        <v>254</v>
      </c>
      <c r="F36" s="3"/>
    </row>
    <row r="37" spans="1:6" ht="12.75" customHeight="1">
      <c r="A37" s="5"/>
      <c r="B37" s="3"/>
      <c r="C37" s="3"/>
      <c r="F37" s="3"/>
    </row>
    <row r="38" spans="1:6" ht="12.75">
      <c r="A38"/>
      <c r="F38" s="3"/>
    </row>
    <row r="39" spans="1:6" ht="12.75">
      <c r="A39"/>
      <c r="F39" s="3"/>
    </row>
    <row r="40" spans="1:13" ht="12.75">
      <c r="A40" s="12"/>
      <c r="B40" s="13"/>
      <c r="C40" s="13"/>
      <c r="D40" s="5"/>
      <c r="E40" s="5"/>
      <c r="F40" s="84"/>
      <c r="G40" s="84"/>
      <c r="H40" s="84"/>
      <c r="I40" s="85"/>
      <c r="J40" s="84"/>
      <c r="K40" s="85"/>
      <c r="L40" s="84"/>
      <c r="M40" s="84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6" ht="12.75">
      <c r="A46" s="12"/>
      <c r="B46" s="13"/>
      <c r="C46" s="13"/>
      <c r="D46" s="5"/>
      <c r="E46" s="5"/>
      <c r="F46" s="9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</sheetData>
  <mergeCells count="11">
    <mergeCell ref="A3:F3"/>
    <mergeCell ref="C35:D35"/>
    <mergeCell ref="C31:E31"/>
    <mergeCell ref="A1:F1"/>
    <mergeCell ref="A5:A7"/>
    <mergeCell ref="D5:E5"/>
    <mergeCell ref="D6:D7"/>
    <mergeCell ref="B6:B7"/>
    <mergeCell ref="C6:C7"/>
    <mergeCell ref="E6:E7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G630"/>
  <sheetViews>
    <sheetView showGridLines="0" zoomScale="75" zoomScaleNormal="75" workbookViewId="0" topLeftCell="A1">
      <selection activeCell="B12" sqref="B12"/>
    </sheetView>
  </sheetViews>
  <sheetFormatPr defaultColWidth="11.421875" defaultRowHeight="12.75"/>
  <cols>
    <col min="1" max="1" width="28.7109375" style="9" customWidth="1"/>
    <col min="2" max="4" width="12.7109375" style="35" customWidth="1"/>
    <col min="5" max="8" width="12.7109375" style="9" customWidth="1"/>
    <col min="9" max="9" width="12.7109375" style="35" customWidth="1"/>
    <col min="10" max="11" width="12.7109375" style="9" customWidth="1"/>
    <col min="12" max="12" width="11.8515625" style="9" bestFit="1" customWidth="1"/>
    <col min="13" max="13" width="10.57421875" style="9" bestFit="1" customWidth="1"/>
    <col min="14" max="14" width="11.8515625" style="9" bestFit="1" customWidth="1"/>
    <col min="15" max="15" width="12.57421875" style="9" bestFit="1" customWidth="1"/>
    <col min="16" max="16384" width="11.421875" style="9" customWidth="1"/>
  </cols>
  <sheetData>
    <row r="1" spans="1:26" s="23" customFormat="1" ht="18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0"/>
      <c r="M1" s="30"/>
      <c r="N1" s="30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2.75" customHeight="1">
      <c r="A2" s="10"/>
      <c r="B2" s="49"/>
      <c r="C2" s="49"/>
      <c r="D2" s="49"/>
      <c r="E2" s="10"/>
      <c r="F2" s="10"/>
      <c r="G2" s="10"/>
      <c r="H2" s="10"/>
      <c r="I2" s="49"/>
      <c r="J2" s="33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5" customHeight="1">
      <c r="A3" s="334" t="s">
        <v>444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 thickBot="1">
      <c r="A4" s="272"/>
      <c r="B4" s="282"/>
      <c r="C4" s="282"/>
      <c r="D4" s="282"/>
      <c r="E4" s="272"/>
      <c r="F4" s="272"/>
      <c r="G4" s="272"/>
      <c r="H4" s="272"/>
      <c r="I4" s="282"/>
      <c r="J4" s="272"/>
      <c r="K4" s="27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 customHeight="1">
      <c r="A5" s="283"/>
      <c r="B5" s="440">
        <v>2008</v>
      </c>
      <c r="C5" s="441"/>
      <c r="D5" s="441"/>
      <c r="E5" s="442"/>
      <c r="F5" s="440">
        <v>2009</v>
      </c>
      <c r="G5" s="441"/>
      <c r="H5" s="441"/>
      <c r="I5" s="441"/>
      <c r="J5" s="441"/>
      <c r="K5" s="437" t="s">
        <v>400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2.75">
      <c r="A6" s="284" t="s">
        <v>77</v>
      </c>
      <c r="B6" s="430" t="s">
        <v>49</v>
      </c>
      <c r="C6" s="279" t="s">
        <v>50</v>
      </c>
      <c r="D6" s="435" t="s">
        <v>387</v>
      </c>
      <c r="E6" s="430" t="s">
        <v>51</v>
      </c>
      <c r="F6" s="430" t="s">
        <v>49</v>
      </c>
      <c r="G6" s="279" t="s">
        <v>50</v>
      </c>
      <c r="H6" s="435" t="s">
        <v>387</v>
      </c>
      <c r="I6" s="430" t="s">
        <v>51</v>
      </c>
      <c r="J6" s="285" t="s">
        <v>194</v>
      </c>
      <c r="K6" s="438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3.5" thickBot="1">
      <c r="A7" s="286"/>
      <c r="B7" s="431"/>
      <c r="C7" s="281" t="s">
        <v>390</v>
      </c>
      <c r="D7" s="436"/>
      <c r="E7" s="431"/>
      <c r="F7" s="431"/>
      <c r="G7" s="281" t="s">
        <v>390</v>
      </c>
      <c r="H7" s="436"/>
      <c r="I7" s="431"/>
      <c r="J7" s="287" t="s">
        <v>195</v>
      </c>
      <c r="K7" s="439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2.75">
      <c r="A8" s="273" t="s">
        <v>52</v>
      </c>
      <c r="B8" s="109">
        <v>395.02521328</v>
      </c>
      <c r="C8" s="109">
        <v>100.15110000000001</v>
      </c>
      <c r="D8" s="109">
        <v>19.7623</v>
      </c>
      <c r="E8" s="109">
        <v>514.93861328</v>
      </c>
      <c r="F8" s="109">
        <v>391.75558313</v>
      </c>
      <c r="G8" s="109">
        <v>83.6784</v>
      </c>
      <c r="H8" s="109">
        <v>19.3744</v>
      </c>
      <c r="I8" s="109">
        <v>494.80838313</v>
      </c>
      <c r="J8" s="109">
        <v>10.745246044918494</v>
      </c>
      <c r="K8" s="110">
        <v>-0.8277016352580091</v>
      </c>
      <c r="L8" s="61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2.75">
      <c r="A9" s="274" t="s">
        <v>53</v>
      </c>
      <c r="B9" s="113">
        <v>2276.06414979</v>
      </c>
      <c r="C9" s="113">
        <v>485.11620000000005</v>
      </c>
      <c r="D9" s="113">
        <v>117.51310000000001</v>
      </c>
      <c r="E9" s="113">
        <v>2878.69344979</v>
      </c>
      <c r="F9" s="113">
        <v>2277.021776443</v>
      </c>
      <c r="G9" s="113">
        <v>419.8763</v>
      </c>
      <c r="H9" s="113">
        <v>111.4153</v>
      </c>
      <c r="I9" s="113">
        <v>2808.313376443</v>
      </c>
      <c r="J9" s="113">
        <v>60.9852606179224</v>
      </c>
      <c r="K9" s="114">
        <v>0.04207379889042784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>
      <c r="A10" s="274" t="s">
        <v>54</v>
      </c>
      <c r="B10" s="113">
        <v>1250.477220319</v>
      </c>
      <c r="C10" s="113">
        <v>298.5697</v>
      </c>
      <c r="D10" s="113">
        <v>68.69479999999999</v>
      </c>
      <c r="E10" s="113">
        <v>1617.741720319</v>
      </c>
      <c r="F10" s="113">
        <v>1261.72032221</v>
      </c>
      <c r="G10" s="113">
        <v>251.3158</v>
      </c>
      <c r="H10" s="113">
        <v>67.1371</v>
      </c>
      <c r="I10" s="113">
        <v>1580.17322221</v>
      </c>
      <c r="J10" s="113">
        <v>34.31500080663986</v>
      </c>
      <c r="K10" s="114">
        <v>0.8991048943803861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>
      <c r="A11" s="274" t="s">
        <v>55</v>
      </c>
      <c r="B11" s="113">
        <v>3511.3692744749997</v>
      </c>
      <c r="C11" s="113">
        <v>372.2206</v>
      </c>
      <c r="D11" s="113">
        <v>127.32739999999998</v>
      </c>
      <c r="E11" s="113">
        <v>4010.917274475</v>
      </c>
      <c r="F11" s="113">
        <v>3536.9072098300003</v>
      </c>
      <c r="G11" s="113">
        <v>357.1633</v>
      </c>
      <c r="H11" s="113">
        <v>117.3662</v>
      </c>
      <c r="I11" s="113">
        <v>4011.4367098300004</v>
      </c>
      <c r="J11" s="113">
        <v>87.11225579502171</v>
      </c>
      <c r="K11" s="114">
        <v>0.7272927840612482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>
      <c r="A12" s="274" t="s">
        <v>275</v>
      </c>
      <c r="B12" s="113">
        <v>29.067182680000002</v>
      </c>
      <c r="C12" s="113">
        <v>5.2963</v>
      </c>
      <c r="D12" s="113">
        <v>1.5716999999999999</v>
      </c>
      <c r="E12" s="113">
        <v>35.935182680000004</v>
      </c>
      <c r="F12" s="113">
        <v>27.5027008</v>
      </c>
      <c r="G12" s="113">
        <v>4.2854</v>
      </c>
      <c r="H12" s="113">
        <v>1.4546000000000001</v>
      </c>
      <c r="I12" s="113">
        <v>33.2427008</v>
      </c>
      <c r="J12" s="113">
        <v>0.721897630420223</v>
      </c>
      <c r="K12" s="114">
        <v>-5.382296238418931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.75">
      <c r="A13" s="274" t="s">
        <v>56</v>
      </c>
      <c r="B13" s="113">
        <v>1551.289378482</v>
      </c>
      <c r="C13" s="113">
        <v>234.47209999999998</v>
      </c>
      <c r="D13" s="113">
        <v>74.0632</v>
      </c>
      <c r="E13" s="113">
        <v>1859.824678482</v>
      </c>
      <c r="F13" s="113">
        <v>1572.449900776</v>
      </c>
      <c r="G13" s="113">
        <v>206.87359999999998</v>
      </c>
      <c r="H13" s="113">
        <v>71.0283</v>
      </c>
      <c r="I13" s="113">
        <v>1850.351800776</v>
      </c>
      <c r="J13" s="113">
        <v>40.182191827927134</v>
      </c>
      <c r="K13" s="114">
        <v>1.3640602834982758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>
      <c r="A14" s="274" t="s">
        <v>57</v>
      </c>
      <c r="B14" s="113">
        <v>1841.432882805</v>
      </c>
      <c r="C14" s="113">
        <v>367.0149</v>
      </c>
      <c r="D14" s="113">
        <v>91.34410000000001</v>
      </c>
      <c r="E14" s="113">
        <v>2299.7918828049997</v>
      </c>
      <c r="F14" s="113">
        <v>1710.158382127</v>
      </c>
      <c r="G14" s="113">
        <v>310.17359999999996</v>
      </c>
      <c r="H14" s="113">
        <v>94.3955</v>
      </c>
      <c r="I14" s="113">
        <v>2114.7274821270003</v>
      </c>
      <c r="J14" s="113">
        <v>45.92336728344305</v>
      </c>
      <c r="K14" s="114">
        <v>-7.128932143214101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.75">
      <c r="A15" s="274" t="s">
        <v>58</v>
      </c>
      <c r="B15" s="113">
        <v>570.238327862</v>
      </c>
      <c r="C15" s="113">
        <v>71.5449</v>
      </c>
      <c r="D15" s="113">
        <v>30.635600000000004</v>
      </c>
      <c r="E15" s="113">
        <v>672.418827862</v>
      </c>
      <c r="F15" s="113">
        <v>579.359091543</v>
      </c>
      <c r="G15" s="113">
        <v>68.6961</v>
      </c>
      <c r="H15" s="113">
        <v>29.6207</v>
      </c>
      <c r="I15" s="113">
        <v>677.675891543</v>
      </c>
      <c r="J15" s="113">
        <v>14.716392125931108</v>
      </c>
      <c r="K15" s="114">
        <v>1.5994652122379307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.75">
      <c r="A16" s="274" t="s">
        <v>59</v>
      </c>
      <c r="B16" s="113">
        <v>143.59692769400002</v>
      </c>
      <c r="C16" s="113">
        <v>6.8324</v>
      </c>
      <c r="D16" s="113">
        <v>3.309</v>
      </c>
      <c r="E16" s="113">
        <v>153.73832769400002</v>
      </c>
      <c r="F16" s="113">
        <v>147.439584551</v>
      </c>
      <c r="G16" s="113">
        <v>6.4982999999999995</v>
      </c>
      <c r="H16" s="113">
        <v>3.0101999999999998</v>
      </c>
      <c r="I16" s="113">
        <v>156.948084551</v>
      </c>
      <c r="J16" s="113">
        <v>3.408280543088716</v>
      </c>
      <c r="K16" s="114">
        <v>2.6760021392578466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2.75">
      <c r="A17" s="274" t="s">
        <v>60</v>
      </c>
      <c r="B17" s="113">
        <v>75.17144302000001</v>
      </c>
      <c r="C17" s="113">
        <v>65.2964</v>
      </c>
      <c r="D17" s="113">
        <v>4.3146</v>
      </c>
      <c r="E17" s="113">
        <v>144.78244302000004</v>
      </c>
      <c r="F17" s="113">
        <v>76.04581467999999</v>
      </c>
      <c r="G17" s="113">
        <v>63.2995</v>
      </c>
      <c r="H17" s="113">
        <v>3.7908999999999997</v>
      </c>
      <c r="I17" s="113">
        <v>143.13621468</v>
      </c>
      <c r="J17" s="113">
        <v>3.108342334351255</v>
      </c>
      <c r="K17" s="114">
        <v>1.1631699816742298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.75">
      <c r="A18" s="274" t="s">
        <v>61</v>
      </c>
      <c r="B18" s="113">
        <v>190.3839145</v>
      </c>
      <c r="C18" s="113">
        <v>28.710099999999997</v>
      </c>
      <c r="D18" s="113">
        <v>11.5106</v>
      </c>
      <c r="E18" s="113">
        <v>230.60461450000003</v>
      </c>
      <c r="F18" s="113">
        <v>183.991752847</v>
      </c>
      <c r="G18" s="113">
        <v>22.252</v>
      </c>
      <c r="H18" s="113">
        <v>12.8628</v>
      </c>
      <c r="I18" s="113">
        <v>219.106552847</v>
      </c>
      <c r="J18" s="113">
        <v>4.758112232258598</v>
      </c>
      <c r="K18" s="114">
        <v>-3.3575114104505985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2.75">
      <c r="A19" s="274" t="s">
        <v>36</v>
      </c>
      <c r="B19" s="113">
        <v>165.1330482</v>
      </c>
      <c r="C19" s="113">
        <v>28.5787</v>
      </c>
      <c r="D19" s="113">
        <v>15.61</v>
      </c>
      <c r="E19" s="113">
        <v>209.3217482</v>
      </c>
      <c r="F19" s="113">
        <v>168.97251686</v>
      </c>
      <c r="G19" s="113">
        <v>25.047800000000002</v>
      </c>
      <c r="H19" s="113">
        <v>16.5408</v>
      </c>
      <c r="I19" s="113">
        <v>210.56111686</v>
      </c>
      <c r="J19" s="113">
        <v>4.572539765477469</v>
      </c>
      <c r="K19" s="114">
        <v>2.3250758717600064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2.75">
      <c r="A20" s="274" t="s">
        <v>62</v>
      </c>
      <c r="B20" s="113">
        <v>181.089287</v>
      </c>
      <c r="C20" s="113">
        <v>68.1011</v>
      </c>
      <c r="D20" s="113">
        <v>13.815100000000001</v>
      </c>
      <c r="E20" s="113">
        <v>263.005487</v>
      </c>
      <c r="F20" s="113">
        <v>185.0396615</v>
      </c>
      <c r="G20" s="113">
        <v>54.035</v>
      </c>
      <c r="H20" s="113">
        <v>11.4001</v>
      </c>
      <c r="I20" s="113">
        <v>250.4747615</v>
      </c>
      <c r="J20" s="113">
        <v>5.439303439716923</v>
      </c>
      <c r="K20" s="114">
        <v>2.181451241784373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.75">
      <c r="A21" s="274" t="s">
        <v>63</v>
      </c>
      <c r="B21" s="113">
        <v>148.03923647</v>
      </c>
      <c r="C21" s="113">
        <v>18.7369</v>
      </c>
      <c r="D21" s="113">
        <v>12.5277</v>
      </c>
      <c r="E21" s="113">
        <v>179.30383647</v>
      </c>
      <c r="F21" s="113">
        <v>147.8373395</v>
      </c>
      <c r="G21" s="113">
        <v>14.7418</v>
      </c>
      <c r="H21" s="113">
        <v>14.197999999999999</v>
      </c>
      <c r="I21" s="113">
        <v>176.77713950000003</v>
      </c>
      <c r="J21" s="113">
        <v>3.8388877872857803</v>
      </c>
      <c r="K21" s="114">
        <v>-0.13638071555502052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2.75">
      <c r="A22" s="274" t="s">
        <v>64</v>
      </c>
      <c r="B22" s="113">
        <v>625.084297332</v>
      </c>
      <c r="C22" s="113">
        <v>219.8022</v>
      </c>
      <c r="D22" s="113">
        <v>39.957</v>
      </c>
      <c r="E22" s="113">
        <v>884.843497332</v>
      </c>
      <c r="F22" s="113">
        <v>638.345780926</v>
      </c>
      <c r="G22" s="113">
        <v>177.4841</v>
      </c>
      <c r="H22" s="113">
        <v>34.1573</v>
      </c>
      <c r="I22" s="113">
        <v>849.987180926</v>
      </c>
      <c r="J22" s="113">
        <v>18.458299627629675</v>
      </c>
      <c r="K22" s="114">
        <v>2.1215512292666716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2.75">
      <c r="A23" s="274" t="s">
        <v>362</v>
      </c>
      <c r="B23" s="113">
        <v>436.732397096</v>
      </c>
      <c r="C23" s="113">
        <v>63.4889</v>
      </c>
      <c r="D23" s="113">
        <v>14.437899999999999</v>
      </c>
      <c r="E23" s="113">
        <v>514.659197096</v>
      </c>
      <c r="F23" s="113">
        <v>449.51309999999995</v>
      </c>
      <c r="G23" s="113">
        <v>45.786899999999996</v>
      </c>
      <c r="H23" s="113">
        <v>11.5382</v>
      </c>
      <c r="I23" s="113">
        <v>506.8382</v>
      </c>
      <c r="J23" s="113">
        <v>11.006485236796737</v>
      </c>
      <c r="K23" s="114">
        <v>2.9264380176473566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2.75">
      <c r="A24" s="274" t="s">
        <v>276</v>
      </c>
      <c r="B24" s="113">
        <v>159.37662</v>
      </c>
      <c r="C24" s="113">
        <v>110.3433</v>
      </c>
      <c r="D24" s="113">
        <v>20.0324</v>
      </c>
      <c r="E24" s="113">
        <v>289.75232</v>
      </c>
      <c r="F24" s="113">
        <v>169.19905</v>
      </c>
      <c r="G24" s="113">
        <v>93.296</v>
      </c>
      <c r="H24" s="113">
        <v>18.4727</v>
      </c>
      <c r="I24" s="113">
        <v>280.96774999999997</v>
      </c>
      <c r="J24" s="113">
        <v>6.10148838897896</v>
      </c>
      <c r="K24" s="114">
        <v>6.163030687939042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2.75">
      <c r="A25" s="274" t="s">
        <v>65</v>
      </c>
      <c r="B25" s="113">
        <v>33.090866</v>
      </c>
      <c r="C25" s="113">
        <v>5.4685</v>
      </c>
      <c r="D25" s="113">
        <v>2.2962</v>
      </c>
      <c r="E25" s="113">
        <v>40.855565999999996</v>
      </c>
      <c r="F25" s="113">
        <v>35.306723</v>
      </c>
      <c r="G25" s="113">
        <v>4.4227</v>
      </c>
      <c r="H25" s="113">
        <v>2.2095</v>
      </c>
      <c r="I25" s="113">
        <v>41.938922999999996</v>
      </c>
      <c r="J25" s="113">
        <v>0.9107445667012768</v>
      </c>
      <c r="K25" s="114">
        <v>6.696279873727093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2.75">
      <c r="A26" s="274" t="s">
        <v>102</v>
      </c>
      <c r="B26" s="113">
        <v>1086.3652299999999</v>
      </c>
      <c r="C26" s="113">
        <v>227.31080000000003</v>
      </c>
      <c r="D26" s="113">
        <v>76.13329999999999</v>
      </c>
      <c r="E26" s="113">
        <v>1389.8093299999998</v>
      </c>
      <c r="F26" s="113">
        <v>1081.47378</v>
      </c>
      <c r="G26" s="113">
        <v>201.31539999999998</v>
      </c>
      <c r="H26" s="113">
        <v>71.2101</v>
      </c>
      <c r="I26" s="113">
        <v>1353.99928</v>
      </c>
      <c r="J26" s="113">
        <v>29.403413329842564</v>
      </c>
      <c r="K26" s="114">
        <v>-0.45025833531140336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2.75">
      <c r="A27" s="274" t="s">
        <v>277</v>
      </c>
      <c r="B27" s="113">
        <v>38.231679</v>
      </c>
      <c r="C27" s="113">
        <v>173.308</v>
      </c>
      <c r="D27" s="113">
        <v>11.8541</v>
      </c>
      <c r="E27" s="113">
        <v>223.39377899999997</v>
      </c>
      <c r="F27" s="113">
        <v>38.403508</v>
      </c>
      <c r="G27" s="113">
        <v>181.1841</v>
      </c>
      <c r="H27" s="113">
        <v>10.632100000000001</v>
      </c>
      <c r="I27" s="113">
        <v>230.219708</v>
      </c>
      <c r="J27" s="113">
        <v>4.999445222009027</v>
      </c>
      <c r="K27" s="114">
        <v>0.4494414174172334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.75">
      <c r="A28" s="274" t="s">
        <v>363</v>
      </c>
      <c r="B28" s="113">
        <v>55.816795</v>
      </c>
      <c r="C28" s="113">
        <v>14.454600000000001</v>
      </c>
      <c r="D28" s="113">
        <v>2.2695</v>
      </c>
      <c r="E28" s="113">
        <v>72.54089499999999</v>
      </c>
      <c r="F28" s="113">
        <v>55.401008999999995</v>
      </c>
      <c r="G28" s="113">
        <v>7.7587</v>
      </c>
      <c r="H28" s="113">
        <v>2.0587</v>
      </c>
      <c r="I28" s="113">
        <v>65.218409</v>
      </c>
      <c r="J28" s="113">
        <v>1.4162812823221915</v>
      </c>
      <c r="K28" s="114">
        <v>-0.7449119928867276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2.75">
      <c r="A29" s="274" t="s">
        <v>67</v>
      </c>
      <c r="B29" s="113">
        <v>2567.6015743</v>
      </c>
      <c r="C29" s="113">
        <v>330.652</v>
      </c>
      <c r="D29" s="113">
        <v>116.94579999999999</v>
      </c>
      <c r="E29" s="113">
        <v>3015.1993743</v>
      </c>
      <c r="F29" s="113">
        <v>2691.1741335</v>
      </c>
      <c r="G29" s="113">
        <v>288.47860000000003</v>
      </c>
      <c r="H29" s="113">
        <v>116.66820000000001</v>
      </c>
      <c r="I29" s="113">
        <v>3096.3209335</v>
      </c>
      <c r="J29" s="113">
        <v>67.23962527479665</v>
      </c>
      <c r="K29" s="114">
        <v>4.812762246170905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>
      <c r="A30" s="274" t="s">
        <v>68</v>
      </c>
      <c r="B30" s="113">
        <v>4241.38673053</v>
      </c>
      <c r="C30" s="113">
        <v>237.1784</v>
      </c>
      <c r="D30" s="113">
        <v>118.4864</v>
      </c>
      <c r="E30" s="113">
        <v>4597.05153053</v>
      </c>
      <c r="F30" s="113">
        <v>4376.34826279</v>
      </c>
      <c r="G30" s="113">
        <v>209.4051</v>
      </c>
      <c r="H30" s="113">
        <v>118.2893</v>
      </c>
      <c r="I30" s="113">
        <v>4704.042662790001</v>
      </c>
      <c r="J30" s="113">
        <v>102.1528687483701</v>
      </c>
      <c r="K30" s="114">
        <v>3.1820142994396576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>
      <c r="A31" s="274" t="s">
        <v>69</v>
      </c>
      <c r="B31" s="113">
        <v>105.2083849</v>
      </c>
      <c r="C31" s="113">
        <v>27.3923</v>
      </c>
      <c r="D31" s="113">
        <v>2.4129999999999994</v>
      </c>
      <c r="E31" s="113">
        <v>135.01368490000002</v>
      </c>
      <c r="F31" s="113">
        <v>103.7484479</v>
      </c>
      <c r="G31" s="113">
        <v>26.5985</v>
      </c>
      <c r="H31" s="113">
        <v>2.7548999999999997</v>
      </c>
      <c r="I31" s="113">
        <v>133.1018479</v>
      </c>
      <c r="J31" s="113">
        <v>2.8904362849953196</v>
      </c>
      <c r="K31" s="114">
        <v>-1.3876622109422811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>
      <c r="A32" s="274" t="s">
        <v>70</v>
      </c>
      <c r="B32" s="113">
        <v>115.12034068999999</v>
      </c>
      <c r="C32" s="113">
        <v>16.2137</v>
      </c>
      <c r="D32" s="113">
        <v>0.9821</v>
      </c>
      <c r="E32" s="113">
        <v>132.31614069</v>
      </c>
      <c r="F32" s="113">
        <v>122.14870198</v>
      </c>
      <c r="G32" s="113">
        <v>13.5973</v>
      </c>
      <c r="H32" s="113">
        <v>0.6435</v>
      </c>
      <c r="I32" s="113">
        <v>136.38950197999998</v>
      </c>
      <c r="J32" s="113">
        <v>2.961830895928778</v>
      </c>
      <c r="K32" s="114">
        <v>6.10522975164416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>
      <c r="A33" s="274" t="s">
        <v>71</v>
      </c>
      <c r="B33" s="113">
        <v>597.446712189</v>
      </c>
      <c r="C33" s="113">
        <v>139.86079999999998</v>
      </c>
      <c r="D33" s="113">
        <v>60.55029999999999</v>
      </c>
      <c r="E33" s="113">
        <v>797.8578121889999</v>
      </c>
      <c r="F33" s="113">
        <v>599.002940641</v>
      </c>
      <c r="G33" s="113">
        <v>129.8508</v>
      </c>
      <c r="H33" s="113">
        <v>60.5191</v>
      </c>
      <c r="I33" s="113">
        <v>789.372840641</v>
      </c>
      <c r="J33" s="113">
        <v>17.14200018239247</v>
      </c>
      <c r="K33" s="114">
        <v>0.26047987548514584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>
      <c r="A34" s="274" t="s">
        <v>364</v>
      </c>
      <c r="B34" s="113">
        <v>488.14830258999996</v>
      </c>
      <c r="C34" s="113">
        <v>146.0175</v>
      </c>
      <c r="D34" s="113">
        <v>41.786</v>
      </c>
      <c r="E34" s="113">
        <v>675.9518025899999</v>
      </c>
      <c r="F34" s="113">
        <v>487.9404323</v>
      </c>
      <c r="G34" s="113">
        <v>134.8306</v>
      </c>
      <c r="H34" s="113">
        <v>41.4491</v>
      </c>
      <c r="I34" s="113">
        <v>664.2201323</v>
      </c>
      <c r="J34" s="113">
        <v>14.424187206376958</v>
      </c>
      <c r="K34" s="114">
        <v>-0.04258342985052366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>
      <c r="A35" s="274" t="s">
        <v>278</v>
      </c>
      <c r="B35" s="113">
        <v>87.2799761</v>
      </c>
      <c r="C35" s="113">
        <v>116.87159999999999</v>
      </c>
      <c r="D35" s="113">
        <v>13.109</v>
      </c>
      <c r="E35" s="113">
        <v>217.2605761</v>
      </c>
      <c r="F35" s="113">
        <v>91.0694517</v>
      </c>
      <c r="G35" s="113">
        <v>112.7971</v>
      </c>
      <c r="H35" s="113">
        <v>13.2834</v>
      </c>
      <c r="I35" s="113">
        <v>217.1499517</v>
      </c>
      <c r="J35" s="113">
        <v>4.715622732377264</v>
      </c>
      <c r="K35" s="114">
        <v>4.341746835102526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>
      <c r="A36" s="274" t="s">
        <v>279</v>
      </c>
      <c r="B36" s="113">
        <v>132.364993628</v>
      </c>
      <c r="C36" s="113">
        <v>167.7888</v>
      </c>
      <c r="D36" s="113">
        <v>1.0495</v>
      </c>
      <c r="E36" s="113">
        <v>301.20329362800004</v>
      </c>
      <c r="F36" s="113">
        <v>137.07312708499998</v>
      </c>
      <c r="G36" s="113">
        <v>154.89010000000002</v>
      </c>
      <c r="H36" s="113">
        <v>0.8232999999999999</v>
      </c>
      <c r="I36" s="113">
        <v>292.786527085</v>
      </c>
      <c r="J36" s="113">
        <v>6.3581446463467834</v>
      </c>
      <c r="K36" s="114">
        <v>3.5569324849074206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>
      <c r="A37" s="274" t="s">
        <v>280</v>
      </c>
      <c r="B37" s="113">
        <v>275.41060403</v>
      </c>
      <c r="C37" s="113">
        <v>144.6002</v>
      </c>
      <c r="D37" s="113">
        <v>4.9648</v>
      </c>
      <c r="E37" s="113">
        <v>424.97560403000006</v>
      </c>
      <c r="F37" s="113">
        <v>233.600712618</v>
      </c>
      <c r="G37" s="113">
        <v>139.92669999999998</v>
      </c>
      <c r="H37" s="113">
        <v>5.3192</v>
      </c>
      <c r="I37" s="113">
        <v>378.846612618</v>
      </c>
      <c r="J37" s="113">
        <v>8.227023236982669</v>
      </c>
      <c r="K37" s="114">
        <v>-15.180930145828995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>
      <c r="A38" s="274" t="s">
        <v>281</v>
      </c>
      <c r="B38" s="113">
        <v>30.581929499999998</v>
      </c>
      <c r="C38" s="113">
        <v>14.3487</v>
      </c>
      <c r="D38" s="113">
        <v>0.38559999999999994</v>
      </c>
      <c r="E38" s="113">
        <v>45.31622949999999</v>
      </c>
      <c r="F38" s="113">
        <v>28.0552532</v>
      </c>
      <c r="G38" s="113">
        <v>10.589300000000001</v>
      </c>
      <c r="H38" s="113">
        <v>0.3513</v>
      </c>
      <c r="I38" s="113">
        <v>38.995853200000006</v>
      </c>
      <c r="J38" s="113">
        <v>0.8468329390762039</v>
      </c>
      <c r="K38" s="114">
        <v>-8.26199112126001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>
      <c r="A39" s="274" t="s">
        <v>285</v>
      </c>
      <c r="B39" s="113">
        <v>35.184139394999995</v>
      </c>
      <c r="C39" s="113">
        <v>29.1829</v>
      </c>
      <c r="D39" s="113">
        <v>1.6308</v>
      </c>
      <c r="E39" s="113">
        <v>65.99783939499999</v>
      </c>
      <c r="F39" s="113">
        <v>34.05962498</v>
      </c>
      <c r="G39" s="113">
        <v>18.9591</v>
      </c>
      <c r="H39" s="113">
        <v>2.3806000000000003</v>
      </c>
      <c r="I39" s="113">
        <v>55.39932498</v>
      </c>
      <c r="J39" s="113">
        <v>1.2030503078119896</v>
      </c>
      <c r="K39" s="114">
        <v>-3.1960833328206917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274" t="s">
        <v>72</v>
      </c>
      <c r="B40" s="113">
        <v>716.0988199999999</v>
      </c>
      <c r="C40" s="113">
        <v>1614.0101</v>
      </c>
      <c r="D40" s="113">
        <v>18.6053</v>
      </c>
      <c r="E40" s="113">
        <v>2348.71422</v>
      </c>
      <c r="F40" s="113">
        <v>752.43727</v>
      </c>
      <c r="G40" s="113">
        <v>1540.4576000000002</v>
      </c>
      <c r="H40" s="113">
        <v>19.9988</v>
      </c>
      <c r="I40" s="113">
        <v>2312.89367</v>
      </c>
      <c r="J40" s="113">
        <v>50.22673909175674</v>
      </c>
      <c r="K40" s="114">
        <v>5.074502147622596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>
      <c r="A41" s="274" t="s">
        <v>73</v>
      </c>
      <c r="B41" s="113">
        <v>42.6782006</v>
      </c>
      <c r="C41" s="113">
        <v>168.85199999999998</v>
      </c>
      <c r="D41" s="113">
        <v>0.7063</v>
      </c>
      <c r="E41" s="113">
        <v>212.23650059999997</v>
      </c>
      <c r="F41" s="113">
        <v>44.0234166</v>
      </c>
      <c r="G41" s="113">
        <v>153.1146</v>
      </c>
      <c r="H41" s="113">
        <v>1.1364999999999998</v>
      </c>
      <c r="I41" s="113">
        <v>198.2745166</v>
      </c>
      <c r="J41" s="113">
        <v>4.3057242721462385</v>
      </c>
      <c r="K41" s="114">
        <v>3.1519979312342343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>
      <c r="A42" s="274" t="s">
        <v>282</v>
      </c>
      <c r="B42" s="113">
        <v>516.5454332</v>
      </c>
      <c r="C42" s="113">
        <v>103.84240000000001</v>
      </c>
      <c r="D42" s="113">
        <v>31.266099999999998</v>
      </c>
      <c r="E42" s="113">
        <v>651.6539332000001</v>
      </c>
      <c r="F42" s="113">
        <v>526.89731183</v>
      </c>
      <c r="G42" s="113">
        <v>92.0209</v>
      </c>
      <c r="H42" s="113">
        <v>28.6787</v>
      </c>
      <c r="I42" s="113">
        <v>647.5969118300001</v>
      </c>
      <c r="J42" s="113">
        <v>14.063197780775115</v>
      </c>
      <c r="K42" s="114">
        <v>2.004059655676386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>
      <c r="A43" s="274" t="s">
        <v>74</v>
      </c>
      <c r="B43" s="113">
        <v>2371.592432</v>
      </c>
      <c r="C43" s="113">
        <v>951.0491</v>
      </c>
      <c r="D43" s="113">
        <v>122.206</v>
      </c>
      <c r="E43" s="113">
        <v>3444.847532</v>
      </c>
      <c r="F43" s="113">
        <v>2345.176153</v>
      </c>
      <c r="G43" s="113">
        <v>837.5858000000001</v>
      </c>
      <c r="H43" s="113">
        <v>105.40199999999999</v>
      </c>
      <c r="I43" s="113">
        <v>3288.163953</v>
      </c>
      <c r="J43" s="113">
        <v>71.40568332233384</v>
      </c>
      <c r="K43" s="114">
        <v>-1.1138625104197502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>
      <c r="A44" s="274" t="s">
        <v>75</v>
      </c>
      <c r="B44" s="113">
        <v>1898.613608</v>
      </c>
      <c r="C44" s="113">
        <v>1080.9176</v>
      </c>
      <c r="D44" s="113">
        <v>40.2453</v>
      </c>
      <c r="E44" s="113">
        <v>3019.7765080000004</v>
      </c>
      <c r="F44" s="113">
        <v>1966.713168</v>
      </c>
      <c r="G44" s="113">
        <v>1005.8732</v>
      </c>
      <c r="H44" s="113">
        <v>38.0448</v>
      </c>
      <c r="I44" s="113">
        <v>3010.6311680000003</v>
      </c>
      <c r="J44" s="113">
        <v>65.3787885444154</v>
      </c>
      <c r="K44" s="114">
        <v>3.586804587992816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>
      <c r="A45" s="274" t="s">
        <v>283</v>
      </c>
      <c r="B45" s="113">
        <v>36.960021</v>
      </c>
      <c r="C45" s="113">
        <v>77.87</v>
      </c>
      <c r="D45" s="113">
        <v>14.372399999999999</v>
      </c>
      <c r="E45" s="113">
        <v>129.20242100000002</v>
      </c>
      <c r="F45" s="113">
        <v>37.312833</v>
      </c>
      <c r="G45" s="113">
        <v>64.3092</v>
      </c>
      <c r="H45" s="113">
        <v>12.633299999999998</v>
      </c>
      <c r="I45" s="113">
        <v>114.25533300000001</v>
      </c>
      <c r="J45" s="113">
        <v>2.481165855079185</v>
      </c>
      <c r="K45" s="114">
        <v>0.9545773797044177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>
      <c r="A46" s="274" t="s">
        <v>284</v>
      </c>
      <c r="B46" s="113">
        <v>107.962538</v>
      </c>
      <c r="C46" s="113">
        <v>53.063700000000004</v>
      </c>
      <c r="D46" s="113">
        <v>6.8058</v>
      </c>
      <c r="E46" s="113">
        <v>167.832038</v>
      </c>
      <c r="F46" s="113">
        <v>124.218451</v>
      </c>
      <c r="G46" s="113">
        <v>38.6238</v>
      </c>
      <c r="H46" s="113">
        <v>6.7776</v>
      </c>
      <c r="I46" s="113">
        <v>169.619851</v>
      </c>
      <c r="J46" s="113">
        <v>3.683460295414123</v>
      </c>
      <c r="K46" s="114">
        <v>15.05699412142387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>
      <c r="A47" s="274"/>
      <c r="B47" s="113"/>
      <c r="C47" s="113"/>
      <c r="D47" s="113"/>
      <c r="E47" s="113"/>
      <c r="F47" s="113"/>
      <c r="G47" s="113"/>
      <c r="H47" s="113"/>
      <c r="I47" s="113"/>
      <c r="J47" s="113"/>
      <c r="K47" s="114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 thickBot="1">
      <c r="A48" s="275" t="s">
        <v>22</v>
      </c>
      <c r="B48" s="120">
        <v>29108.697615934</v>
      </c>
      <c r="C48" s="120">
        <v>8215.2686</v>
      </c>
      <c r="D48" s="120">
        <v>1319.0001</v>
      </c>
      <c r="E48" s="120">
        <v>38642.966315934</v>
      </c>
      <c r="F48" s="120">
        <v>29391.639510584002</v>
      </c>
      <c r="G48" s="120">
        <v>7438.0344000000005</v>
      </c>
      <c r="H48" s="120">
        <v>1266.9122</v>
      </c>
      <c r="I48" s="120">
        <v>38096.586110584</v>
      </c>
      <c r="J48" s="120">
        <v>827.3044782309195</v>
      </c>
      <c r="K48" s="121">
        <v>0.9720183925203258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5" ht="12.75">
      <c r="A49" s="252" t="s">
        <v>286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76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2.75">
      <c r="A50" s="91" t="s">
        <v>287</v>
      </c>
      <c r="B50" s="9"/>
      <c r="C50" s="9"/>
      <c r="D50" s="9"/>
      <c r="I50" s="9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2.75">
      <c r="A51" s="92" t="s">
        <v>288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33" s="94" customFormat="1" ht="14.25">
      <c r="A52" s="313" t="s">
        <v>392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</row>
    <row r="53" spans="1:26" ht="12.75">
      <c r="A53" s="32" t="s">
        <v>290</v>
      </c>
      <c r="B53" s="34"/>
      <c r="C53" s="34"/>
      <c r="D53" s="34"/>
      <c r="E53" s="32"/>
      <c r="F53" s="32"/>
      <c r="G53" s="32"/>
      <c r="H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>
      <c r="A54" s="32"/>
      <c r="B54" s="34"/>
      <c r="C54" s="34"/>
      <c r="D54" s="34"/>
      <c r="E54" s="32"/>
      <c r="F54" s="32"/>
      <c r="G54" s="32"/>
      <c r="H54" s="32"/>
      <c r="I54" s="34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>
      <c r="A55" s="32"/>
      <c r="B55" s="34"/>
      <c r="C55" s="34"/>
      <c r="D55" s="34"/>
      <c r="E55" s="32"/>
      <c r="F55" s="32"/>
      <c r="G55" s="32"/>
      <c r="H55" s="32"/>
      <c r="I55" s="34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>
      <c r="A56" s="32"/>
      <c r="B56" s="34"/>
      <c r="C56" s="34"/>
      <c r="D56" s="34"/>
      <c r="E56" s="32"/>
      <c r="F56" s="32"/>
      <c r="G56" s="32"/>
      <c r="H56" s="32"/>
      <c r="I56" s="34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>
      <c r="A57" s="32"/>
      <c r="B57" s="34"/>
      <c r="C57" s="34"/>
      <c r="D57" s="34"/>
      <c r="E57" s="32"/>
      <c r="F57" s="32"/>
      <c r="G57" s="32"/>
      <c r="H57" s="32"/>
      <c r="I57" s="34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>
      <c r="A58" s="32"/>
      <c r="B58" s="34"/>
      <c r="C58" s="34"/>
      <c r="D58" s="34"/>
      <c r="E58" s="32"/>
      <c r="F58" s="32"/>
      <c r="G58" s="32"/>
      <c r="H58" s="32"/>
      <c r="I58" s="34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>
      <c r="A59" s="32"/>
      <c r="B59" s="34"/>
      <c r="C59" s="34"/>
      <c r="D59" s="34"/>
      <c r="E59" s="32"/>
      <c r="F59" s="32"/>
      <c r="G59" s="32"/>
      <c r="H59" s="32"/>
      <c r="I59" s="34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>
      <c r="A60" s="32"/>
      <c r="B60" s="34"/>
      <c r="C60" s="34"/>
      <c r="D60" s="34"/>
      <c r="E60" s="32"/>
      <c r="F60" s="32"/>
      <c r="G60" s="32"/>
      <c r="H60" s="32"/>
      <c r="I60" s="34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>
      <c r="A61" s="32"/>
      <c r="B61" s="34"/>
      <c r="C61" s="34"/>
      <c r="D61" s="34"/>
      <c r="E61" s="32"/>
      <c r="F61" s="32"/>
      <c r="G61" s="32"/>
      <c r="H61" s="32"/>
      <c r="I61" s="34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>
      <c r="A62" s="32"/>
      <c r="B62" s="34"/>
      <c r="C62" s="34"/>
      <c r="D62" s="34"/>
      <c r="E62" s="32"/>
      <c r="F62" s="32"/>
      <c r="G62" s="32"/>
      <c r="H62" s="32"/>
      <c r="I62" s="34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>
      <c r="A63" s="32"/>
      <c r="B63" s="34"/>
      <c r="C63" s="34"/>
      <c r="D63" s="34"/>
      <c r="E63" s="32"/>
      <c r="F63" s="32"/>
      <c r="G63" s="32"/>
      <c r="H63" s="32"/>
      <c r="I63" s="34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>
      <c r="A64" s="32"/>
      <c r="B64" s="34"/>
      <c r="C64" s="34"/>
      <c r="D64" s="34"/>
      <c r="E64" s="32"/>
      <c r="F64" s="32"/>
      <c r="G64" s="32"/>
      <c r="H64" s="32"/>
      <c r="I64" s="34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>
      <c r="A65" s="32"/>
      <c r="B65" s="34"/>
      <c r="C65" s="34"/>
      <c r="D65" s="34"/>
      <c r="E65" s="32"/>
      <c r="F65" s="32"/>
      <c r="G65" s="32"/>
      <c r="H65" s="32"/>
      <c r="I65" s="34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>
      <c r="A66" s="32"/>
      <c r="B66" s="34"/>
      <c r="C66" s="34"/>
      <c r="D66" s="34"/>
      <c r="E66" s="32"/>
      <c r="F66" s="32"/>
      <c r="G66" s="32"/>
      <c r="H66" s="32"/>
      <c r="I66" s="34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>
      <c r="A67" s="32"/>
      <c r="B67" s="34"/>
      <c r="C67" s="34"/>
      <c r="D67" s="34"/>
      <c r="E67" s="32"/>
      <c r="F67" s="32"/>
      <c r="G67" s="32"/>
      <c r="H67" s="32"/>
      <c r="I67" s="34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>
      <c r="A68" s="32"/>
      <c r="B68" s="34"/>
      <c r="C68" s="34"/>
      <c r="D68" s="34"/>
      <c r="E68" s="32"/>
      <c r="F68" s="32"/>
      <c r="G68" s="32"/>
      <c r="H68" s="32"/>
      <c r="I68" s="34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>
      <c r="A69" s="32"/>
      <c r="B69" s="34"/>
      <c r="C69" s="34"/>
      <c r="D69" s="34"/>
      <c r="E69" s="32"/>
      <c r="F69" s="32"/>
      <c r="G69" s="32"/>
      <c r="H69" s="32"/>
      <c r="I69" s="34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>
      <c r="A70" s="32"/>
      <c r="B70" s="34"/>
      <c r="C70" s="34"/>
      <c r="D70" s="34"/>
      <c r="E70" s="32"/>
      <c r="F70" s="32"/>
      <c r="G70" s="32"/>
      <c r="H70" s="32"/>
      <c r="I70" s="34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>
      <c r="A71" s="32"/>
      <c r="B71" s="34"/>
      <c r="C71" s="34"/>
      <c r="D71" s="34"/>
      <c r="E71" s="32"/>
      <c r="F71" s="32"/>
      <c r="G71" s="32"/>
      <c r="H71" s="32"/>
      <c r="I71" s="34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>
      <c r="A72" s="32"/>
      <c r="B72" s="34"/>
      <c r="C72" s="34"/>
      <c r="D72" s="34"/>
      <c r="E72" s="32"/>
      <c r="F72" s="32"/>
      <c r="G72" s="32"/>
      <c r="H72" s="32"/>
      <c r="I72" s="34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>
      <c r="A73" s="32"/>
      <c r="B73" s="34"/>
      <c r="C73" s="34"/>
      <c r="D73" s="34"/>
      <c r="E73" s="32"/>
      <c r="F73" s="32"/>
      <c r="G73" s="32"/>
      <c r="H73" s="32"/>
      <c r="I73" s="34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>
      <c r="A74" s="32"/>
      <c r="B74" s="34"/>
      <c r="C74" s="34"/>
      <c r="D74" s="34"/>
      <c r="E74" s="32"/>
      <c r="F74" s="32"/>
      <c r="G74" s="32"/>
      <c r="H74" s="32"/>
      <c r="I74" s="34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>
      <c r="A75" s="32"/>
      <c r="B75" s="34"/>
      <c r="C75" s="34"/>
      <c r="D75" s="34"/>
      <c r="E75" s="32"/>
      <c r="F75" s="32"/>
      <c r="G75" s="32"/>
      <c r="H75" s="32"/>
      <c r="I75" s="34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>
      <c r="A76" s="32"/>
      <c r="B76" s="34"/>
      <c r="C76" s="34"/>
      <c r="D76" s="34"/>
      <c r="E76" s="32"/>
      <c r="F76" s="32"/>
      <c r="G76" s="32"/>
      <c r="H76" s="32"/>
      <c r="I76" s="34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>
      <c r="A77" s="32"/>
      <c r="B77" s="34"/>
      <c r="C77" s="34"/>
      <c r="D77" s="34"/>
      <c r="E77" s="32"/>
      <c r="F77" s="32"/>
      <c r="G77" s="32"/>
      <c r="H77" s="32"/>
      <c r="I77" s="34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>
      <c r="A78" s="32"/>
      <c r="B78" s="34"/>
      <c r="C78" s="34"/>
      <c r="D78" s="34"/>
      <c r="E78" s="32"/>
      <c r="F78" s="32"/>
      <c r="G78" s="32"/>
      <c r="H78" s="32"/>
      <c r="I78" s="34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>
      <c r="A79" s="32"/>
      <c r="B79" s="34"/>
      <c r="C79" s="34"/>
      <c r="D79" s="34"/>
      <c r="E79" s="32"/>
      <c r="F79" s="32"/>
      <c r="G79" s="32"/>
      <c r="H79" s="32"/>
      <c r="I79" s="34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>
      <c r="A80" s="32"/>
      <c r="B80" s="34"/>
      <c r="C80" s="34"/>
      <c r="D80" s="34"/>
      <c r="E80" s="32"/>
      <c r="F80" s="32"/>
      <c r="G80" s="32"/>
      <c r="H80" s="32"/>
      <c r="I80" s="34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>
      <c r="A81" s="32"/>
      <c r="B81" s="34"/>
      <c r="C81" s="34"/>
      <c r="D81" s="34"/>
      <c r="E81" s="32"/>
      <c r="F81" s="32"/>
      <c r="G81" s="32"/>
      <c r="H81" s="32"/>
      <c r="I81" s="34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>
      <c r="A82" s="32"/>
      <c r="B82" s="34"/>
      <c r="C82" s="34"/>
      <c r="D82" s="34"/>
      <c r="E82" s="32"/>
      <c r="F82" s="32"/>
      <c r="G82" s="32"/>
      <c r="H82" s="32"/>
      <c r="I82" s="34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>
      <c r="A83" s="32"/>
      <c r="B83" s="34"/>
      <c r="C83" s="34"/>
      <c r="D83" s="34"/>
      <c r="E83" s="32"/>
      <c r="F83" s="32"/>
      <c r="G83" s="32"/>
      <c r="H83" s="32"/>
      <c r="I83" s="34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>
      <c r="A84" s="32"/>
      <c r="B84" s="34"/>
      <c r="C84" s="34"/>
      <c r="D84" s="34"/>
      <c r="E84" s="32"/>
      <c r="F84" s="32"/>
      <c r="G84" s="32"/>
      <c r="H84" s="32"/>
      <c r="I84" s="34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>
      <c r="A85" s="32"/>
      <c r="B85" s="34"/>
      <c r="C85" s="34"/>
      <c r="D85" s="34"/>
      <c r="E85" s="32"/>
      <c r="F85" s="32"/>
      <c r="G85" s="32"/>
      <c r="H85" s="32"/>
      <c r="I85" s="34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>
      <c r="A86" s="32"/>
      <c r="B86" s="34"/>
      <c r="C86" s="34"/>
      <c r="D86" s="34"/>
      <c r="E86" s="32"/>
      <c r="F86" s="32"/>
      <c r="G86" s="32"/>
      <c r="H86" s="32"/>
      <c r="I86" s="34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>
      <c r="A87" s="32"/>
      <c r="B87" s="34"/>
      <c r="C87" s="34"/>
      <c r="D87" s="34"/>
      <c r="E87" s="32"/>
      <c r="F87" s="32"/>
      <c r="G87" s="32"/>
      <c r="H87" s="32"/>
      <c r="I87" s="34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>
      <c r="A88" s="32"/>
      <c r="B88" s="34"/>
      <c r="C88" s="34"/>
      <c r="D88" s="34"/>
      <c r="E88" s="32"/>
      <c r="F88" s="32"/>
      <c r="G88" s="32"/>
      <c r="H88" s="32"/>
      <c r="I88" s="34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>
      <c r="A89" s="32"/>
      <c r="B89" s="34"/>
      <c r="C89" s="34"/>
      <c r="D89" s="34"/>
      <c r="E89" s="32"/>
      <c r="F89" s="32"/>
      <c r="G89" s="32"/>
      <c r="H89" s="32"/>
      <c r="I89" s="34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>
      <c r="A90" s="32"/>
      <c r="B90" s="34"/>
      <c r="C90" s="34"/>
      <c r="D90" s="34"/>
      <c r="E90" s="32"/>
      <c r="F90" s="32"/>
      <c r="G90" s="32"/>
      <c r="H90" s="32"/>
      <c r="I90" s="34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>
      <c r="A91" s="32"/>
      <c r="B91" s="34"/>
      <c r="C91" s="34"/>
      <c r="D91" s="34"/>
      <c r="E91" s="32"/>
      <c r="F91" s="32"/>
      <c r="G91" s="32"/>
      <c r="H91" s="32"/>
      <c r="I91" s="34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>
      <c r="A92" s="32"/>
      <c r="B92" s="34"/>
      <c r="C92" s="34"/>
      <c r="D92" s="34"/>
      <c r="E92" s="32"/>
      <c r="F92" s="32"/>
      <c r="G92" s="32"/>
      <c r="H92" s="32"/>
      <c r="I92" s="34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>
      <c r="A93" s="32"/>
      <c r="B93" s="34"/>
      <c r="C93" s="34"/>
      <c r="D93" s="34"/>
      <c r="E93" s="32"/>
      <c r="F93" s="32"/>
      <c r="G93" s="32"/>
      <c r="H93" s="32"/>
      <c r="I93" s="34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>
      <c r="A94" s="32"/>
      <c r="B94" s="34"/>
      <c r="C94" s="34"/>
      <c r="D94" s="34"/>
      <c r="E94" s="32"/>
      <c r="F94" s="32"/>
      <c r="G94" s="32"/>
      <c r="H94" s="32"/>
      <c r="I94" s="34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>
      <c r="A95" s="32"/>
      <c r="B95" s="34"/>
      <c r="C95" s="34"/>
      <c r="D95" s="34"/>
      <c r="E95" s="32"/>
      <c r="F95" s="32"/>
      <c r="G95" s="32"/>
      <c r="H95" s="32"/>
      <c r="I95" s="34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>
      <c r="A96" s="32"/>
      <c r="B96" s="34"/>
      <c r="C96" s="34"/>
      <c r="D96" s="34"/>
      <c r="E96" s="32"/>
      <c r="F96" s="32"/>
      <c r="G96" s="32"/>
      <c r="H96" s="32"/>
      <c r="I96" s="34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>
      <c r="A97" s="32"/>
      <c r="B97" s="34"/>
      <c r="C97" s="34"/>
      <c r="D97" s="34"/>
      <c r="E97" s="32"/>
      <c r="F97" s="32"/>
      <c r="G97" s="32"/>
      <c r="H97" s="32"/>
      <c r="I97" s="34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>
      <c r="A98" s="32"/>
      <c r="B98" s="34"/>
      <c r="C98" s="34"/>
      <c r="D98" s="34"/>
      <c r="E98" s="32"/>
      <c r="F98" s="32"/>
      <c r="G98" s="32"/>
      <c r="H98" s="32"/>
      <c r="I98" s="34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>
      <c r="A99" s="32"/>
      <c r="B99" s="34"/>
      <c r="C99" s="34"/>
      <c r="D99" s="34"/>
      <c r="E99" s="32"/>
      <c r="F99" s="32"/>
      <c r="G99" s="32"/>
      <c r="H99" s="32"/>
      <c r="I99" s="34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>
      <c r="A100" s="32"/>
      <c r="B100" s="34"/>
      <c r="C100" s="34"/>
      <c r="D100" s="34"/>
      <c r="E100" s="32"/>
      <c r="F100" s="32"/>
      <c r="G100" s="32"/>
      <c r="H100" s="32"/>
      <c r="I100" s="34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>
      <c r="A101" s="32"/>
      <c r="B101" s="34"/>
      <c r="C101" s="34"/>
      <c r="D101" s="34"/>
      <c r="E101" s="32"/>
      <c r="F101" s="32"/>
      <c r="G101" s="32"/>
      <c r="H101" s="32"/>
      <c r="I101" s="34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>
      <c r="A102" s="32"/>
      <c r="B102" s="34"/>
      <c r="C102" s="34"/>
      <c r="D102" s="34"/>
      <c r="E102" s="32"/>
      <c r="F102" s="32"/>
      <c r="G102" s="32"/>
      <c r="H102" s="32"/>
      <c r="I102" s="34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>
      <c r="A103" s="32"/>
      <c r="B103" s="34"/>
      <c r="C103" s="34"/>
      <c r="D103" s="34"/>
      <c r="E103" s="32"/>
      <c r="F103" s="32"/>
      <c r="G103" s="32"/>
      <c r="H103" s="32"/>
      <c r="I103" s="34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>
      <c r="A104" s="32"/>
      <c r="B104" s="34"/>
      <c r="C104" s="34"/>
      <c r="D104" s="34"/>
      <c r="E104" s="32"/>
      <c r="F104" s="32"/>
      <c r="G104" s="32"/>
      <c r="H104" s="32"/>
      <c r="I104" s="34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>
      <c r="A105" s="32"/>
      <c r="B105" s="34"/>
      <c r="C105" s="34"/>
      <c r="D105" s="34"/>
      <c r="E105" s="32"/>
      <c r="F105" s="32"/>
      <c r="G105" s="32"/>
      <c r="H105" s="32"/>
      <c r="I105" s="34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>
      <c r="A106" s="32"/>
      <c r="B106" s="34"/>
      <c r="C106" s="34"/>
      <c r="D106" s="34"/>
      <c r="E106" s="32"/>
      <c r="F106" s="32"/>
      <c r="G106" s="32"/>
      <c r="H106" s="32"/>
      <c r="I106" s="34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>
      <c r="A107" s="32"/>
      <c r="B107" s="34"/>
      <c r="C107" s="34"/>
      <c r="D107" s="34"/>
      <c r="E107" s="32"/>
      <c r="F107" s="32"/>
      <c r="G107" s="32"/>
      <c r="H107" s="32"/>
      <c r="I107" s="34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>
      <c r="A108" s="32"/>
      <c r="B108" s="34"/>
      <c r="C108" s="34"/>
      <c r="D108" s="34"/>
      <c r="E108" s="32"/>
      <c r="F108" s="32"/>
      <c r="G108" s="32"/>
      <c r="H108" s="32"/>
      <c r="I108" s="34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>
      <c r="A109" s="32"/>
      <c r="B109" s="34"/>
      <c r="C109" s="34"/>
      <c r="D109" s="34"/>
      <c r="E109" s="32"/>
      <c r="F109" s="32"/>
      <c r="G109" s="32"/>
      <c r="H109" s="32"/>
      <c r="I109" s="34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>
      <c r="A110" s="32"/>
      <c r="B110" s="34"/>
      <c r="C110" s="34"/>
      <c r="D110" s="34"/>
      <c r="E110" s="32"/>
      <c r="F110" s="32"/>
      <c r="G110" s="32"/>
      <c r="H110" s="32"/>
      <c r="I110" s="34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>
      <c r="A111" s="32"/>
      <c r="B111" s="34"/>
      <c r="C111" s="34"/>
      <c r="D111" s="34"/>
      <c r="E111" s="32"/>
      <c r="F111" s="32"/>
      <c r="G111" s="32"/>
      <c r="H111" s="32"/>
      <c r="I111" s="34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>
      <c r="A112" s="32"/>
      <c r="B112" s="34"/>
      <c r="C112" s="34"/>
      <c r="D112" s="34"/>
      <c r="E112" s="32"/>
      <c r="F112" s="32"/>
      <c r="G112" s="32"/>
      <c r="H112" s="32"/>
      <c r="I112" s="34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>
      <c r="A113" s="32"/>
      <c r="B113" s="34"/>
      <c r="C113" s="34"/>
      <c r="D113" s="34"/>
      <c r="E113" s="32"/>
      <c r="F113" s="32"/>
      <c r="G113" s="32"/>
      <c r="H113" s="32"/>
      <c r="I113" s="34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>
      <c r="A114" s="32"/>
      <c r="B114" s="34"/>
      <c r="C114" s="34"/>
      <c r="D114" s="34"/>
      <c r="E114" s="32"/>
      <c r="F114" s="32"/>
      <c r="G114" s="32"/>
      <c r="H114" s="32"/>
      <c r="I114" s="34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>
      <c r="A115" s="32"/>
      <c r="B115" s="34"/>
      <c r="C115" s="34"/>
      <c r="D115" s="34"/>
      <c r="E115" s="32"/>
      <c r="F115" s="32"/>
      <c r="G115" s="32"/>
      <c r="H115" s="32"/>
      <c r="I115" s="34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>
      <c r="A116" s="32"/>
      <c r="B116" s="34"/>
      <c r="C116" s="34"/>
      <c r="D116" s="34"/>
      <c r="E116" s="32"/>
      <c r="F116" s="32"/>
      <c r="G116" s="32"/>
      <c r="H116" s="32"/>
      <c r="I116" s="34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>
      <c r="A117" s="32"/>
      <c r="B117" s="34"/>
      <c r="C117" s="34"/>
      <c r="D117" s="34"/>
      <c r="E117" s="32"/>
      <c r="F117" s="32"/>
      <c r="G117" s="32"/>
      <c r="H117" s="32"/>
      <c r="I117" s="34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>
      <c r="A118" s="32"/>
      <c r="B118" s="34"/>
      <c r="C118" s="34"/>
      <c r="D118" s="34"/>
      <c r="E118" s="32"/>
      <c r="F118" s="32"/>
      <c r="G118" s="32"/>
      <c r="H118" s="32"/>
      <c r="I118" s="34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>
      <c r="A119" s="32"/>
      <c r="B119" s="34"/>
      <c r="C119" s="34"/>
      <c r="D119" s="34"/>
      <c r="E119" s="32"/>
      <c r="F119" s="32"/>
      <c r="G119" s="32"/>
      <c r="H119" s="32"/>
      <c r="I119" s="34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>
      <c r="A120" s="32"/>
      <c r="B120" s="34"/>
      <c r="C120" s="34"/>
      <c r="D120" s="34"/>
      <c r="E120" s="32"/>
      <c r="F120" s="32"/>
      <c r="G120" s="32"/>
      <c r="H120" s="32"/>
      <c r="I120" s="34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>
      <c r="A121" s="32"/>
      <c r="B121" s="34"/>
      <c r="C121" s="34"/>
      <c r="D121" s="34"/>
      <c r="E121" s="32"/>
      <c r="F121" s="32"/>
      <c r="G121" s="32"/>
      <c r="H121" s="32"/>
      <c r="I121" s="34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>
      <c r="A122" s="32"/>
      <c r="B122" s="34"/>
      <c r="C122" s="34"/>
      <c r="D122" s="34"/>
      <c r="E122" s="32"/>
      <c r="F122" s="32"/>
      <c r="G122" s="32"/>
      <c r="H122" s="32"/>
      <c r="I122" s="34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>
      <c r="A123" s="32"/>
      <c r="B123" s="34"/>
      <c r="C123" s="34"/>
      <c r="D123" s="34"/>
      <c r="E123" s="32"/>
      <c r="F123" s="32"/>
      <c r="G123" s="32"/>
      <c r="H123" s="32"/>
      <c r="I123" s="34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>
      <c r="A124" s="32"/>
      <c r="B124" s="34"/>
      <c r="C124" s="34"/>
      <c r="D124" s="34"/>
      <c r="E124" s="32"/>
      <c r="F124" s="32"/>
      <c r="G124" s="32"/>
      <c r="H124" s="32"/>
      <c r="I124" s="34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>
      <c r="A125" s="32"/>
      <c r="B125" s="34"/>
      <c r="C125" s="34"/>
      <c r="D125" s="34"/>
      <c r="E125" s="32"/>
      <c r="F125" s="32"/>
      <c r="G125" s="32"/>
      <c r="H125" s="32"/>
      <c r="I125" s="34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>
      <c r="A126" s="32"/>
      <c r="B126" s="34"/>
      <c r="C126" s="34"/>
      <c r="D126" s="34"/>
      <c r="E126" s="32"/>
      <c r="F126" s="32"/>
      <c r="G126" s="32"/>
      <c r="H126" s="32"/>
      <c r="I126" s="34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>
      <c r="A127" s="32"/>
      <c r="B127" s="34"/>
      <c r="C127" s="34"/>
      <c r="D127" s="34"/>
      <c r="E127" s="32"/>
      <c r="F127" s="32"/>
      <c r="G127" s="32"/>
      <c r="H127" s="32"/>
      <c r="I127" s="34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>
      <c r="A128" s="32"/>
      <c r="B128" s="34"/>
      <c r="C128" s="34"/>
      <c r="D128" s="34"/>
      <c r="E128" s="32"/>
      <c r="F128" s="32"/>
      <c r="G128" s="32"/>
      <c r="H128" s="32"/>
      <c r="I128" s="34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>
      <c r="A129" s="32"/>
      <c r="B129" s="34"/>
      <c r="C129" s="34"/>
      <c r="D129" s="34"/>
      <c r="E129" s="32"/>
      <c r="F129" s="32"/>
      <c r="G129" s="32"/>
      <c r="H129" s="32"/>
      <c r="I129" s="34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>
      <c r="A130" s="32"/>
      <c r="B130" s="34"/>
      <c r="C130" s="34"/>
      <c r="D130" s="34"/>
      <c r="E130" s="32"/>
      <c r="F130" s="32"/>
      <c r="G130" s="32"/>
      <c r="H130" s="32"/>
      <c r="I130" s="34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>
      <c r="A131" s="32"/>
      <c r="B131" s="34"/>
      <c r="C131" s="34"/>
      <c r="D131" s="34"/>
      <c r="E131" s="32"/>
      <c r="F131" s="32"/>
      <c r="G131" s="32"/>
      <c r="H131" s="32"/>
      <c r="I131" s="34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>
      <c r="A132" s="32"/>
      <c r="B132" s="34"/>
      <c r="C132" s="34"/>
      <c r="D132" s="34"/>
      <c r="E132" s="32"/>
      <c r="F132" s="32"/>
      <c r="G132" s="32"/>
      <c r="H132" s="32"/>
      <c r="I132" s="34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>
      <c r="A133" s="32"/>
      <c r="B133" s="34"/>
      <c r="C133" s="34"/>
      <c r="D133" s="34"/>
      <c r="E133" s="32"/>
      <c r="F133" s="32"/>
      <c r="G133" s="32"/>
      <c r="H133" s="32"/>
      <c r="I133" s="34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>
      <c r="A134" s="32"/>
      <c r="B134" s="34"/>
      <c r="C134" s="34"/>
      <c r="D134" s="34"/>
      <c r="E134" s="32"/>
      <c r="F134" s="32"/>
      <c r="G134" s="32"/>
      <c r="H134" s="32"/>
      <c r="I134" s="34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>
      <c r="A135" s="32"/>
      <c r="B135" s="34"/>
      <c r="C135" s="34"/>
      <c r="D135" s="34"/>
      <c r="E135" s="32"/>
      <c r="F135" s="32"/>
      <c r="G135" s="32"/>
      <c r="H135" s="32"/>
      <c r="I135" s="34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>
      <c r="A136" s="32"/>
      <c r="B136" s="34"/>
      <c r="C136" s="34"/>
      <c r="D136" s="34"/>
      <c r="E136" s="32"/>
      <c r="F136" s="32"/>
      <c r="G136" s="32"/>
      <c r="H136" s="32"/>
      <c r="I136" s="34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>
      <c r="A137" s="32"/>
      <c r="B137" s="34"/>
      <c r="C137" s="34"/>
      <c r="D137" s="34"/>
      <c r="E137" s="32"/>
      <c r="F137" s="32"/>
      <c r="G137" s="32"/>
      <c r="H137" s="32"/>
      <c r="I137" s="34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>
      <c r="A138" s="32"/>
      <c r="B138" s="34"/>
      <c r="C138" s="34"/>
      <c r="D138" s="34"/>
      <c r="E138" s="32"/>
      <c r="F138" s="32"/>
      <c r="G138" s="32"/>
      <c r="H138" s="32"/>
      <c r="I138" s="34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>
      <c r="A139" s="32"/>
      <c r="B139" s="34"/>
      <c r="C139" s="34"/>
      <c r="D139" s="34"/>
      <c r="E139" s="32"/>
      <c r="F139" s="32"/>
      <c r="G139" s="32"/>
      <c r="H139" s="32"/>
      <c r="I139" s="34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>
      <c r="A140" s="32"/>
      <c r="B140" s="34"/>
      <c r="C140" s="34"/>
      <c r="D140" s="34"/>
      <c r="E140" s="32"/>
      <c r="F140" s="32"/>
      <c r="G140" s="32"/>
      <c r="H140" s="32"/>
      <c r="I140" s="34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>
      <c r="A141" s="32"/>
      <c r="B141" s="34"/>
      <c r="C141" s="34"/>
      <c r="D141" s="34"/>
      <c r="E141" s="32"/>
      <c r="F141" s="32"/>
      <c r="G141" s="32"/>
      <c r="H141" s="32"/>
      <c r="I141" s="34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>
      <c r="A142" s="32"/>
      <c r="B142" s="34"/>
      <c r="C142" s="34"/>
      <c r="D142" s="34"/>
      <c r="E142" s="32"/>
      <c r="F142" s="32"/>
      <c r="G142" s="32"/>
      <c r="H142" s="32"/>
      <c r="I142" s="34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>
      <c r="A143" s="32"/>
      <c r="B143" s="34"/>
      <c r="C143" s="34"/>
      <c r="D143" s="34"/>
      <c r="E143" s="32"/>
      <c r="F143" s="32"/>
      <c r="G143" s="32"/>
      <c r="H143" s="32"/>
      <c r="I143" s="34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>
      <c r="A144" s="32"/>
      <c r="B144" s="34"/>
      <c r="C144" s="34"/>
      <c r="D144" s="34"/>
      <c r="E144" s="32"/>
      <c r="F144" s="32"/>
      <c r="G144" s="32"/>
      <c r="H144" s="32"/>
      <c r="I144" s="34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>
      <c r="A145" s="32"/>
      <c r="B145" s="34"/>
      <c r="C145" s="34"/>
      <c r="D145" s="34"/>
      <c r="E145" s="32"/>
      <c r="F145" s="32"/>
      <c r="G145" s="32"/>
      <c r="H145" s="32"/>
      <c r="I145" s="34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>
      <c r="A146" s="32"/>
      <c r="B146" s="34"/>
      <c r="C146" s="34"/>
      <c r="D146" s="34"/>
      <c r="E146" s="32"/>
      <c r="F146" s="32"/>
      <c r="G146" s="32"/>
      <c r="H146" s="32"/>
      <c r="I146" s="34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>
      <c r="A147" s="32"/>
      <c r="B147" s="34"/>
      <c r="C147" s="34"/>
      <c r="D147" s="34"/>
      <c r="E147" s="32"/>
      <c r="F147" s="32"/>
      <c r="G147" s="32"/>
      <c r="H147" s="32"/>
      <c r="I147" s="34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>
      <c r="A148" s="32"/>
      <c r="B148" s="34"/>
      <c r="C148" s="34"/>
      <c r="D148" s="34"/>
      <c r="E148" s="32"/>
      <c r="F148" s="32"/>
      <c r="G148" s="32"/>
      <c r="H148" s="32"/>
      <c r="I148" s="34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>
      <c r="A149" s="32"/>
      <c r="B149" s="34"/>
      <c r="C149" s="34"/>
      <c r="D149" s="34"/>
      <c r="E149" s="32"/>
      <c r="F149" s="32"/>
      <c r="G149" s="32"/>
      <c r="H149" s="32"/>
      <c r="I149" s="34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>
      <c r="A150" s="32"/>
      <c r="B150" s="34"/>
      <c r="C150" s="34"/>
      <c r="D150" s="34"/>
      <c r="E150" s="32"/>
      <c r="F150" s="32"/>
      <c r="G150" s="32"/>
      <c r="H150" s="32"/>
      <c r="I150" s="34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>
      <c r="A151" s="32"/>
      <c r="B151" s="34"/>
      <c r="C151" s="34"/>
      <c r="D151" s="34"/>
      <c r="E151" s="32"/>
      <c r="F151" s="32"/>
      <c r="G151" s="32"/>
      <c r="H151" s="32"/>
      <c r="I151" s="34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>
      <c r="A152" s="32"/>
      <c r="B152" s="34"/>
      <c r="C152" s="34"/>
      <c r="D152" s="34"/>
      <c r="E152" s="32"/>
      <c r="F152" s="32"/>
      <c r="G152" s="32"/>
      <c r="H152" s="32"/>
      <c r="I152" s="34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>
      <c r="A153" s="32"/>
      <c r="B153" s="34"/>
      <c r="C153" s="34"/>
      <c r="D153" s="34"/>
      <c r="E153" s="32"/>
      <c r="F153" s="32"/>
      <c r="G153" s="32"/>
      <c r="H153" s="32"/>
      <c r="I153" s="34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>
      <c r="A154" s="32"/>
      <c r="B154" s="34"/>
      <c r="C154" s="34"/>
      <c r="D154" s="34"/>
      <c r="E154" s="32"/>
      <c r="F154" s="32"/>
      <c r="G154" s="32"/>
      <c r="H154" s="32"/>
      <c r="I154" s="34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>
      <c r="A155" s="32"/>
      <c r="B155" s="34"/>
      <c r="C155" s="34"/>
      <c r="D155" s="34"/>
      <c r="E155" s="32"/>
      <c r="F155" s="32"/>
      <c r="G155" s="32"/>
      <c r="H155" s="32"/>
      <c r="I155" s="34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>
      <c r="A156" s="32"/>
      <c r="B156" s="34"/>
      <c r="C156" s="34"/>
      <c r="D156" s="34"/>
      <c r="E156" s="32"/>
      <c r="F156" s="32"/>
      <c r="G156" s="32"/>
      <c r="H156" s="32"/>
      <c r="I156" s="34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>
      <c r="A157" s="32"/>
      <c r="B157" s="34"/>
      <c r="C157" s="34"/>
      <c r="D157" s="34"/>
      <c r="E157" s="32"/>
      <c r="F157" s="32"/>
      <c r="G157" s="32"/>
      <c r="H157" s="32"/>
      <c r="I157" s="34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>
      <c r="A158" s="32"/>
      <c r="B158" s="34"/>
      <c r="C158" s="34"/>
      <c r="D158" s="34"/>
      <c r="E158" s="32"/>
      <c r="F158" s="32"/>
      <c r="G158" s="32"/>
      <c r="H158" s="32"/>
      <c r="I158" s="34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>
      <c r="A159" s="32"/>
      <c r="B159" s="34"/>
      <c r="C159" s="34"/>
      <c r="D159" s="34"/>
      <c r="E159" s="32"/>
      <c r="F159" s="32"/>
      <c r="G159" s="32"/>
      <c r="H159" s="32"/>
      <c r="I159" s="34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>
      <c r="A160" s="32"/>
      <c r="B160" s="34"/>
      <c r="C160" s="34"/>
      <c r="D160" s="34"/>
      <c r="E160" s="32"/>
      <c r="F160" s="32"/>
      <c r="G160" s="32"/>
      <c r="H160" s="32"/>
      <c r="I160" s="34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>
      <c r="A161" s="32"/>
      <c r="B161" s="34"/>
      <c r="C161" s="34"/>
      <c r="D161" s="34"/>
      <c r="E161" s="32"/>
      <c r="F161" s="32"/>
      <c r="G161" s="32"/>
      <c r="H161" s="32"/>
      <c r="I161" s="34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>
      <c r="A162" s="32"/>
      <c r="B162" s="34"/>
      <c r="C162" s="34"/>
      <c r="D162" s="34"/>
      <c r="E162" s="32"/>
      <c r="F162" s="32"/>
      <c r="G162" s="32"/>
      <c r="H162" s="32"/>
      <c r="I162" s="34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>
      <c r="A163" s="32"/>
      <c r="B163" s="34"/>
      <c r="C163" s="34"/>
      <c r="D163" s="34"/>
      <c r="E163" s="32"/>
      <c r="F163" s="32"/>
      <c r="G163" s="32"/>
      <c r="H163" s="32"/>
      <c r="I163" s="34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>
      <c r="A164" s="32"/>
      <c r="B164" s="34"/>
      <c r="C164" s="34"/>
      <c r="D164" s="34"/>
      <c r="E164" s="32"/>
      <c r="F164" s="32"/>
      <c r="G164" s="32"/>
      <c r="H164" s="32"/>
      <c r="I164" s="34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>
      <c r="A165" s="32"/>
      <c r="B165" s="34"/>
      <c r="C165" s="34"/>
      <c r="D165" s="34"/>
      <c r="E165" s="32"/>
      <c r="F165" s="32"/>
      <c r="G165" s="32"/>
      <c r="H165" s="32"/>
      <c r="I165" s="34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>
      <c r="A166" s="32"/>
      <c r="B166" s="34"/>
      <c r="C166" s="34"/>
      <c r="D166" s="34"/>
      <c r="E166" s="32"/>
      <c r="F166" s="32"/>
      <c r="G166" s="32"/>
      <c r="H166" s="32"/>
      <c r="I166" s="34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>
      <c r="A167" s="32"/>
      <c r="B167" s="34"/>
      <c r="C167" s="34"/>
      <c r="D167" s="34"/>
      <c r="E167" s="32"/>
      <c r="F167" s="32"/>
      <c r="G167" s="32"/>
      <c r="H167" s="32"/>
      <c r="I167" s="34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>
      <c r="A168" s="32"/>
      <c r="B168" s="34"/>
      <c r="C168" s="34"/>
      <c r="D168" s="34"/>
      <c r="E168" s="32"/>
      <c r="F168" s="32"/>
      <c r="G168" s="32"/>
      <c r="H168" s="32"/>
      <c r="I168" s="34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>
      <c r="A169" s="32"/>
      <c r="B169" s="34"/>
      <c r="C169" s="34"/>
      <c r="D169" s="34"/>
      <c r="E169" s="32"/>
      <c r="F169" s="32"/>
      <c r="G169" s="32"/>
      <c r="H169" s="32"/>
      <c r="I169" s="34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>
      <c r="A170" s="32"/>
      <c r="B170" s="34"/>
      <c r="C170" s="34"/>
      <c r="D170" s="34"/>
      <c r="E170" s="32"/>
      <c r="F170" s="32"/>
      <c r="G170" s="32"/>
      <c r="H170" s="32"/>
      <c r="I170" s="34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>
      <c r="A171" s="32"/>
      <c r="B171" s="34"/>
      <c r="C171" s="34"/>
      <c r="D171" s="34"/>
      <c r="E171" s="32"/>
      <c r="F171" s="32"/>
      <c r="G171" s="32"/>
      <c r="H171" s="32"/>
      <c r="I171" s="34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>
      <c r="A172" s="32"/>
      <c r="B172" s="34"/>
      <c r="C172" s="34"/>
      <c r="D172" s="34"/>
      <c r="E172" s="32"/>
      <c r="F172" s="32"/>
      <c r="G172" s="32"/>
      <c r="H172" s="32"/>
      <c r="I172" s="34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>
      <c r="A173" s="32"/>
      <c r="B173" s="34"/>
      <c r="C173" s="34"/>
      <c r="D173" s="34"/>
      <c r="E173" s="32"/>
      <c r="F173" s="32"/>
      <c r="G173" s="32"/>
      <c r="H173" s="32"/>
      <c r="I173" s="34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>
      <c r="A174" s="32"/>
      <c r="B174" s="34"/>
      <c r="C174" s="34"/>
      <c r="D174" s="34"/>
      <c r="E174" s="32"/>
      <c r="F174" s="32"/>
      <c r="G174" s="32"/>
      <c r="H174" s="32"/>
      <c r="I174" s="34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>
      <c r="A175" s="32"/>
      <c r="B175" s="34"/>
      <c r="C175" s="34"/>
      <c r="D175" s="34"/>
      <c r="E175" s="32"/>
      <c r="F175" s="32"/>
      <c r="G175" s="32"/>
      <c r="H175" s="32"/>
      <c r="I175" s="34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>
      <c r="A176" s="32"/>
      <c r="B176" s="34"/>
      <c r="C176" s="34"/>
      <c r="D176" s="34"/>
      <c r="E176" s="32"/>
      <c r="F176" s="32"/>
      <c r="G176" s="32"/>
      <c r="H176" s="32"/>
      <c r="I176" s="34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>
      <c r="A177" s="32"/>
      <c r="B177" s="34"/>
      <c r="C177" s="34"/>
      <c r="D177" s="34"/>
      <c r="E177" s="32"/>
      <c r="F177" s="32"/>
      <c r="G177" s="32"/>
      <c r="H177" s="32"/>
      <c r="I177" s="34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>
      <c r="A178" s="32"/>
      <c r="B178" s="34"/>
      <c r="C178" s="34"/>
      <c r="D178" s="34"/>
      <c r="E178" s="32"/>
      <c r="F178" s="32"/>
      <c r="G178" s="32"/>
      <c r="H178" s="32"/>
      <c r="I178" s="34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>
      <c r="A179" s="32"/>
      <c r="B179" s="34"/>
      <c r="C179" s="34"/>
      <c r="D179" s="34"/>
      <c r="E179" s="32"/>
      <c r="F179" s="32"/>
      <c r="G179" s="32"/>
      <c r="H179" s="32"/>
      <c r="I179" s="34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>
      <c r="A180" s="32"/>
      <c r="B180" s="34"/>
      <c r="C180" s="34"/>
      <c r="D180" s="34"/>
      <c r="E180" s="32"/>
      <c r="F180" s="32"/>
      <c r="G180" s="32"/>
      <c r="H180" s="32"/>
      <c r="I180" s="34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>
      <c r="A181" s="32"/>
      <c r="B181" s="34"/>
      <c r="C181" s="34"/>
      <c r="D181" s="34"/>
      <c r="E181" s="32"/>
      <c r="F181" s="32"/>
      <c r="G181" s="32"/>
      <c r="H181" s="32"/>
      <c r="I181" s="34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>
      <c r="A182" s="32"/>
      <c r="B182" s="34"/>
      <c r="C182" s="34"/>
      <c r="D182" s="34"/>
      <c r="E182" s="32"/>
      <c r="F182" s="32"/>
      <c r="G182" s="32"/>
      <c r="H182" s="32"/>
      <c r="I182" s="34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>
      <c r="A183" s="32"/>
      <c r="B183" s="34"/>
      <c r="C183" s="34"/>
      <c r="D183" s="34"/>
      <c r="E183" s="32"/>
      <c r="F183" s="32"/>
      <c r="G183" s="32"/>
      <c r="H183" s="32"/>
      <c r="I183" s="34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>
      <c r="A184" s="32"/>
      <c r="B184" s="34"/>
      <c r="C184" s="34"/>
      <c r="D184" s="34"/>
      <c r="E184" s="32"/>
      <c r="F184" s="32"/>
      <c r="G184" s="32"/>
      <c r="H184" s="32"/>
      <c r="I184" s="34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>
      <c r="A185" s="32"/>
      <c r="B185" s="34"/>
      <c r="C185" s="34"/>
      <c r="D185" s="34"/>
      <c r="E185" s="32"/>
      <c r="F185" s="32"/>
      <c r="G185" s="32"/>
      <c r="H185" s="32"/>
      <c r="I185" s="34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>
      <c r="A186" s="32"/>
      <c r="B186" s="34"/>
      <c r="C186" s="34"/>
      <c r="D186" s="34"/>
      <c r="E186" s="32"/>
      <c r="F186" s="32"/>
      <c r="G186" s="32"/>
      <c r="H186" s="32"/>
      <c r="I186" s="34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>
      <c r="A187" s="32"/>
      <c r="B187" s="34"/>
      <c r="C187" s="34"/>
      <c r="D187" s="34"/>
      <c r="E187" s="32"/>
      <c r="F187" s="32"/>
      <c r="G187" s="32"/>
      <c r="H187" s="32"/>
      <c r="I187" s="34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>
      <c r="A188" s="32"/>
      <c r="B188" s="34"/>
      <c r="C188" s="34"/>
      <c r="D188" s="34"/>
      <c r="E188" s="32"/>
      <c r="F188" s="32"/>
      <c r="G188" s="32"/>
      <c r="H188" s="32"/>
      <c r="I188" s="34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>
      <c r="A189" s="32"/>
      <c r="B189" s="34"/>
      <c r="C189" s="34"/>
      <c r="D189" s="34"/>
      <c r="E189" s="32"/>
      <c r="F189" s="32"/>
      <c r="G189" s="32"/>
      <c r="H189" s="32"/>
      <c r="I189" s="34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>
      <c r="A190" s="32"/>
      <c r="B190" s="34"/>
      <c r="C190" s="34"/>
      <c r="D190" s="34"/>
      <c r="E190" s="32"/>
      <c r="F190" s="32"/>
      <c r="G190" s="32"/>
      <c r="H190" s="32"/>
      <c r="I190" s="34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>
      <c r="A191" s="32"/>
      <c r="B191" s="34"/>
      <c r="C191" s="34"/>
      <c r="D191" s="34"/>
      <c r="E191" s="32"/>
      <c r="F191" s="32"/>
      <c r="G191" s="32"/>
      <c r="H191" s="32"/>
      <c r="I191" s="34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>
      <c r="A192" s="32"/>
      <c r="B192" s="34"/>
      <c r="C192" s="34"/>
      <c r="D192" s="34"/>
      <c r="E192" s="32"/>
      <c r="F192" s="32"/>
      <c r="G192" s="32"/>
      <c r="H192" s="32"/>
      <c r="I192" s="34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>
      <c r="A193" s="32"/>
      <c r="B193" s="34"/>
      <c r="C193" s="34"/>
      <c r="D193" s="34"/>
      <c r="E193" s="32"/>
      <c r="F193" s="32"/>
      <c r="G193" s="32"/>
      <c r="H193" s="32"/>
      <c r="I193" s="34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>
      <c r="A194" s="32"/>
      <c r="B194" s="34"/>
      <c r="C194" s="34"/>
      <c r="D194" s="34"/>
      <c r="E194" s="32"/>
      <c r="F194" s="32"/>
      <c r="G194" s="32"/>
      <c r="H194" s="32"/>
      <c r="I194" s="34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>
      <c r="A195" s="32"/>
      <c r="B195" s="34"/>
      <c r="C195" s="34"/>
      <c r="D195" s="34"/>
      <c r="E195" s="32"/>
      <c r="F195" s="32"/>
      <c r="G195" s="32"/>
      <c r="H195" s="32"/>
      <c r="I195" s="34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>
      <c r="A196" s="32"/>
      <c r="B196" s="34"/>
      <c r="C196" s="34"/>
      <c r="D196" s="34"/>
      <c r="E196" s="32"/>
      <c r="F196" s="32"/>
      <c r="G196" s="32"/>
      <c r="H196" s="32"/>
      <c r="I196" s="34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>
      <c r="A197" s="32"/>
      <c r="B197" s="34"/>
      <c r="C197" s="34"/>
      <c r="D197" s="34"/>
      <c r="E197" s="32"/>
      <c r="F197" s="32"/>
      <c r="G197" s="32"/>
      <c r="H197" s="32"/>
      <c r="I197" s="34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>
      <c r="A198" s="32"/>
      <c r="B198" s="34"/>
      <c r="C198" s="34"/>
      <c r="D198" s="34"/>
      <c r="E198" s="32"/>
      <c r="F198" s="32"/>
      <c r="G198" s="32"/>
      <c r="H198" s="32"/>
      <c r="I198" s="34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>
      <c r="A199" s="32"/>
      <c r="B199" s="34"/>
      <c r="C199" s="34"/>
      <c r="D199" s="34"/>
      <c r="E199" s="32"/>
      <c r="F199" s="32"/>
      <c r="G199" s="32"/>
      <c r="H199" s="32"/>
      <c r="I199" s="34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>
      <c r="A200" s="32"/>
      <c r="B200" s="34"/>
      <c r="C200" s="34"/>
      <c r="D200" s="34"/>
      <c r="E200" s="32"/>
      <c r="F200" s="32"/>
      <c r="G200" s="32"/>
      <c r="H200" s="32"/>
      <c r="I200" s="34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>
      <c r="A201" s="32"/>
      <c r="B201" s="34"/>
      <c r="C201" s="34"/>
      <c r="D201" s="34"/>
      <c r="E201" s="32"/>
      <c r="F201" s="32"/>
      <c r="G201" s="32"/>
      <c r="H201" s="32"/>
      <c r="I201" s="34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>
      <c r="A202" s="32"/>
      <c r="B202" s="34"/>
      <c r="C202" s="34"/>
      <c r="D202" s="34"/>
      <c r="E202" s="32"/>
      <c r="F202" s="32"/>
      <c r="G202" s="32"/>
      <c r="H202" s="32"/>
      <c r="I202" s="34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>
      <c r="A203" s="32"/>
      <c r="B203" s="34"/>
      <c r="C203" s="34"/>
      <c r="D203" s="34"/>
      <c r="E203" s="32"/>
      <c r="F203" s="32"/>
      <c r="G203" s="32"/>
      <c r="H203" s="32"/>
      <c r="I203" s="34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>
      <c r="A204" s="32"/>
      <c r="B204" s="34"/>
      <c r="C204" s="34"/>
      <c r="D204" s="34"/>
      <c r="E204" s="32"/>
      <c r="F204" s="32"/>
      <c r="G204" s="32"/>
      <c r="H204" s="32"/>
      <c r="I204" s="34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>
      <c r="A205" s="32"/>
      <c r="B205" s="34"/>
      <c r="C205" s="34"/>
      <c r="D205" s="34"/>
      <c r="E205" s="32"/>
      <c r="F205" s="32"/>
      <c r="G205" s="32"/>
      <c r="H205" s="32"/>
      <c r="I205" s="34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>
      <c r="A206" s="32"/>
      <c r="B206" s="34"/>
      <c r="C206" s="34"/>
      <c r="D206" s="34"/>
      <c r="E206" s="32"/>
      <c r="F206" s="32"/>
      <c r="G206" s="32"/>
      <c r="H206" s="32"/>
      <c r="I206" s="34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>
      <c r="A207" s="32"/>
      <c r="B207" s="34"/>
      <c r="C207" s="34"/>
      <c r="D207" s="34"/>
      <c r="E207" s="32"/>
      <c r="F207" s="32"/>
      <c r="G207" s="32"/>
      <c r="H207" s="32"/>
      <c r="I207" s="34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>
      <c r="A208" s="32"/>
      <c r="B208" s="34"/>
      <c r="C208" s="34"/>
      <c r="D208" s="34"/>
      <c r="E208" s="32"/>
      <c r="F208" s="32"/>
      <c r="G208" s="32"/>
      <c r="H208" s="32"/>
      <c r="I208" s="34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>
      <c r="A209" s="32"/>
      <c r="B209" s="34"/>
      <c r="C209" s="34"/>
      <c r="D209" s="34"/>
      <c r="E209" s="32"/>
      <c r="F209" s="32"/>
      <c r="G209" s="32"/>
      <c r="H209" s="32"/>
      <c r="I209" s="34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>
      <c r="A210" s="32"/>
      <c r="B210" s="34"/>
      <c r="C210" s="34"/>
      <c r="D210" s="34"/>
      <c r="E210" s="32"/>
      <c r="F210" s="32"/>
      <c r="G210" s="32"/>
      <c r="H210" s="32"/>
      <c r="I210" s="34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>
      <c r="A211" s="32"/>
      <c r="B211" s="34"/>
      <c r="C211" s="34"/>
      <c r="D211" s="34"/>
      <c r="E211" s="32"/>
      <c r="F211" s="32"/>
      <c r="G211" s="32"/>
      <c r="H211" s="32"/>
      <c r="I211" s="34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>
      <c r="A212" s="32"/>
      <c r="B212" s="34"/>
      <c r="C212" s="34"/>
      <c r="D212" s="34"/>
      <c r="E212" s="32"/>
      <c r="F212" s="32"/>
      <c r="G212" s="32"/>
      <c r="H212" s="32"/>
      <c r="I212" s="34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>
      <c r="A213" s="32"/>
      <c r="B213" s="34"/>
      <c r="C213" s="34"/>
      <c r="D213" s="34"/>
      <c r="E213" s="32"/>
      <c r="F213" s="32"/>
      <c r="G213" s="32"/>
      <c r="H213" s="32"/>
      <c r="I213" s="34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>
      <c r="A214" s="32"/>
      <c r="B214" s="34"/>
      <c r="C214" s="34"/>
      <c r="D214" s="34"/>
      <c r="E214" s="32"/>
      <c r="F214" s="32"/>
      <c r="G214" s="32"/>
      <c r="H214" s="32"/>
      <c r="I214" s="34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>
      <c r="A215" s="32"/>
      <c r="B215" s="34"/>
      <c r="C215" s="34"/>
      <c r="D215" s="34"/>
      <c r="E215" s="32"/>
      <c r="F215" s="32"/>
      <c r="G215" s="32"/>
      <c r="H215" s="32"/>
      <c r="I215" s="34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>
      <c r="A216" s="32"/>
      <c r="B216" s="34"/>
      <c r="C216" s="34"/>
      <c r="D216" s="34"/>
      <c r="E216" s="32"/>
      <c r="F216" s="32"/>
      <c r="G216" s="32"/>
      <c r="H216" s="32"/>
      <c r="I216" s="34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>
      <c r="A217" s="32"/>
      <c r="B217" s="34"/>
      <c r="C217" s="34"/>
      <c r="D217" s="34"/>
      <c r="E217" s="32"/>
      <c r="F217" s="32"/>
      <c r="G217" s="32"/>
      <c r="H217" s="32"/>
      <c r="I217" s="34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>
      <c r="A218" s="32"/>
      <c r="B218" s="34"/>
      <c r="C218" s="34"/>
      <c r="D218" s="34"/>
      <c r="E218" s="32"/>
      <c r="F218" s="32"/>
      <c r="G218" s="32"/>
      <c r="H218" s="32"/>
      <c r="I218" s="34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>
      <c r="A219" s="32"/>
      <c r="B219" s="34"/>
      <c r="C219" s="34"/>
      <c r="D219" s="34"/>
      <c r="E219" s="32"/>
      <c r="F219" s="32"/>
      <c r="G219" s="32"/>
      <c r="H219" s="32"/>
      <c r="I219" s="34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>
      <c r="A220" s="32"/>
      <c r="B220" s="34"/>
      <c r="C220" s="34"/>
      <c r="D220" s="34"/>
      <c r="E220" s="32"/>
      <c r="F220" s="32"/>
      <c r="G220" s="32"/>
      <c r="H220" s="32"/>
      <c r="I220" s="34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>
      <c r="A221" s="32"/>
      <c r="B221" s="34"/>
      <c r="C221" s="34"/>
      <c r="D221" s="34"/>
      <c r="E221" s="32"/>
      <c r="F221" s="32"/>
      <c r="G221" s="32"/>
      <c r="H221" s="32"/>
      <c r="I221" s="34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>
      <c r="A222" s="32"/>
      <c r="B222" s="34"/>
      <c r="C222" s="34"/>
      <c r="D222" s="34"/>
      <c r="E222" s="32"/>
      <c r="F222" s="32"/>
      <c r="G222" s="32"/>
      <c r="H222" s="32"/>
      <c r="I222" s="34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>
      <c r="A223" s="32"/>
      <c r="B223" s="34"/>
      <c r="C223" s="34"/>
      <c r="D223" s="34"/>
      <c r="E223" s="32"/>
      <c r="F223" s="32"/>
      <c r="G223" s="32"/>
      <c r="H223" s="32"/>
      <c r="I223" s="34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>
      <c r="A224" s="32"/>
      <c r="B224" s="34"/>
      <c r="C224" s="34"/>
      <c r="D224" s="34"/>
      <c r="E224" s="32"/>
      <c r="F224" s="32"/>
      <c r="G224" s="32"/>
      <c r="H224" s="32"/>
      <c r="I224" s="34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>
      <c r="A225" s="32"/>
      <c r="B225" s="34"/>
      <c r="C225" s="34"/>
      <c r="D225" s="34"/>
      <c r="E225" s="32"/>
      <c r="F225" s="32"/>
      <c r="G225" s="32"/>
      <c r="H225" s="32"/>
      <c r="I225" s="34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>
      <c r="A226" s="32"/>
      <c r="B226" s="34"/>
      <c r="C226" s="34"/>
      <c r="D226" s="34"/>
      <c r="E226" s="32"/>
      <c r="F226" s="32"/>
      <c r="G226" s="32"/>
      <c r="H226" s="32"/>
      <c r="I226" s="34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>
      <c r="A227" s="32"/>
      <c r="B227" s="34"/>
      <c r="C227" s="34"/>
      <c r="D227" s="34"/>
      <c r="E227" s="32"/>
      <c r="F227" s="32"/>
      <c r="G227" s="32"/>
      <c r="H227" s="32"/>
      <c r="I227" s="34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>
      <c r="A228" s="32"/>
      <c r="B228" s="34"/>
      <c r="C228" s="34"/>
      <c r="D228" s="34"/>
      <c r="E228" s="32"/>
      <c r="F228" s="32"/>
      <c r="G228" s="32"/>
      <c r="H228" s="32"/>
      <c r="I228" s="34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>
      <c r="A229" s="32"/>
      <c r="B229" s="34"/>
      <c r="C229" s="34"/>
      <c r="D229" s="34"/>
      <c r="E229" s="32"/>
      <c r="F229" s="32"/>
      <c r="G229" s="32"/>
      <c r="H229" s="32"/>
      <c r="I229" s="34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>
      <c r="A230" s="32"/>
      <c r="B230" s="34"/>
      <c r="C230" s="34"/>
      <c r="D230" s="34"/>
      <c r="E230" s="32"/>
      <c r="F230" s="32"/>
      <c r="G230" s="32"/>
      <c r="H230" s="32"/>
      <c r="I230" s="34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>
      <c r="A231" s="32"/>
      <c r="B231" s="34"/>
      <c r="C231" s="34"/>
      <c r="D231" s="34"/>
      <c r="E231" s="32"/>
      <c r="F231" s="32"/>
      <c r="G231" s="32"/>
      <c r="H231" s="32"/>
      <c r="I231" s="34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>
      <c r="A232" s="32"/>
      <c r="B232" s="34"/>
      <c r="C232" s="34"/>
      <c r="D232" s="34"/>
      <c r="E232" s="32"/>
      <c r="F232" s="32"/>
      <c r="G232" s="32"/>
      <c r="H232" s="32"/>
      <c r="I232" s="34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>
      <c r="A233" s="32"/>
      <c r="B233" s="34"/>
      <c r="C233" s="34"/>
      <c r="D233" s="34"/>
      <c r="E233" s="32"/>
      <c r="F233" s="32"/>
      <c r="G233" s="32"/>
      <c r="H233" s="32"/>
      <c r="I233" s="34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>
      <c r="A234" s="32"/>
      <c r="B234" s="34"/>
      <c r="C234" s="34"/>
      <c r="D234" s="34"/>
      <c r="E234" s="32"/>
      <c r="F234" s="32"/>
      <c r="G234" s="32"/>
      <c r="H234" s="32"/>
      <c r="I234" s="34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>
      <c r="A235" s="32"/>
      <c r="B235" s="34"/>
      <c r="C235" s="34"/>
      <c r="D235" s="34"/>
      <c r="E235" s="32"/>
      <c r="F235" s="32"/>
      <c r="G235" s="32"/>
      <c r="H235" s="32"/>
      <c r="I235" s="34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>
      <c r="A236" s="32"/>
      <c r="B236" s="34"/>
      <c r="C236" s="34"/>
      <c r="D236" s="34"/>
      <c r="E236" s="32"/>
      <c r="F236" s="32"/>
      <c r="G236" s="32"/>
      <c r="H236" s="32"/>
      <c r="I236" s="34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>
      <c r="A237" s="32"/>
      <c r="B237" s="34"/>
      <c r="C237" s="34"/>
      <c r="D237" s="34"/>
      <c r="E237" s="32"/>
      <c r="F237" s="32"/>
      <c r="G237" s="32"/>
      <c r="H237" s="32"/>
      <c r="I237" s="34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>
      <c r="A238" s="32"/>
      <c r="B238" s="34"/>
      <c r="C238" s="34"/>
      <c r="D238" s="34"/>
      <c r="E238" s="32"/>
      <c r="F238" s="32"/>
      <c r="G238" s="32"/>
      <c r="H238" s="32"/>
      <c r="I238" s="34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>
      <c r="A239" s="32"/>
      <c r="B239" s="34"/>
      <c r="C239" s="34"/>
      <c r="D239" s="34"/>
      <c r="E239" s="32"/>
      <c r="F239" s="32"/>
      <c r="G239" s="32"/>
      <c r="H239" s="32"/>
      <c r="I239" s="34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>
      <c r="A240" s="32"/>
      <c r="B240" s="34"/>
      <c r="C240" s="34"/>
      <c r="D240" s="34"/>
      <c r="E240" s="32"/>
      <c r="F240" s="32"/>
      <c r="G240" s="32"/>
      <c r="H240" s="32"/>
      <c r="I240" s="34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>
      <c r="A241" s="32"/>
      <c r="B241" s="34"/>
      <c r="C241" s="34"/>
      <c r="D241" s="34"/>
      <c r="E241" s="32"/>
      <c r="F241" s="32"/>
      <c r="G241" s="32"/>
      <c r="H241" s="32"/>
      <c r="I241" s="34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>
      <c r="A242" s="32"/>
      <c r="B242" s="34"/>
      <c r="C242" s="34"/>
      <c r="D242" s="34"/>
      <c r="E242" s="32"/>
      <c r="F242" s="32"/>
      <c r="G242" s="32"/>
      <c r="H242" s="32"/>
      <c r="I242" s="34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>
      <c r="A243" s="32"/>
      <c r="B243" s="34"/>
      <c r="C243" s="34"/>
      <c r="D243" s="34"/>
      <c r="E243" s="32"/>
      <c r="F243" s="32"/>
      <c r="G243" s="32"/>
      <c r="H243" s="32"/>
      <c r="I243" s="34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>
      <c r="A244" s="32"/>
      <c r="B244" s="34"/>
      <c r="C244" s="34"/>
      <c r="D244" s="34"/>
      <c r="E244" s="32"/>
      <c r="F244" s="32"/>
      <c r="G244" s="32"/>
      <c r="H244" s="32"/>
      <c r="I244" s="34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>
      <c r="A245" s="32"/>
      <c r="B245" s="34"/>
      <c r="C245" s="34"/>
      <c r="D245" s="34"/>
      <c r="E245" s="32"/>
      <c r="F245" s="32"/>
      <c r="G245" s="32"/>
      <c r="H245" s="32"/>
      <c r="I245" s="34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>
      <c r="A246" s="32"/>
      <c r="B246" s="34"/>
      <c r="C246" s="34"/>
      <c r="D246" s="34"/>
      <c r="E246" s="32"/>
      <c r="F246" s="32"/>
      <c r="G246" s="32"/>
      <c r="H246" s="32"/>
      <c r="I246" s="34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>
      <c r="A247" s="32"/>
      <c r="B247" s="34"/>
      <c r="C247" s="34"/>
      <c r="D247" s="34"/>
      <c r="E247" s="32"/>
      <c r="F247" s="32"/>
      <c r="G247" s="32"/>
      <c r="H247" s="32"/>
      <c r="I247" s="34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>
      <c r="A248" s="32"/>
      <c r="B248" s="34"/>
      <c r="C248" s="34"/>
      <c r="D248" s="34"/>
      <c r="E248" s="32"/>
      <c r="F248" s="32"/>
      <c r="G248" s="32"/>
      <c r="H248" s="32"/>
      <c r="I248" s="34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>
      <c r="A249" s="32"/>
      <c r="B249" s="34"/>
      <c r="C249" s="34"/>
      <c r="D249" s="34"/>
      <c r="E249" s="32"/>
      <c r="F249" s="32"/>
      <c r="G249" s="32"/>
      <c r="H249" s="32"/>
      <c r="I249" s="34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>
      <c r="A250" s="32"/>
      <c r="B250" s="34"/>
      <c r="C250" s="34"/>
      <c r="D250" s="34"/>
      <c r="E250" s="32"/>
      <c r="F250" s="32"/>
      <c r="G250" s="32"/>
      <c r="H250" s="32"/>
      <c r="I250" s="34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>
      <c r="A251" s="32"/>
      <c r="B251" s="34"/>
      <c r="C251" s="34"/>
      <c r="D251" s="34"/>
      <c r="E251" s="32"/>
      <c r="F251" s="32"/>
      <c r="G251" s="32"/>
      <c r="H251" s="32"/>
      <c r="I251" s="34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>
      <c r="A252" s="32"/>
      <c r="B252" s="34"/>
      <c r="C252" s="34"/>
      <c r="D252" s="34"/>
      <c r="E252" s="32"/>
      <c r="F252" s="32"/>
      <c r="G252" s="32"/>
      <c r="H252" s="32"/>
      <c r="I252" s="34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>
      <c r="A253" s="32"/>
      <c r="B253" s="34"/>
      <c r="C253" s="34"/>
      <c r="D253" s="34"/>
      <c r="E253" s="32"/>
      <c r="F253" s="32"/>
      <c r="G253" s="32"/>
      <c r="H253" s="32"/>
      <c r="I253" s="34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>
      <c r="A254" s="32"/>
      <c r="B254" s="34"/>
      <c r="C254" s="34"/>
      <c r="D254" s="34"/>
      <c r="E254" s="32"/>
      <c r="F254" s="32"/>
      <c r="G254" s="32"/>
      <c r="H254" s="32"/>
      <c r="I254" s="34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>
      <c r="A255" s="32"/>
      <c r="B255" s="34"/>
      <c r="C255" s="34"/>
      <c r="D255" s="34"/>
      <c r="E255" s="32"/>
      <c r="F255" s="32"/>
      <c r="G255" s="32"/>
      <c r="H255" s="32"/>
      <c r="I255" s="34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>
      <c r="A256" s="32"/>
      <c r="B256" s="34"/>
      <c r="C256" s="34"/>
      <c r="D256" s="34"/>
      <c r="E256" s="32"/>
      <c r="F256" s="32"/>
      <c r="G256" s="32"/>
      <c r="H256" s="32"/>
      <c r="I256" s="34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>
      <c r="A257" s="32"/>
      <c r="B257" s="34"/>
      <c r="C257" s="34"/>
      <c r="D257" s="34"/>
      <c r="E257" s="32"/>
      <c r="F257" s="32"/>
      <c r="G257" s="32"/>
      <c r="H257" s="32"/>
      <c r="I257" s="34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>
      <c r="A258" s="32"/>
      <c r="B258" s="34"/>
      <c r="C258" s="34"/>
      <c r="D258" s="34"/>
      <c r="E258" s="32"/>
      <c r="F258" s="32"/>
      <c r="G258" s="32"/>
      <c r="H258" s="32"/>
      <c r="I258" s="34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>
      <c r="A259" s="32"/>
      <c r="B259" s="34"/>
      <c r="C259" s="34"/>
      <c r="D259" s="34"/>
      <c r="E259" s="32"/>
      <c r="F259" s="32"/>
      <c r="G259" s="32"/>
      <c r="H259" s="32"/>
      <c r="I259" s="34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>
      <c r="A260" s="32"/>
      <c r="B260" s="34"/>
      <c r="C260" s="34"/>
      <c r="D260" s="34"/>
      <c r="E260" s="32"/>
      <c r="F260" s="32"/>
      <c r="G260" s="32"/>
      <c r="H260" s="32"/>
      <c r="I260" s="34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>
      <c r="A261" s="32"/>
      <c r="B261" s="34"/>
      <c r="C261" s="34"/>
      <c r="D261" s="34"/>
      <c r="E261" s="32"/>
      <c r="F261" s="32"/>
      <c r="G261" s="32"/>
      <c r="H261" s="32"/>
      <c r="I261" s="34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>
      <c r="A262" s="32"/>
      <c r="B262" s="34"/>
      <c r="C262" s="34"/>
      <c r="D262" s="34"/>
      <c r="E262" s="32"/>
      <c r="F262" s="32"/>
      <c r="G262" s="32"/>
      <c r="H262" s="32"/>
      <c r="I262" s="34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>
      <c r="A263" s="32"/>
      <c r="B263" s="34"/>
      <c r="C263" s="34"/>
      <c r="D263" s="34"/>
      <c r="E263" s="32"/>
      <c r="F263" s="32"/>
      <c r="G263" s="32"/>
      <c r="H263" s="32"/>
      <c r="I263" s="34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>
      <c r="A264" s="32"/>
      <c r="B264" s="34"/>
      <c r="C264" s="34"/>
      <c r="D264" s="34"/>
      <c r="E264" s="32"/>
      <c r="F264" s="32"/>
      <c r="G264" s="32"/>
      <c r="H264" s="32"/>
      <c r="I264" s="34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>
      <c r="A265" s="32"/>
      <c r="B265" s="34"/>
      <c r="C265" s="34"/>
      <c r="D265" s="34"/>
      <c r="E265" s="32"/>
      <c r="F265" s="32"/>
      <c r="G265" s="32"/>
      <c r="H265" s="32"/>
      <c r="I265" s="34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>
      <c r="A266" s="32"/>
      <c r="B266" s="34"/>
      <c r="C266" s="34"/>
      <c r="D266" s="34"/>
      <c r="E266" s="32"/>
      <c r="F266" s="32"/>
      <c r="G266" s="32"/>
      <c r="H266" s="32"/>
      <c r="I266" s="34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>
      <c r="A267" s="32"/>
      <c r="B267" s="34"/>
      <c r="C267" s="34"/>
      <c r="D267" s="34"/>
      <c r="E267" s="32"/>
      <c r="F267" s="32"/>
      <c r="G267" s="32"/>
      <c r="H267" s="32"/>
      <c r="I267" s="34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>
      <c r="A268" s="32"/>
      <c r="B268" s="34"/>
      <c r="C268" s="34"/>
      <c r="D268" s="34"/>
      <c r="E268" s="32"/>
      <c r="F268" s="32"/>
      <c r="G268" s="32"/>
      <c r="H268" s="32"/>
      <c r="I268" s="34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>
      <c r="A269" s="32"/>
      <c r="B269" s="34"/>
      <c r="C269" s="34"/>
      <c r="D269" s="34"/>
      <c r="E269" s="32"/>
      <c r="F269" s="32"/>
      <c r="G269" s="32"/>
      <c r="H269" s="32"/>
      <c r="I269" s="34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>
      <c r="A270" s="32"/>
      <c r="B270" s="34"/>
      <c r="C270" s="34"/>
      <c r="D270" s="34"/>
      <c r="E270" s="32"/>
      <c r="F270" s="32"/>
      <c r="G270" s="32"/>
      <c r="H270" s="32"/>
      <c r="I270" s="34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>
      <c r="A271" s="32"/>
      <c r="B271" s="34"/>
      <c r="C271" s="34"/>
      <c r="D271" s="34"/>
      <c r="E271" s="32"/>
      <c r="F271" s="32"/>
      <c r="G271" s="32"/>
      <c r="H271" s="32"/>
      <c r="I271" s="34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>
      <c r="A272" s="32"/>
      <c r="B272" s="34"/>
      <c r="C272" s="34"/>
      <c r="D272" s="34"/>
      <c r="E272" s="32"/>
      <c r="F272" s="32"/>
      <c r="G272" s="32"/>
      <c r="H272" s="32"/>
      <c r="I272" s="34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>
      <c r="A273" s="32"/>
      <c r="B273" s="34"/>
      <c r="C273" s="34"/>
      <c r="D273" s="34"/>
      <c r="E273" s="32"/>
      <c r="F273" s="32"/>
      <c r="G273" s="32"/>
      <c r="H273" s="32"/>
      <c r="I273" s="34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>
      <c r="A274" s="32"/>
      <c r="B274" s="34"/>
      <c r="C274" s="34"/>
      <c r="D274" s="34"/>
      <c r="E274" s="32"/>
      <c r="F274" s="32"/>
      <c r="G274" s="32"/>
      <c r="H274" s="32"/>
      <c r="I274" s="34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>
      <c r="A275" s="32"/>
      <c r="B275" s="34"/>
      <c r="C275" s="34"/>
      <c r="D275" s="34"/>
      <c r="E275" s="32"/>
      <c r="F275" s="32"/>
      <c r="G275" s="32"/>
      <c r="H275" s="32"/>
      <c r="I275" s="34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>
      <c r="A276" s="32"/>
      <c r="B276" s="34"/>
      <c r="C276" s="34"/>
      <c r="D276" s="34"/>
      <c r="E276" s="32"/>
      <c r="F276" s="32"/>
      <c r="G276" s="32"/>
      <c r="H276" s="32"/>
      <c r="I276" s="34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>
      <c r="A277" s="32"/>
      <c r="B277" s="34"/>
      <c r="C277" s="34"/>
      <c r="D277" s="34"/>
      <c r="E277" s="32"/>
      <c r="F277" s="32"/>
      <c r="G277" s="32"/>
      <c r="H277" s="32"/>
      <c r="I277" s="34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>
      <c r="A278" s="32"/>
      <c r="B278" s="34"/>
      <c r="C278" s="34"/>
      <c r="D278" s="34"/>
      <c r="E278" s="32"/>
      <c r="F278" s="32"/>
      <c r="G278" s="32"/>
      <c r="H278" s="32"/>
      <c r="I278" s="34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>
      <c r="A279" s="32"/>
      <c r="B279" s="34"/>
      <c r="C279" s="34"/>
      <c r="D279" s="34"/>
      <c r="E279" s="32"/>
      <c r="F279" s="32"/>
      <c r="G279" s="32"/>
      <c r="H279" s="32"/>
      <c r="I279" s="34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>
      <c r="A280" s="32"/>
      <c r="B280" s="34"/>
      <c r="C280" s="34"/>
      <c r="D280" s="34"/>
      <c r="E280" s="32"/>
      <c r="F280" s="32"/>
      <c r="G280" s="32"/>
      <c r="H280" s="32"/>
      <c r="I280" s="34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>
      <c r="A281" s="32"/>
      <c r="B281" s="34"/>
      <c r="C281" s="34"/>
      <c r="D281" s="34"/>
      <c r="E281" s="32"/>
      <c r="F281" s="32"/>
      <c r="G281" s="32"/>
      <c r="H281" s="32"/>
      <c r="I281" s="34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>
      <c r="A282" s="32"/>
      <c r="B282" s="34"/>
      <c r="C282" s="34"/>
      <c r="D282" s="34"/>
      <c r="E282" s="32"/>
      <c r="F282" s="32"/>
      <c r="G282" s="32"/>
      <c r="H282" s="32"/>
      <c r="I282" s="34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>
      <c r="A283" s="32"/>
      <c r="B283" s="34"/>
      <c r="C283" s="34"/>
      <c r="D283" s="34"/>
      <c r="E283" s="32"/>
      <c r="F283" s="32"/>
      <c r="G283" s="32"/>
      <c r="H283" s="32"/>
      <c r="I283" s="34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>
      <c r="A284" s="32"/>
      <c r="B284" s="34"/>
      <c r="C284" s="34"/>
      <c r="D284" s="34"/>
      <c r="E284" s="32"/>
      <c r="F284" s="32"/>
      <c r="G284" s="32"/>
      <c r="H284" s="32"/>
      <c r="I284" s="34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>
      <c r="A285" s="32"/>
      <c r="B285" s="34"/>
      <c r="C285" s="34"/>
      <c r="D285" s="34"/>
      <c r="E285" s="32"/>
      <c r="F285" s="32"/>
      <c r="G285" s="32"/>
      <c r="H285" s="32"/>
      <c r="I285" s="34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>
      <c r="A286" s="32"/>
      <c r="B286" s="34"/>
      <c r="C286" s="34"/>
      <c r="D286" s="34"/>
      <c r="E286" s="32"/>
      <c r="F286" s="32"/>
      <c r="G286" s="32"/>
      <c r="H286" s="32"/>
      <c r="I286" s="34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>
      <c r="A287" s="32"/>
      <c r="B287" s="34"/>
      <c r="C287" s="34"/>
      <c r="D287" s="34"/>
      <c r="E287" s="32"/>
      <c r="F287" s="32"/>
      <c r="G287" s="32"/>
      <c r="H287" s="32"/>
      <c r="I287" s="34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>
      <c r="A288" s="32"/>
      <c r="B288" s="34"/>
      <c r="C288" s="34"/>
      <c r="D288" s="34"/>
      <c r="E288" s="32"/>
      <c r="F288" s="32"/>
      <c r="G288" s="32"/>
      <c r="H288" s="32"/>
      <c r="I288" s="34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>
      <c r="A289" s="32"/>
      <c r="B289" s="34"/>
      <c r="C289" s="34"/>
      <c r="D289" s="34"/>
      <c r="E289" s="32"/>
      <c r="F289" s="32"/>
      <c r="G289" s="32"/>
      <c r="H289" s="32"/>
      <c r="I289" s="34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>
      <c r="A290" s="32"/>
      <c r="B290" s="34"/>
      <c r="C290" s="34"/>
      <c r="D290" s="34"/>
      <c r="E290" s="32"/>
      <c r="F290" s="32"/>
      <c r="G290" s="32"/>
      <c r="H290" s="32"/>
      <c r="I290" s="34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>
      <c r="A291" s="32"/>
      <c r="B291" s="34"/>
      <c r="C291" s="34"/>
      <c r="D291" s="34"/>
      <c r="E291" s="32"/>
      <c r="F291" s="32"/>
      <c r="G291" s="32"/>
      <c r="H291" s="32"/>
      <c r="I291" s="34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>
      <c r="A292" s="32"/>
      <c r="B292" s="34"/>
      <c r="C292" s="34"/>
      <c r="D292" s="34"/>
      <c r="E292" s="32"/>
      <c r="F292" s="32"/>
      <c r="G292" s="32"/>
      <c r="H292" s="32"/>
      <c r="I292" s="34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>
      <c r="A293" s="32"/>
      <c r="B293" s="34"/>
      <c r="C293" s="34"/>
      <c r="D293" s="34"/>
      <c r="E293" s="32"/>
      <c r="F293" s="32"/>
      <c r="G293" s="32"/>
      <c r="H293" s="32"/>
      <c r="I293" s="34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>
      <c r="A294" s="32"/>
      <c r="B294" s="34"/>
      <c r="C294" s="34"/>
      <c r="D294" s="34"/>
      <c r="E294" s="32"/>
      <c r="F294" s="32"/>
      <c r="G294" s="32"/>
      <c r="H294" s="32"/>
      <c r="I294" s="34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>
      <c r="A295" s="32"/>
      <c r="B295" s="34"/>
      <c r="C295" s="34"/>
      <c r="D295" s="34"/>
      <c r="E295" s="32"/>
      <c r="F295" s="32"/>
      <c r="G295" s="32"/>
      <c r="H295" s="32"/>
      <c r="I295" s="34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>
      <c r="A296" s="32"/>
      <c r="B296" s="34"/>
      <c r="C296" s="34"/>
      <c r="D296" s="34"/>
      <c r="E296" s="32"/>
      <c r="F296" s="32"/>
      <c r="G296" s="32"/>
      <c r="H296" s="32"/>
      <c r="I296" s="34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>
      <c r="A297" s="32"/>
      <c r="B297" s="34"/>
      <c r="C297" s="34"/>
      <c r="D297" s="34"/>
      <c r="E297" s="32"/>
      <c r="F297" s="32"/>
      <c r="G297" s="32"/>
      <c r="H297" s="32"/>
      <c r="I297" s="34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>
      <c r="A298" s="32"/>
      <c r="B298" s="34"/>
      <c r="C298" s="34"/>
      <c r="D298" s="34"/>
      <c r="E298" s="32"/>
      <c r="F298" s="32"/>
      <c r="G298" s="32"/>
      <c r="H298" s="32"/>
      <c r="I298" s="34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>
      <c r="A299" s="32"/>
      <c r="B299" s="34"/>
      <c r="C299" s="34"/>
      <c r="D299" s="34"/>
      <c r="E299" s="32"/>
      <c r="F299" s="32"/>
      <c r="G299" s="32"/>
      <c r="H299" s="32"/>
      <c r="I299" s="34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>
      <c r="A300" s="32"/>
      <c r="B300" s="34"/>
      <c r="C300" s="34"/>
      <c r="D300" s="34"/>
      <c r="E300" s="32"/>
      <c r="F300" s="32"/>
      <c r="G300" s="32"/>
      <c r="H300" s="32"/>
      <c r="I300" s="34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>
      <c r="A301" s="32"/>
      <c r="B301" s="34"/>
      <c r="C301" s="34"/>
      <c r="D301" s="34"/>
      <c r="E301" s="32"/>
      <c r="F301" s="32"/>
      <c r="G301" s="32"/>
      <c r="H301" s="32"/>
      <c r="I301" s="34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>
      <c r="A302" s="32"/>
      <c r="B302" s="34"/>
      <c r="C302" s="34"/>
      <c r="D302" s="34"/>
      <c r="E302" s="32"/>
      <c r="F302" s="32"/>
      <c r="G302" s="32"/>
      <c r="H302" s="32"/>
      <c r="I302" s="34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>
      <c r="A303" s="32"/>
      <c r="B303" s="34"/>
      <c r="C303" s="34"/>
      <c r="D303" s="34"/>
      <c r="E303" s="32"/>
      <c r="F303" s="32"/>
      <c r="G303" s="32"/>
      <c r="H303" s="32"/>
      <c r="I303" s="34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>
      <c r="A304" s="32"/>
      <c r="B304" s="34"/>
      <c r="C304" s="34"/>
      <c r="D304" s="34"/>
      <c r="E304" s="32"/>
      <c r="F304" s="32"/>
      <c r="G304" s="32"/>
      <c r="H304" s="32"/>
      <c r="I304" s="34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>
      <c r="A305" s="32"/>
      <c r="B305" s="34"/>
      <c r="C305" s="34"/>
      <c r="D305" s="34"/>
      <c r="E305" s="32"/>
      <c r="F305" s="32"/>
      <c r="G305" s="32"/>
      <c r="H305" s="32"/>
      <c r="I305" s="34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>
      <c r="A306" s="32"/>
      <c r="B306" s="34"/>
      <c r="C306" s="34"/>
      <c r="D306" s="34"/>
      <c r="E306" s="32"/>
      <c r="F306" s="32"/>
      <c r="G306" s="32"/>
      <c r="H306" s="32"/>
      <c r="I306" s="34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>
      <c r="A307" s="32"/>
      <c r="B307" s="34"/>
      <c r="C307" s="34"/>
      <c r="D307" s="34"/>
      <c r="E307" s="32"/>
      <c r="F307" s="32"/>
      <c r="G307" s="32"/>
      <c r="H307" s="32"/>
      <c r="I307" s="34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>
      <c r="A308" s="32"/>
      <c r="B308" s="34"/>
      <c r="C308" s="34"/>
      <c r="D308" s="34"/>
      <c r="E308" s="32"/>
      <c r="F308" s="32"/>
      <c r="G308" s="32"/>
      <c r="H308" s="32"/>
      <c r="I308" s="34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>
      <c r="A309" s="32"/>
      <c r="B309" s="34"/>
      <c r="C309" s="34"/>
      <c r="D309" s="34"/>
      <c r="E309" s="32"/>
      <c r="F309" s="32"/>
      <c r="G309" s="32"/>
      <c r="H309" s="32"/>
      <c r="I309" s="34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>
      <c r="A310" s="32"/>
      <c r="B310" s="34"/>
      <c r="C310" s="34"/>
      <c r="D310" s="34"/>
      <c r="E310" s="32"/>
      <c r="F310" s="32"/>
      <c r="G310" s="32"/>
      <c r="H310" s="32"/>
      <c r="I310" s="34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>
      <c r="A311" s="32"/>
      <c r="B311" s="34"/>
      <c r="C311" s="34"/>
      <c r="D311" s="34"/>
      <c r="E311" s="32"/>
      <c r="F311" s="32"/>
      <c r="G311" s="32"/>
      <c r="H311" s="32"/>
      <c r="I311" s="34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>
      <c r="A312" s="32"/>
      <c r="B312" s="34"/>
      <c r="C312" s="34"/>
      <c r="D312" s="34"/>
      <c r="E312" s="32"/>
      <c r="F312" s="32"/>
      <c r="G312" s="32"/>
      <c r="H312" s="32"/>
      <c r="I312" s="34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>
      <c r="A313" s="32"/>
      <c r="B313" s="34"/>
      <c r="C313" s="34"/>
      <c r="D313" s="34"/>
      <c r="E313" s="32"/>
      <c r="F313" s="32"/>
      <c r="G313" s="32"/>
      <c r="H313" s="32"/>
      <c r="I313" s="34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>
      <c r="A314" s="32"/>
      <c r="B314" s="34"/>
      <c r="C314" s="34"/>
      <c r="D314" s="34"/>
      <c r="E314" s="32"/>
      <c r="F314" s="32"/>
      <c r="G314" s="32"/>
      <c r="H314" s="32"/>
      <c r="I314" s="34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>
      <c r="A315" s="32"/>
      <c r="B315" s="34"/>
      <c r="C315" s="34"/>
      <c r="D315" s="34"/>
      <c r="E315" s="32"/>
      <c r="F315" s="32"/>
      <c r="G315" s="32"/>
      <c r="H315" s="32"/>
      <c r="I315" s="34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>
      <c r="A316" s="32"/>
      <c r="B316" s="34"/>
      <c r="C316" s="34"/>
      <c r="D316" s="34"/>
      <c r="E316" s="32"/>
      <c r="F316" s="32"/>
      <c r="G316" s="32"/>
      <c r="H316" s="32"/>
      <c r="I316" s="34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>
      <c r="A317" s="32"/>
      <c r="B317" s="34"/>
      <c r="C317" s="34"/>
      <c r="D317" s="34"/>
      <c r="E317" s="32"/>
      <c r="F317" s="32"/>
      <c r="G317" s="32"/>
      <c r="H317" s="32"/>
      <c r="I317" s="34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>
      <c r="A318" s="32"/>
      <c r="B318" s="34"/>
      <c r="C318" s="34"/>
      <c r="D318" s="34"/>
      <c r="E318" s="32"/>
      <c r="F318" s="32"/>
      <c r="G318" s="32"/>
      <c r="H318" s="32"/>
      <c r="I318" s="34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>
      <c r="A319" s="32"/>
      <c r="B319" s="34"/>
      <c r="C319" s="34"/>
      <c r="D319" s="34"/>
      <c r="E319" s="32"/>
      <c r="F319" s="32"/>
      <c r="G319" s="32"/>
      <c r="H319" s="32"/>
      <c r="I319" s="34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>
      <c r="A320" s="32"/>
      <c r="B320" s="34"/>
      <c r="C320" s="34"/>
      <c r="D320" s="34"/>
      <c r="E320" s="32"/>
      <c r="F320" s="32"/>
      <c r="G320" s="32"/>
      <c r="H320" s="32"/>
      <c r="I320" s="34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>
      <c r="A321" s="32"/>
      <c r="B321" s="34"/>
      <c r="C321" s="34"/>
      <c r="D321" s="34"/>
      <c r="E321" s="32"/>
      <c r="F321" s="32"/>
      <c r="G321" s="32"/>
      <c r="H321" s="32"/>
      <c r="I321" s="34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>
      <c r="A322" s="32"/>
      <c r="B322" s="34"/>
      <c r="C322" s="34"/>
      <c r="D322" s="34"/>
      <c r="E322" s="32"/>
      <c r="F322" s="32"/>
      <c r="G322" s="32"/>
      <c r="H322" s="32"/>
      <c r="I322" s="34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>
      <c r="A323" s="32"/>
      <c r="B323" s="34"/>
      <c r="C323" s="34"/>
      <c r="D323" s="34"/>
      <c r="E323" s="32"/>
      <c r="F323" s="32"/>
      <c r="G323" s="32"/>
      <c r="H323" s="32"/>
      <c r="I323" s="34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>
      <c r="A324" s="32"/>
      <c r="B324" s="34"/>
      <c r="C324" s="34"/>
      <c r="D324" s="34"/>
      <c r="E324" s="32"/>
      <c r="F324" s="32"/>
      <c r="G324" s="32"/>
      <c r="H324" s="32"/>
      <c r="I324" s="34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>
      <c r="A325" s="32"/>
      <c r="B325" s="34"/>
      <c r="C325" s="34"/>
      <c r="D325" s="34"/>
      <c r="E325" s="32"/>
      <c r="F325" s="32"/>
      <c r="G325" s="32"/>
      <c r="H325" s="32"/>
      <c r="I325" s="34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>
      <c r="A326" s="32"/>
      <c r="B326" s="34"/>
      <c r="C326" s="34"/>
      <c r="D326" s="34"/>
      <c r="E326" s="32"/>
      <c r="F326" s="32"/>
      <c r="G326" s="32"/>
      <c r="H326" s="32"/>
      <c r="I326" s="34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>
      <c r="A327" s="32"/>
      <c r="B327" s="34"/>
      <c r="C327" s="34"/>
      <c r="D327" s="34"/>
      <c r="E327" s="32"/>
      <c r="F327" s="32"/>
      <c r="G327" s="32"/>
      <c r="H327" s="32"/>
      <c r="I327" s="34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>
      <c r="A328" s="32"/>
      <c r="B328" s="34"/>
      <c r="C328" s="34"/>
      <c r="D328" s="34"/>
      <c r="E328" s="32"/>
      <c r="F328" s="32"/>
      <c r="G328" s="32"/>
      <c r="H328" s="32"/>
      <c r="I328" s="34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>
      <c r="A329" s="32"/>
      <c r="B329" s="34"/>
      <c r="C329" s="34"/>
      <c r="D329" s="34"/>
      <c r="E329" s="32"/>
      <c r="F329" s="32"/>
      <c r="G329" s="32"/>
      <c r="H329" s="32"/>
      <c r="I329" s="34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>
      <c r="A330" s="32"/>
      <c r="B330" s="34"/>
      <c r="C330" s="34"/>
      <c r="D330" s="34"/>
      <c r="E330" s="32"/>
      <c r="F330" s="32"/>
      <c r="G330" s="32"/>
      <c r="H330" s="32"/>
      <c r="I330" s="34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>
      <c r="A331" s="32"/>
      <c r="B331" s="34"/>
      <c r="C331" s="34"/>
      <c r="D331" s="34"/>
      <c r="E331" s="32"/>
      <c r="F331" s="32"/>
      <c r="G331" s="32"/>
      <c r="H331" s="32"/>
      <c r="I331" s="34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>
      <c r="A332" s="32"/>
      <c r="B332" s="34"/>
      <c r="C332" s="34"/>
      <c r="D332" s="34"/>
      <c r="E332" s="32"/>
      <c r="F332" s="32"/>
      <c r="G332" s="32"/>
      <c r="H332" s="32"/>
      <c r="I332" s="34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>
      <c r="A333" s="32"/>
      <c r="B333" s="34"/>
      <c r="C333" s="34"/>
      <c r="D333" s="34"/>
      <c r="E333" s="32"/>
      <c r="F333" s="32"/>
      <c r="G333" s="32"/>
      <c r="H333" s="32"/>
      <c r="I333" s="34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>
      <c r="A334" s="32"/>
      <c r="B334" s="34"/>
      <c r="C334" s="34"/>
      <c r="D334" s="34"/>
      <c r="E334" s="32"/>
      <c r="F334" s="32"/>
      <c r="G334" s="32"/>
      <c r="H334" s="32"/>
      <c r="I334" s="34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>
      <c r="A335" s="32"/>
      <c r="B335" s="34"/>
      <c r="C335" s="34"/>
      <c r="D335" s="34"/>
      <c r="E335" s="32"/>
      <c r="F335" s="32"/>
      <c r="G335" s="32"/>
      <c r="H335" s="32"/>
      <c r="I335" s="34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>
      <c r="A336" s="32"/>
      <c r="B336" s="34"/>
      <c r="C336" s="34"/>
      <c r="D336" s="34"/>
      <c r="E336" s="32"/>
      <c r="F336" s="32"/>
      <c r="G336" s="32"/>
      <c r="H336" s="32"/>
      <c r="I336" s="34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>
      <c r="A337" s="32"/>
      <c r="B337" s="34"/>
      <c r="C337" s="34"/>
      <c r="D337" s="34"/>
      <c r="E337" s="32"/>
      <c r="F337" s="32"/>
      <c r="G337" s="32"/>
      <c r="H337" s="32"/>
      <c r="I337" s="34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>
      <c r="A338" s="32"/>
      <c r="B338" s="34"/>
      <c r="C338" s="34"/>
      <c r="D338" s="34"/>
      <c r="E338" s="32"/>
      <c r="F338" s="32"/>
      <c r="G338" s="32"/>
      <c r="H338" s="32"/>
      <c r="I338" s="34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>
      <c r="A339" s="32"/>
      <c r="B339" s="34"/>
      <c r="C339" s="34"/>
      <c r="D339" s="34"/>
      <c r="E339" s="32"/>
      <c r="F339" s="32"/>
      <c r="G339" s="32"/>
      <c r="H339" s="32"/>
      <c r="I339" s="34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>
      <c r="A340" s="32"/>
      <c r="B340" s="34"/>
      <c r="C340" s="34"/>
      <c r="D340" s="34"/>
      <c r="E340" s="32"/>
      <c r="F340" s="32"/>
      <c r="G340" s="32"/>
      <c r="H340" s="32"/>
      <c r="I340" s="34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>
      <c r="A341" s="32"/>
      <c r="B341" s="34"/>
      <c r="C341" s="34"/>
      <c r="D341" s="34"/>
      <c r="E341" s="32"/>
      <c r="F341" s="32"/>
      <c r="G341" s="32"/>
      <c r="H341" s="32"/>
      <c r="I341" s="34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>
      <c r="A342" s="32"/>
      <c r="B342" s="34"/>
      <c r="C342" s="34"/>
      <c r="D342" s="34"/>
      <c r="E342" s="32"/>
      <c r="F342" s="32"/>
      <c r="G342" s="32"/>
      <c r="H342" s="32"/>
      <c r="I342" s="34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>
      <c r="A343" s="32"/>
      <c r="B343" s="34"/>
      <c r="C343" s="34"/>
      <c r="D343" s="34"/>
      <c r="E343" s="32"/>
      <c r="F343" s="32"/>
      <c r="G343" s="32"/>
      <c r="H343" s="32"/>
      <c r="I343" s="34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>
      <c r="A344" s="32"/>
      <c r="B344" s="34"/>
      <c r="C344" s="34"/>
      <c r="D344" s="34"/>
      <c r="E344" s="32"/>
      <c r="F344" s="32"/>
      <c r="G344" s="32"/>
      <c r="H344" s="32"/>
      <c r="I344" s="34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>
      <c r="A345" s="32"/>
      <c r="B345" s="34"/>
      <c r="C345" s="34"/>
      <c r="D345" s="34"/>
      <c r="E345" s="32"/>
      <c r="F345" s="32"/>
      <c r="G345" s="32"/>
      <c r="H345" s="32"/>
      <c r="I345" s="34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>
      <c r="A346" s="32"/>
      <c r="B346" s="34"/>
      <c r="C346" s="34"/>
      <c r="D346" s="34"/>
      <c r="E346" s="32"/>
      <c r="F346" s="32"/>
      <c r="G346" s="32"/>
      <c r="H346" s="32"/>
      <c r="I346" s="34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>
      <c r="A347" s="32"/>
      <c r="B347" s="34"/>
      <c r="C347" s="34"/>
      <c r="D347" s="34"/>
      <c r="E347" s="32"/>
      <c r="F347" s="32"/>
      <c r="G347" s="32"/>
      <c r="H347" s="32"/>
      <c r="I347" s="34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>
      <c r="A348" s="32"/>
      <c r="B348" s="34"/>
      <c r="C348" s="34"/>
      <c r="D348" s="34"/>
      <c r="E348" s="32"/>
      <c r="F348" s="32"/>
      <c r="G348" s="32"/>
      <c r="H348" s="32"/>
      <c r="I348" s="34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>
      <c r="A349" s="32"/>
      <c r="B349" s="34"/>
      <c r="C349" s="34"/>
      <c r="D349" s="34"/>
      <c r="E349" s="32"/>
      <c r="F349" s="32"/>
      <c r="G349" s="32"/>
      <c r="H349" s="32"/>
      <c r="I349" s="34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>
      <c r="A350" s="32"/>
      <c r="B350" s="34"/>
      <c r="C350" s="34"/>
      <c r="D350" s="34"/>
      <c r="E350" s="32"/>
      <c r="F350" s="32"/>
      <c r="G350" s="32"/>
      <c r="H350" s="32"/>
      <c r="I350" s="34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>
      <c r="A351" s="32"/>
      <c r="B351" s="34"/>
      <c r="C351" s="34"/>
      <c r="D351" s="34"/>
      <c r="E351" s="32"/>
      <c r="F351" s="32"/>
      <c r="G351" s="32"/>
      <c r="H351" s="32"/>
      <c r="I351" s="34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>
      <c r="A352" s="32"/>
      <c r="B352" s="34"/>
      <c r="C352" s="34"/>
      <c r="D352" s="34"/>
      <c r="E352" s="32"/>
      <c r="F352" s="32"/>
      <c r="G352" s="32"/>
      <c r="H352" s="32"/>
      <c r="I352" s="34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>
      <c r="A353" s="32"/>
      <c r="B353" s="34"/>
      <c r="C353" s="34"/>
      <c r="D353" s="34"/>
      <c r="E353" s="32"/>
      <c r="F353" s="32"/>
      <c r="G353" s="32"/>
      <c r="H353" s="32"/>
      <c r="I353" s="34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>
      <c r="A354" s="32"/>
      <c r="B354" s="34"/>
      <c r="C354" s="34"/>
      <c r="D354" s="34"/>
      <c r="E354" s="32"/>
      <c r="F354" s="32"/>
      <c r="G354" s="32"/>
      <c r="H354" s="32"/>
      <c r="I354" s="34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>
      <c r="A355" s="32"/>
      <c r="B355" s="34"/>
      <c r="C355" s="34"/>
      <c r="D355" s="34"/>
      <c r="E355" s="32"/>
      <c r="F355" s="32"/>
      <c r="G355" s="32"/>
      <c r="H355" s="32"/>
      <c r="I355" s="34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>
      <c r="A356" s="32"/>
      <c r="B356" s="34"/>
      <c r="C356" s="34"/>
      <c r="D356" s="34"/>
      <c r="E356" s="32"/>
      <c r="F356" s="32"/>
      <c r="G356" s="32"/>
      <c r="H356" s="32"/>
      <c r="I356" s="34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>
      <c r="A357" s="32"/>
      <c r="B357" s="34"/>
      <c r="C357" s="34"/>
      <c r="D357" s="34"/>
      <c r="E357" s="32"/>
      <c r="F357" s="32"/>
      <c r="G357" s="32"/>
      <c r="H357" s="32"/>
      <c r="I357" s="34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>
      <c r="A358" s="32"/>
      <c r="B358" s="34"/>
      <c r="C358" s="34"/>
      <c r="D358" s="34"/>
      <c r="E358" s="32"/>
      <c r="F358" s="32"/>
      <c r="G358" s="32"/>
      <c r="H358" s="32"/>
      <c r="I358" s="34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>
      <c r="A359" s="32"/>
      <c r="B359" s="34"/>
      <c r="C359" s="34"/>
      <c r="D359" s="34"/>
      <c r="E359" s="32"/>
      <c r="F359" s="32"/>
      <c r="G359" s="32"/>
      <c r="H359" s="32"/>
      <c r="I359" s="34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>
      <c r="A360" s="32"/>
      <c r="B360" s="34"/>
      <c r="C360" s="34"/>
      <c r="D360" s="34"/>
      <c r="E360" s="32"/>
      <c r="F360" s="32"/>
      <c r="G360" s="32"/>
      <c r="H360" s="32"/>
      <c r="I360" s="34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>
      <c r="A361" s="32"/>
      <c r="B361" s="34"/>
      <c r="C361" s="34"/>
      <c r="D361" s="34"/>
      <c r="E361" s="32"/>
      <c r="F361" s="32"/>
      <c r="G361" s="32"/>
      <c r="H361" s="32"/>
      <c r="I361" s="34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>
      <c r="A362" s="32"/>
      <c r="B362" s="34"/>
      <c r="C362" s="34"/>
      <c r="D362" s="34"/>
      <c r="E362" s="32"/>
      <c r="F362" s="32"/>
      <c r="G362" s="32"/>
      <c r="H362" s="32"/>
      <c r="I362" s="34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>
      <c r="A363" s="32"/>
      <c r="B363" s="34"/>
      <c r="C363" s="34"/>
      <c r="D363" s="34"/>
      <c r="E363" s="32"/>
      <c r="F363" s="32"/>
      <c r="G363" s="32"/>
      <c r="H363" s="32"/>
      <c r="I363" s="34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>
      <c r="A364" s="32"/>
      <c r="B364" s="34"/>
      <c r="C364" s="34"/>
      <c r="D364" s="34"/>
      <c r="E364" s="32"/>
      <c r="F364" s="32"/>
      <c r="G364" s="32"/>
      <c r="H364" s="32"/>
      <c r="I364" s="34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>
      <c r="A365" s="32"/>
      <c r="B365" s="34"/>
      <c r="C365" s="34"/>
      <c r="D365" s="34"/>
      <c r="E365" s="32"/>
      <c r="F365" s="32"/>
      <c r="G365" s="32"/>
      <c r="H365" s="32"/>
      <c r="I365" s="34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>
      <c r="A366" s="32"/>
      <c r="B366" s="34"/>
      <c r="C366" s="34"/>
      <c r="D366" s="34"/>
      <c r="E366" s="32"/>
      <c r="F366" s="32"/>
      <c r="G366" s="32"/>
      <c r="H366" s="32"/>
      <c r="I366" s="34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>
      <c r="A367" s="32"/>
      <c r="B367" s="34"/>
      <c r="C367" s="34"/>
      <c r="D367" s="34"/>
      <c r="E367" s="32"/>
      <c r="F367" s="32"/>
      <c r="G367" s="32"/>
      <c r="H367" s="32"/>
      <c r="I367" s="34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>
      <c r="A368" s="32"/>
      <c r="B368" s="34"/>
      <c r="C368" s="34"/>
      <c r="D368" s="34"/>
      <c r="E368" s="32"/>
      <c r="F368" s="32"/>
      <c r="G368" s="32"/>
      <c r="H368" s="32"/>
      <c r="I368" s="34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>
      <c r="A369" s="32"/>
      <c r="B369" s="34"/>
      <c r="C369" s="34"/>
      <c r="D369" s="34"/>
      <c r="E369" s="32"/>
      <c r="F369" s="32"/>
      <c r="G369" s="32"/>
      <c r="H369" s="32"/>
      <c r="I369" s="34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>
      <c r="A370" s="32"/>
      <c r="B370" s="34"/>
      <c r="C370" s="34"/>
      <c r="D370" s="34"/>
      <c r="E370" s="32"/>
      <c r="F370" s="32"/>
      <c r="G370" s="32"/>
      <c r="H370" s="32"/>
      <c r="I370" s="34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>
      <c r="A371" s="32"/>
      <c r="B371" s="34"/>
      <c r="C371" s="34"/>
      <c r="D371" s="34"/>
      <c r="E371" s="32"/>
      <c r="F371" s="32"/>
      <c r="G371" s="32"/>
      <c r="H371" s="32"/>
      <c r="I371" s="34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>
      <c r="A372" s="32"/>
      <c r="B372" s="34"/>
      <c r="C372" s="34"/>
      <c r="D372" s="34"/>
      <c r="E372" s="32"/>
      <c r="F372" s="32"/>
      <c r="G372" s="32"/>
      <c r="H372" s="32"/>
      <c r="I372" s="34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>
      <c r="A373" s="32"/>
      <c r="B373" s="34"/>
      <c r="C373" s="34"/>
      <c r="D373" s="34"/>
      <c r="E373" s="32"/>
      <c r="F373" s="32"/>
      <c r="G373" s="32"/>
      <c r="H373" s="32"/>
      <c r="I373" s="34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>
      <c r="A374" s="32"/>
      <c r="B374" s="34"/>
      <c r="C374" s="34"/>
      <c r="D374" s="34"/>
      <c r="E374" s="32"/>
      <c r="F374" s="32"/>
      <c r="G374" s="32"/>
      <c r="H374" s="32"/>
      <c r="I374" s="34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>
      <c r="A375" s="32"/>
      <c r="B375" s="34"/>
      <c r="C375" s="34"/>
      <c r="D375" s="34"/>
      <c r="E375" s="32"/>
      <c r="F375" s="32"/>
      <c r="G375" s="32"/>
      <c r="H375" s="32"/>
      <c r="I375" s="34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>
      <c r="A376" s="32"/>
      <c r="B376" s="34"/>
      <c r="C376" s="34"/>
      <c r="D376" s="34"/>
      <c r="E376" s="32"/>
      <c r="F376" s="32"/>
      <c r="G376" s="32"/>
      <c r="H376" s="32"/>
      <c r="I376" s="34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>
      <c r="A377" s="32"/>
      <c r="B377" s="34"/>
      <c r="C377" s="34"/>
      <c r="D377" s="34"/>
      <c r="E377" s="32"/>
      <c r="F377" s="32"/>
      <c r="G377" s="32"/>
      <c r="H377" s="32"/>
      <c r="I377" s="34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>
      <c r="A378" s="32"/>
      <c r="B378" s="34"/>
      <c r="C378" s="34"/>
      <c r="D378" s="34"/>
      <c r="E378" s="32"/>
      <c r="F378" s="32"/>
      <c r="G378" s="32"/>
      <c r="H378" s="32"/>
      <c r="I378" s="34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>
      <c r="A379" s="32"/>
      <c r="B379" s="34"/>
      <c r="C379" s="34"/>
      <c r="D379" s="34"/>
      <c r="E379" s="32"/>
      <c r="F379" s="32"/>
      <c r="G379" s="32"/>
      <c r="H379" s="32"/>
      <c r="I379" s="34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>
      <c r="A380" s="32"/>
      <c r="B380" s="34"/>
      <c r="C380" s="34"/>
      <c r="D380" s="34"/>
      <c r="E380" s="32"/>
      <c r="F380" s="32"/>
      <c r="G380" s="32"/>
      <c r="H380" s="32"/>
      <c r="I380" s="34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>
      <c r="A381" s="32"/>
      <c r="B381" s="34"/>
      <c r="C381" s="34"/>
      <c r="D381" s="34"/>
      <c r="E381" s="32"/>
      <c r="F381" s="32"/>
      <c r="G381" s="32"/>
      <c r="H381" s="32"/>
      <c r="I381" s="34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>
      <c r="A382" s="32"/>
      <c r="B382" s="34"/>
      <c r="C382" s="34"/>
      <c r="D382" s="34"/>
      <c r="E382" s="32"/>
      <c r="F382" s="32"/>
      <c r="G382" s="32"/>
      <c r="H382" s="32"/>
      <c r="I382" s="34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>
      <c r="A383" s="32"/>
      <c r="B383" s="34"/>
      <c r="C383" s="34"/>
      <c r="D383" s="34"/>
      <c r="E383" s="32"/>
      <c r="F383" s="32"/>
      <c r="G383" s="32"/>
      <c r="H383" s="32"/>
      <c r="I383" s="34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>
      <c r="A384" s="32"/>
      <c r="B384" s="34"/>
      <c r="C384" s="34"/>
      <c r="D384" s="34"/>
      <c r="E384" s="32"/>
      <c r="F384" s="32"/>
      <c r="G384" s="32"/>
      <c r="H384" s="32"/>
      <c r="I384" s="34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>
      <c r="A385" s="32"/>
      <c r="B385" s="34"/>
      <c r="C385" s="34"/>
      <c r="D385" s="34"/>
      <c r="E385" s="32"/>
      <c r="F385" s="32"/>
      <c r="G385" s="32"/>
      <c r="H385" s="32"/>
      <c r="I385" s="34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>
      <c r="A386" s="32"/>
      <c r="B386" s="34"/>
      <c r="C386" s="34"/>
      <c r="D386" s="34"/>
      <c r="E386" s="32"/>
      <c r="F386" s="32"/>
      <c r="G386" s="32"/>
      <c r="H386" s="32"/>
      <c r="I386" s="34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>
      <c r="A387" s="32"/>
      <c r="B387" s="34"/>
      <c r="C387" s="34"/>
      <c r="D387" s="34"/>
      <c r="E387" s="32"/>
      <c r="F387" s="32"/>
      <c r="G387" s="32"/>
      <c r="H387" s="32"/>
      <c r="I387" s="34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>
      <c r="A388" s="32"/>
      <c r="B388" s="34"/>
      <c r="C388" s="34"/>
      <c r="D388" s="34"/>
      <c r="E388" s="32"/>
      <c r="F388" s="32"/>
      <c r="G388" s="32"/>
      <c r="H388" s="32"/>
      <c r="I388" s="34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>
      <c r="A389" s="32"/>
      <c r="B389" s="34"/>
      <c r="C389" s="34"/>
      <c r="D389" s="34"/>
      <c r="E389" s="32"/>
      <c r="F389" s="32"/>
      <c r="G389" s="32"/>
      <c r="H389" s="32"/>
      <c r="I389" s="34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>
      <c r="A390" s="32"/>
      <c r="B390" s="34"/>
      <c r="C390" s="34"/>
      <c r="D390" s="34"/>
      <c r="E390" s="32"/>
      <c r="F390" s="32"/>
      <c r="G390" s="32"/>
      <c r="H390" s="32"/>
      <c r="I390" s="34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>
      <c r="A391" s="32"/>
      <c r="B391" s="34"/>
      <c r="C391" s="34"/>
      <c r="D391" s="34"/>
      <c r="E391" s="32"/>
      <c r="F391" s="32"/>
      <c r="G391" s="32"/>
      <c r="H391" s="32"/>
      <c r="I391" s="34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>
      <c r="A392" s="32"/>
      <c r="B392" s="34"/>
      <c r="C392" s="34"/>
      <c r="D392" s="34"/>
      <c r="E392" s="32"/>
      <c r="F392" s="32"/>
      <c r="G392" s="32"/>
      <c r="H392" s="32"/>
      <c r="I392" s="34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>
      <c r="A393" s="32"/>
      <c r="B393" s="34"/>
      <c r="C393" s="34"/>
      <c r="D393" s="34"/>
      <c r="E393" s="32"/>
      <c r="F393" s="32"/>
      <c r="G393" s="32"/>
      <c r="H393" s="32"/>
      <c r="I393" s="34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>
      <c r="A394" s="32"/>
      <c r="B394" s="34"/>
      <c r="C394" s="34"/>
      <c r="D394" s="34"/>
      <c r="E394" s="32"/>
      <c r="F394" s="32"/>
      <c r="G394" s="32"/>
      <c r="H394" s="32"/>
      <c r="I394" s="34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>
      <c r="A395" s="32"/>
      <c r="B395" s="34"/>
      <c r="C395" s="34"/>
      <c r="D395" s="34"/>
      <c r="E395" s="32"/>
      <c r="F395" s="32"/>
      <c r="G395" s="32"/>
      <c r="H395" s="32"/>
      <c r="I395" s="34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>
      <c r="A396" s="32"/>
      <c r="B396" s="34"/>
      <c r="C396" s="34"/>
      <c r="D396" s="34"/>
      <c r="E396" s="32"/>
      <c r="F396" s="32"/>
      <c r="G396" s="32"/>
      <c r="H396" s="32"/>
      <c r="I396" s="34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>
      <c r="A397" s="32"/>
      <c r="B397" s="34"/>
      <c r="C397" s="34"/>
      <c r="D397" s="34"/>
      <c r="E397" s="32"/>
      <c r="F397" s="32"/>
      <c r="G397" s="32"/>
      <c r="H397" s="32"/>
      <c r="I397" s="34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>
      <c r="A398" s="32"/>
      <c r="B398" s="34"/>
      <c r="C398" s="34"/>
      <c r="D398" s="34"/>
      <c r="E398" s="32"/>
      <c r="F398" s="32"/>
      <c r="G398" s="32"/>
      <c r="H398" s="32"/>
      <c r="I398" s="34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>
      <c r="A399" s="32"/>
      <c r="B399" s="34"/>
      <c r="C399" s="34"/>
      <c r="D399" s="34"/>
      <c r="E399" s="32"/>
      <c r="F399" s="32"/>
      <c r="G399" s="32"/>
      <c r="H399" s="32"/>
      <c r="I399" s="34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>
      <c r="A400" s="32"/>
      <c r="B400" s="34"/>
      <c r="C400" s="34"/>
      <c r="D400" s="34"/>
      <c r="E400" s="32"/>
      <c r="F400" s="32"/>
      <c r="G400" s="32"/>
      <c r="H400" s="32"/>
      <c r="I400" s="34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>
      <c r="A401" s="32"/>
      <c r="B401" s="34"/>
      <c r="C401" s="34"/>
      <c r="D401" s="34"/>
      <c r="E401" s="32"/>
      <c r="F401" s="32"/>
      <c r="G401" s="32"/>
      <c r="H401" s="32"/>
      <c r="I401" s="34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>
      <c r="A402" s="32"/>
      <c r="B402" s="34"/>
      <c r="C402" s="34"/>
      <c r="D402" s="34"/>
      <c r="E402" s="32"/>
      <c r="F402" s="32"/>
      <c r="G402" s="32"/>
      <c r="H402" s="32"/>
      <c r="I402" s="34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>
      <c r="A403" s="32"/>
      <c r="B403" s="34"/>
      <c r="C403" s="34"/>
      <c r="D403" s="34"/>
      <c r="E403" s="32"/>
      <c r="F403" s="32"/>
      <c r="G403" s="32"/>
      <c r="H403" s="32"/>
      <c r="I403" s="34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>
      <c r="A404" s="32"/>
      <c r="B404" s="34"/>
      <c r="C404" s="34"/>
      <c r="D404" s="34"/>
      <c r="E404" s="32"/>
      <c r="F404" s="32"/>
      <c r="G404" s="32"/>
      <c r="H404" s="32"/>
      <c r="I404" s="34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>
      <c r="A405" s="32"/>
      <c r="B405" s="34"/>
      <c r="C405" s="34"/>
      <c r="D405" s="34"/>
      <c r="E405" s="32"/>
      <c r="F405" s="32"/>
      <c r="G405" s="32"/>
      <c r="H405" s="32"/>
      <c r="I405" s="34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>
      <c r="A406" s="32"/>
      <c r="B406" s="34"/>
      <c r="C406" s="34"/>
      <c r="D406" s="34"/>
      <c r="E406" s="32"/>
      <c r="F406" s="32"/>
      <c r="G406" s="32"/>
      <c r="H406" s="32"/>
      <c r="I406" s="34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>
      <c r="A407" s="32"/>
      <c r="B407" s="34"/>
      <c r="C407" s="34"/>
      <c r="D407" s="34"/>
      <c r="E407" s="32"/>
      <c r="F407" s="32"/>
      <c r="G407" s="32"/>
      <c r="H407" s="32"/>
      <c r="I407" s="34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>
      <c r="A408" s="32"/>
      <c r="B408" s="34"/>
      <c r="C408" s="34"/>
      <c r="D408" s="34"/>
      <c r="E408" s="32"/>
      <c r="F408" s="32"/>
      <c r="G408" s="32"/>
      <c r="H408" s="32"/>
      <c r="I408" s="34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>
      <c r="A409" s="32"/>
      <c r="B409" s="34"/>
      <c r="C409" s="34"/>
      <c r="D409" s="34"/>
      <c r="E409" s="32"/>
      <c r="F409" s="32"/>
      <c r="G409" s="32"/>
      <c r="H409" s="32"/>
      <c r="I409" s="34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>
      <c r="A410" s="32"/>
      <c r="B410" s="34"/>
      <c r="C410" s="34"/>
      <c r="D410" s="34"/>
      <c r="E410" s="32"/>
      <c r="F410" s="32"/>
      <c r="G410" s="32"/>
      <c r="H410" s="32"/>
      <c r="I410" s="34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>
      <c r="A411" s="32"/>
      <c r="B411" s="34"/>
      <c r="C411" s="34"/>
      <c r="D411" s="34"/>
      <c r="E411" s="32"/>
      <c r="F411" s="32"/>
      <c r="G411" s="32"/>
      <c r="H411" s="32"/>
      <c r="I411" s="34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>
      <c r="A412" s="32"/>
      <c r="B412" s="34"/>
      <c r="C412" s="34"/>
      <c r="D412" s="34"/>
      <c r="E412" s="32"/>
      <c r="F412" s="32"/>
      <c r="G412" s="32"/>
      <c r="H412" s="32"/>
      <c r="I412" s="34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>
      <c r="A413" s="32"/>
      <c r="B413" s="34"/>
      <c r="C413" s="34"/>
      <c r="D413" s="34"/>
      <c r="E413" s="32"/>
      <c r="F413" s="32"/>
      <c r="G413" s="32"/>
      <c r="H413" s="32"/>
      <c r="I413" s="34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>
      <c r="A414" s="32"/>
      <c r="B414" s="34"/>
      <c r="C414" s="34"/>
      <c r="D414" s="34"/>
      <c r="E414" s="32"/>
      <c r="F414" s="32"/>
      <c r="G414" s="32"/>
      <c r="H414" s="32"/>
      <c r="I414" s="34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>
      <c r="A415" s="32"/>
      <c r="B415" s="34"/>
      <c r="C415" s="34"/>
      <c r="D415" s="34"/>
      <c r="E415" s="32"/>
      <c r="F415" s="32"/>
      <c r="G415" s="32"/>
      <c r="H415" s="32"/>
      <c r="I415" s="34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>
      <c r="A416" s="32"/>
      <c r="B416" s="34"/>
      <c r="C416" s="34"/>
      <c r="D416" s="34"/>
      <c r="E416" s="32"/>
      <c r="F416" s="32"/>
      <c r="G416" s="32"/>
      <c r="H416" s="32"/>
      <c r="I416" s="34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>
      <c r="A417" s="32"/>
      <c r="B417" s="34"/>
      <c r="C417" s="34"/>
      <c r="D417" s="34"/>
      <c r="E417" s="32"/>
      <c r="F417" s="32"/>
      <c r="G417" s="32"/>
      <c r="H417" s="32"/>
      <c r="I417" s="34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>
      <c r="A418" s="32"/>
      <c r="B418" s="34"/>
      <c r="C418" s="34"/>
      <c r="D418" s="34"/>
      <c r="E418" s="32"/>
      <c r="F418" s="32"/>
      <c r="G418" s="32"/>
      <c r="H418" s="32"/>
      <c r="I418" s="34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>
      <c r="A419" s="32"/>
      <c r="B419" s="34"/>
      <c r="C419" s="34"/>
      <c r="D419" s="34"/>
      <c r="E419" s="32"/>
      <c r="F419" s="32"/>
      <c r="G419" s="32"/>
      <c r="H419" s="32"/>
      <c r="I419" s="34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>
      <c r="A420" s="32"/>
      <c r="B420" s="34"/>
      <c r="C420" s="34"/>
      <c r="D420" s="34"/>
      <c r="E420" s="32"/>
      <c r="F420" s="32"/>
      <c r="G420" s="32"/>
      <c r="H420" s="32"/>
      <c r="I420" s="34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>
      <c r="A421" s="32"/>
      <c r="B421" s="34"/>
      <c r="C421" s="34"/>
      <c r="D421" s="34"/>
      <c r="E421" s="32"/>
      <c r="F421" s="32"/>
      <c r="G421" s="32"/>
      <c r="H421" s="32"/>
      <c r="I421" s="34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>
      <c r="A422" s="32"/>
      <c r="B422" s="34"/>
      <c r="C422" s="34"/>
      <c r="D422" s="34"/>
      <c r="E422" s="32"/>
      <c r="F422" s="32"/>
      <c r="G422" s="32"/>
      <c r="H422" s="32"/>
      <c r="I422" s="34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>
      <c r="A423" s="32"/>
      <c r="B423" s="34"/>
      <c r="C423" s="34"/>
      <c r="D423" s="34"/>
      <c r="E423" s="32"/>
      <c r="F423" s="32"/>
      <c r="G423" s="32"/>
      <c r="H423" s="32"/>
      <c r="I423" s="34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>
      <c r="A424" s="32"/>
      <c r="B424" s="34"/>
      <c r="C424" s="34"/>
      <c r="D424" s="34"/>
      <c r="E424" s="32"/>
      <c r="F424" s="32"/>
      <c r="G424" s="32"/>
      <c r="H424" s="32"/>
      <c r="I424" s="34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>
      <c r="A425" s="32"/>
      <c r="B425" s="34"/>
      <c r="C425" s="34"/>
      <c r="D425" s="34"/>
      <c r="E425" s="32"/>
      <c r="F425" s="32"/>
      <c r="G425" s="32"/>
      <c r="H425" s="32"/>
      <c r="I425" s="34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>
      <c r="A426" s="32"/>
      <c r="B426" s="34"/>
      <c r="C426" s="34"/>
      <c r="D426" s="34"/>
      <c r="E426" s="32"/>
      <c r="F426" s="32"/>
      <c r="G426" s="32"/>
      <c r="H426" s="32"/>
      <c r="I426" s="34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>
      <c r="A427" s="32"/>
      <c r="B427" s="34"/>
      <c r="C427" s="34"/>
      <c r="D427" s="34"/>
      <c r="E427" s="32"/>
      <c r="F427" s="32"/>
      <c r="G427" s="32"/>
      <c r="H427" s="32"/>
      <c r="I427" s="34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>
      <c r="A428" s="32"/>
      <c r="B428" s="34"/>
      <c r="C428" s="34"/>
      <c r="D428" s="34"/>
      <c r="E428" s="32"/>
      <c r="F428" s="32"/>
      <c r="G428" s="32"/>
      <c r="H428" s="32"/>
      <c r="I428" s="34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>
      <c r="A429" s="32"/>
      <c r="B429" s="34"/>
      <c r="C429" s="34"/>
      <c r="D429" s="34"/>
      <c r="E429" s="32"/>
      <c r="F429" s="32"/>
      <c r="G429" s="32"/>
      <c r="H429" s="32"/>
      <c r="I429" s="34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>
      <c r="A430" s="32"/>
      <c r="B430" s="34"/>
      <c r="C430" s="34"/>
      <c r="D430" s="34"/>
      <c r="E430" s="32"/>
      <c r="F430" s="32"/>
      <c r="G430" s="32"/>
      <c r="H430" s="32"/>
      <c r="I430" s="34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>
      <c r="A431" s="32"/>
      <c r="B431" s="34"/>
      <c r="C431" s="34"/>
      <c r="D431" s="34"/>
      <c r="E431" s="32"/>
      <c r="F431" s="32"/>
      <c r="G431" s="32"/>
      <c r="H431" s="32"/>
      <c r="I431" s="34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>
      <c r="A432" s="32"/>
      <c r="B432" s="34"/>
      <c r="C432" s="34"/>
      <c r="D432" s="34"/>
      <c r="E432" s="32"/>
      <c r="F432" s="32"/>
      <c r="G432" s="32"/>
      <c r="H432" s="32"/>
      <c r="I432" s="34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>
      <c r="A433" s="32"/>
      <c r="B433" s="34"/>
      <c r="C433" s="34"/>
      <c r="D433" s="34"/>
      <c r="E433" s="32"/>
      <c r="F433" s="32"/>
      <c r="G433" s="32"/>
      <c r="H433" s="32"/>
      <c r="I433" s="34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>
      <c r="A434" s="32"/>
      <c r="B434" s="34"/>
      <c r="C434" s="34"/>
      <c r="D434" s="34"/>
      <c r="E434" s="32"/>
      <c r="F434" s="32"/>
      <c r="G434" s="32"/>
      <c r="H434" s="32"/>
      <c r="I434" s="34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>
      <c r="A435" s="32"/>
      <c r="B435" s="34"/>
      <c r="C435" s="34"/>
      <c r="D435" s="34"/>
      <c r="E435" s="32"/>
      <c r="F435" s="32"/>
      <c r="G435" s="32"/>
      <c r="H435" s="32"/>
      <c r="I435" s="34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>
      <c r="A436" s="32"/>
      <c r="B436" s="34"/>
      <c r="C436" s="34"/>
      <c r="D436" s="34"/>
      <c r="E436" s="32"/>
      <c r="F436" s="32"/>
      <c r="G436" s="32"/>
      <c r="H436" s="32"/>
      <c r="I436" s="34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>
      <c r="A437" s="32"/>
      <c r="B437" s="34"/>
      <c r="C437" s="34"/>
      <c r="D437" s="34"/>
      <c r="E437" s="32"/>
      <c r="F437" s="32"/>
      <c r="G437" s="32"/>
      <c r="H437" s="32"/>
      <c r="I437" s="34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>
      <c r="A438" s="32"/>
      <c r="B438" s="34"/>
      <c r="C438" s="34"/>
      <c r="D438" s="34"/>
      <c r="E438" s="32"/>
      <c r="F438" s="32"/>
      <c r="G438" s="32"/>
      <c r="H438" s="32"/>
      <c r="I438" s="34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>
      <c r="A439" s="32"/>
      <c r="B439" s="34"/>
      <c r="C439" s="34"/>
      <c r="D439" s="34"/>
      <c r="E439" s="32"/>
      <c r="F439" s="32"/>
      <c r="G439" s="32"/>
      <c r="H439" s="32"/>
      <c r="I439" s="34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>
      <c r="A440" s="32"/>
      <c r="B440" s="34"/>
      <c r="C440" s="34"/>
      <c r="D440" s="34"/>
      <c r="E440" s="32"/>
      <c r="F440" s="32"/>
      <c r="G440" s="32"/>
      <c r="H440" s="32"/>
      <c r="I440" s="34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>
      <c r="A441" s="32"/>
      <c r="B441" s="34"/>
      <c r="C441" s="34"/>
      <c r="D441" s="34"/>
      <c r="E441" s="32"/>
      <c r="F441" s="32"/>
      <c r="G441" s="32"/>
      <c r="H441" s="32"/>
      <c r="I441" s="34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>
      <c r="A442" s="32"/>
      <c r="B442" s="34"/>
      <c r="C442" s="34"/>
      <c r="D442" s="34"/>
      <c r="E442" s="32"/>
      <c r="F442" s="32"/>
      <c r="G442" s="32"/>
      <c r="H442" s="32"/>
      <c r="I442" s="34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>
      <c r="A443" s="32"/>
      <c r="B443" s="34"/>
      <c r="C443" s="34"/>
      <c r="D443" s="34"/>
      <c r="E443" s="32"/>
      <c r="F443" s="32"/>
      <c r="G443" s="32"/>
      <c r="H443" s="32"/>
      <c r="I443" s="34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>
      <c r="A444" s="32"/>
      <c r="B444" s="34"/>
      <c r="C444" s="34"/>
      <c r="D444" s="34"/>
      <c r="E444" s="32"/>
      <c r="F444" s="32"/>
      <c r="G444" s="32"/>
      <c r="H444" s="32"/>
      <c r="I444" s="34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>
      <c r="A445" s="32"/>
      <c r="B445" s="34"/>
      <c r="C445" s="34"/>
      <c r="D445" s="34"/>
      <c r="E445" s="32"/>
      <c r="F445" s="32"/>
      <c r="G445" s="32"/>
      <c r="H445" s="32"/>
      <c r="I445" s="34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>
      <c r="A446" s="32"/>
      <c r="B446" s="34"/>
      <c r="C446" s="34"/>
      <c r="D446" s="34"/>
      <c r="E446" s="32"/>
      <c r="F446" s="32"/>
      <c r="G446" s="32"/>
      <c r="H446" s="32"/>
      <c r="I446" s="34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>
      <c r="A447" s="32"/>
      <c r="B447" s="34"/>
      <c r="C447" s="34"/>
      <c r="D447" s="34"/>
      <c r="E447" s="32"/>
      <c r="F447" s="32"/>
      <c r="G447" s="32"/>
      <c r="H447" s="32"/>
      <c r="I447" s="34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>
      <c r="A448" s="32"/>
      <c r="B448" s="34"/>
      <c r="C448" s="34"/>
      <c r="D448" s="34"/>
      <c r="E448" s="32"/>
      <c r="F448" s="32"/>
      <c r="G448" s="32"/>
      <c r="H448" s="32"/>
      <c r="I448" s="34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>
      <c r="A449" s="32"/>
      <c r="B449" s="34"/>
      <c r="C449" s="34"/>
      <c r="D449" s="34"/>
      <c r="E449" s="32"/>
      <c r="F449" s="32"/>
      <c r="G449" s="32"/>
      <c r="H449" s="32"/>
      <c r="I449" s="34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>
      <c r="A450" s="32"/>
      <c r="B450" s="34"/>
      <c r="C450" s="34"/>
      <c r="D450" s="34"/>
      <c r="E450" s="32"/>
      <c r="F450" s="32"/>
      <c r="G450" s="32"/>
      <c r="H450" s="32"/>
      <c r="I450" s="34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>
      <c r="A451" s="32"/>
      <c r="B451" s="34"/>
      <c r="C451" s="34"/>
      <c r="D451" s="34"/>
      <c r="E451" s="32"/>
      <c r="F451" s="32"/>
      <c r="G451" s="32"/>
      <c r="H451" s="32"/>
      <c r="I451" s="34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>
      <c r="A452" s="32"/>
      <c r="B452" s="34"/>
      <c r="C452" s="34"/>
      <c r="D452" s="34"/>
      <c r="E452" s="32"/>
      <c r="F452" s="32"/>
      <c r="G452" s="32"/>
      <c r="H452" s="32"/>
      <c r="I452" s="34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>
      <c r="A453" s="32"/>
      <c r="B453" s="34"/>
      <c r="C453" s="34"/>
      <c r="D453" s="34"/>
      <c r="E453" s="32"/>
      <c r="F453" s="32"/>
      <c r="G453" s="32"/>
      <c r="H453" s="32"/>
      <c r="I453" s="34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>
      <c r="A454" s="32"/>
      <c r="B454" s="34"/>
      <c r="C454" s="34"/>
      <c r="D454" s="34"/>
      <c r="E454" s="32"/>
      <c r="F454" s="32"/>
      <c r="G454" s="32"/>
      <c r="H454" s="32"/>
      <c r="I454" s="34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>
      <c r="A455" s="32"/>
      <c r="B455" s="34"/>
      <c r="C455" s="34"/>
      <c r="D455" s="34"/>
      <c r="E455" s="32"/>
      <c r="F455" s="32"/>
      <c r="G455" s="32"/>
      <c r="H455" s="32"/>
      <c r="I455" s="34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>
      <c r="A456" s="32"/>
      <c r="B456" s="34"/>
      <c r="C456" s="34"/>
      <c r="D456" s="34"/>
      <c r="E456" s="32"/>
      <c r="F456" s="32"/>
      <c r="G456" s="32"/>
      <c r="H456" s="32"/>
      <c r="I456" s="34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>
      <c r="A457" s="32"/>
      <c r="B457" s="34"/>
      <c r="C457" s="34"/>
      <c r="D457" s="34"/>
      <c r="E457" s="32"/>
      <c r="F457" s="32"/>
      <c r="G457" s="32"/>
      <c r="H457" s="32"/>
      <c r="I457" s="34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>
      <c r="A458" s="32"/>
      <c r="B458" s="34"/>
      <c r="C458" s="34"/>
      <c r="D458" s="34"/>
      <c r="E458" s="32"/>
      <c r="F458" s="32"/>
      <c r="G458" s="32"/>
      <c r="H458" s="32"/>
      <c r="I458" s="34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>
      <c r="A459" s="32"/>
      <c r="B459" s="34"/>
      <c r="C459" s="34"/>
      <c r="D459" s="34"/>
      <c r="E459" s="32"/>
      <c r="F459" s="32"/>
      <c r="G459" s="32"/>
      <c r="H459" s="32"/>
      <c r="I459" s="34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>
      <c r="A460" s="32"/>
      <c r="B460" s="34"/>
      <c r="C460" s="34"/>
      <c r="D460" s="34"/>
      <c r="E460" s="32"/>
      <c r="F460" s="32"/>
      <c r="G460" s="32"/>
      <c r="H460" s="32"/>
      <c r="I460" s="34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>
      <c r="A461" s="32"/>
      <c r="B461" s="34"/>
      <c r="C461" s="34"/>
      <c r="D461" s="34"/>
      <c r="E461" s="32"/>
      <c r="F461" s="32"/>
      <c r="G461" s="32"/>
      <c r="H461" s="32"/>
      <c r="I461" s="34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>
      <c r="A462" s="32"/>
      <c r="B462" s="34"/>
      <c r="C462" s="34"/>
      <c r="D462" s="34"/>
      <c r="E462" s="32"/>
      <c r="F462" s="32"/>
      <c r="G462" s="32"/>
      <c r="H462" s="32"/>
      <c r="I462" s="34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>
      <c r="A463" s="32"/>
      <c r="B463" s="34"/>
      <c r="C463" s="34"/>
      <c r="D463" s="34"/>
      <c r="E463" s="32"/>
      <c r="F463" s="32"/>
      <c r="G463" s="32"/>
      <c r="H463" s="32"/>
      <c r="I463" s="34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>
      <c r="A464" s="32"/>
      <c r="B464" s="34"/>
      <c r="C464" s="34"/>
      <c r="D464" s="34"/>
      <c r="E464" s="32"/>
      <c r="F464" s="32"/>
      <c r="G464" s="32"/>
      <c r="H464" s="32"/>
      <c r="I464" s="34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>
      <c r="A465" s="32"/>
      <c r="B465" s="34"/>
      <c r="C465" s="34"/>
      <c r="D465" s="34"/>
      <c r="E465" s="32"/>
      <c r="F465" s="32"/>
      <c r="G465" s="32"/>
      <c r="H465" s="32"/>
      <c r="I465" s="34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>
      <c r="A466" s="32"/>
      <c r="B466" s="34"/>
      <c r="C466" s="34"/>
      <c r="D466" s="34"/>
      <c r="E466" s="32"/>
      <c r="F466" s="32"/>
      <c r="G466" s="32"/>
      <c r="H466" s="32"/>
      <c r="I466" s="34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>
      <c r="A467" s="32"/>
      <c r="B467" s="34"/>
      <c r="C467" s="34"/>
      <c r="D467" s="34"/>
      <c r="E467" s="32"/>
      <c r="F467" s="32"/>
      <c r="G467" s="32"/>
      <c r="H467" s="32"/>
      <c r="I467" s="34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>
      <c r="A468" s="32"/>
      <c r="B468" s="34"/>
      <c r="C468" s="34"/>
      <c r="D468" s="34"/>
      <c r="E468" s="32"/>
      <c r="F468" s="32"/>
      <c r="G468" s="32"/>
      <c r="H468" s="32"/>
      <c r="I468" s="34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>
      <c r="A469" s="32"/>
      <c r="B469" s="34"/>
      <c r="C469" s="34"/>
      <c r="D469" s="34"/>
      <c r="E469" s="32"/>
      <c r="F469" s="32"/>
      <c r="G469" s="32"/>
      <c r="H469" s="32"/>
      <c r="I469" s="34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>
      <c r="A470" s="32"/>
      <c r="B470" s="34"/>
      <c r="C470" s="34"/>
      <c r="D470" s="34"/>
      <c r="E470" s="32"/>
      <c r="F470" s="32"/>
      <c r="G470" s="32"/>
      <c r="H470" s="32"/>
      <c r="I470" s="34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>
      <c r="A471" s="32"/>
      <c r="B471" s="34"/>
      <c r="C471" s="34"/>
      <c r="D471" s="34"/>
      <c r="E471" s="32"/>
      <c r="F471" s="32"/>
      <c r="G471" s="32"/>
      <c r="H471" s="32"/>
      <c r="I471" s="34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>
      <c r="A472" s="32"/>
      <c r="B472" s="34"/>
      <c r="C472" s="34"/>
      <c r="D472" s="34"/>
      <c r="E472" s="32"/>
      <c r="F472" s="32"/>
      <c r="G472" s="32"/>
      <c r="H472" s="32"/>
      <c r="I472" s="34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>
      <c r="A473" s="32"/>
      <c r="B473" s="34"/>
      <c r="C473" s="34"/>
      <c r="D473" s="34"/>
      <c r="E473" s="32"/>
      <c r="F473" s="32"/>
      <c r="G473" s="32"/>
      <c r="H473" s="32"/>
      <c r="I473" s="34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>
      <c r="A474" s="32"/>
      <c r="B474" s="34"/>
      <c r="C474" s="34"/>
      <c r="D474" s="34"/>
      <c r="E474" s="32"/>
      <c r="F474" s="32"/>
      <c r="G474" s="32"/>
      <c r="H474" s="32"/>
      <c r="I474" s="34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>
      <c r="A475" s="32"/>
      <c r="B475" s="34"/>
      <c r="C475" s="34"/>
      <c r="D475" s="34"/>
      <c r="E475" s="32"/>
      <c r="F475" s="32"/>
      <c r="G475" s="32"/>
      <c r="H475" s="32"/>
      <c r="I475" s="34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>
      <c r="A476" s="32"/>
      <c r="B476" s="34"/>
      <c r="C476" s="34"/>
      <c r="D476" s="34"/>
      <c r="E476" s="32"/>
      <c r="F476" s="32"/>
      <c r="G476" s="32"/>
      <c r="H476" s="32"/>
      <c r="I476" s="34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>
      <c r="A477" s="32"/>
      <c r="B477" s="34"/>
      <c r="C477" s="34"/>
      <c r="D477" s="34"/>
      <c r="E477" s="32"/>
      <c r="F477" s="32"/>
      <c r="G477" s="32"/>
      <c r="H477" s="32"/>
      <c r="I477" s="34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>
      <c r="A478" s="32"/>
      <c r="B478" s="34"/>
      <c r="C478" s="34"/>
      <c r="D478" s="34"/>
      <c r="E478" s="32"/>
      <c r="F478" s="32"/>
      <c r="G478" s="32"/>
      <c r="H478" s="32"/>
      <c r="I478" s="34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>
      <c r="A479" s="32"/>
      <c r="B479" s="34"/>
      <c r="C479" s="34"/>
      <c r="D479" s="34"/>
      <c r="E479" s="32"/>
      <c r="F479" s="32"/>
      <c r="G479" s="32"/>
      <c r="H479" s="32"/>
      <c r="I479" s="34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>
      <c r="A480" s="32"/>
      <c r="B480" s="34"/>
      <c r="C480" s="34"/>
      <c r="D480" s="34"/>
      <c r="E480" s="32"/>
      <c r="F480" s="32"/>
      <c r="G480" s="32"/>
      <c r="H480" s="32"/>
      <c r="I480" s="34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>
      <c r="A481" s="32"/>
      <c r="B481" s="34"/>
      <c r="C481" s="34"/>
      <c r="D481" s="34"/>
      <c r="E481" s="32"/>
      <c r="F481" s="32"/>
      <c r="G481" s="32"/>
      <c r="H481" s="32"/>
      <c r="I481" s="34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>
      <c r="A482" s="32"/>
      <c r="B482" s="34"/>
      <c r="C482" s="34"/>
      <c r="D482" s="34"/>
      <c r="E482" s="32"/>
      <c r="F482" s="32"/>
      <c r="G482" s="32"/>
      <c r="H482" s="32"/>
      <c r="I482" s="34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>
      <c r="A483" s="32"/>
      <c r="B483" s="34"/>
      <c r="C483" s="34"/>
      <c r="D483" s="34"/>
      <c r="E483" s="32"/>
      <c r="F483" s="32"/>
      <c r="G483" s="32"/>
      <c r="H483" s="32"/>
      <c r="I483" s="34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>
      <c r="A484" s="32"/>
      <c r="B484" s="34"/>
      <c r="C484" s="34"/>
      <c r="D484" s="34"/>
      <c r="E484" s="32"/>
      <c r="F484" s="32"/>
      <c r="G484" s="32"/>
      <c r="H484" s="32"/>
      <c r="I484" s="34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>
      <c r="A485" s="32"/>
      <c r="B485" s="34"/>
      <c r="C485" s="34"/>
      <c r="D485" s="34"/>
      <c r="E485" s="32"/>
      <c r="F485" s="32"/>
      <c r="G485" s="32"/>
      <c r="H485" s="32"/>
      <c r="I485" s="34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>
      <c r="A486" s="32"/>
      <c r="B486" s="34"/>
      <c r="C486" s="34"/>
      <c r="D486" s="34"/>
      <c r="E486" s="32"/>
      <c r="F486" s="32"/>
      <c r="G486" s="32"/>
      <c r="H486" s="32"/>
      <c r="I486" s="34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>
      <c r="A487" s="32"/>
      <c r="B487" s="34"/>
      <c r="C487" s="34"/>
      <c r="D487" s="34"/>
      <c r="E487" s="32"/>
      <c r="F487" s="32"/>
      <c r="G487" s="32"/>
      <c r="H487" s="32"/>
      <c r="I487" s="34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>
      <c r="A488" s="32"/>
      <c r="B488" s="34"/>
      <c r="C488" s="34"/>
      <c r="D488" s="34"/>
      <c r="E488" s="32"/>
      <c r="F488" s="32"/>
      <c r="G488" s="32"/>
      <c r="H488" s="32"/>
      <c r="I488" s="34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>
      <c r="A489" s="32"/>
      <c r="B489" s="34"/>
      <c r="C489" s="34"/>
      <c r="D489" s="34"/>
      <c r="E489" s="32"/>
      <c r="F489" s="32"/>
      <c r="G489" s="32"/>
      <c r="H489" s="32"/>
      <c r="I489" s="34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>
      <c r="A490" s="32"/>
      <c r="B490" s="34"/>
      <c r="C490" s="34"/>
      <c r="D490" s="34"/>
      <c r="E490" s="32"/>
      <c r="F490" s="32"/>
      <c r="G490" s="32"/>
      <c r="H490" s="32"/>
      <c r="I490" s="34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>
      <c r="A491" s="32"/>
      <c r="B491" s="34"/>
      <c r="C491" s="34"/>
      <c r="D491" s="34"/>
      <c r="E491" s="32"/>
      <c r="F491" s="32"/>
      <c r="G491" s="32"/>
      <c r="H491" s="32"/>
      <c r="I491" s="34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>
      <c r="A492" s="32"/>
      <c r="B492" s="34"/>
      <c r="C492" s="34"/>
      <c r="D492" s="34"/>
      <c r="E492" s="32"/>
      <c r="F492" s="32"/>
      <c r="G492" s="32"/>
      <c r="H492" s="32"/>
      <c r="I492" s="34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>
      <c r="A493" s="32"/>
      <c r="B493" s="34"/>
      <c r="C493" s="34"/>
      <c r="D493" s="34"/>
      <c r="E493" s="32"/>
      <c r="F493" s="32"/>
      <c r="G493" s="32"/>
      <c r="H493" s="32"/>
      <c r="I493" s="34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>
      <c r="A494" s="32"/>
      <c r="B494" s="34"/>
      <c r="C494" s="34"/>
      <c r="D494" s="34"/>
      <c r="E494" s="32"/>
      <c r="F494" s="32"/>
      <c r="G494" s="32"/>
      <c r="H494" s="32"/>
      <c r="I494" s="34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>
      <c r="A495" s="32"/>
      <c r="B495" s="34"/>
      <c r="C495" s="34"/>
      <c r="D495" s="34"/>
      <c r="E495" s="32"/>
      <c r="F495" s="32"/>
      <c r="G495" s="32"/>
      <c r="H495" s="32"/>
      <c r="I495" s="34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>
      <c r="A496" s="32"/>
      <c r="B496" s="34"/>
      <c r="C496" s="34"/>
      <c r="D496" s="34"/>
      <c r="E496" s="32"/>
      <c r="F496" s="32"/>
      <c r="G496" s="32"/>
      <c r="H496" s="32"/>
      <c r="I496" s="34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>
      <c r="A497" s="32"/>
      <c r="B497" s="34"/>
      <c r="C497" s="34"/>
      <c r="D497" s="34"/>
      <c r="E497" s="32"/>
      <c r="F497" s="32"/>
      <c r="G497" s="32"/>
      <c r="H497" s="32"/>
      <c r="I497" s="34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>
      <c r="A498" s="32"/>
      <c r="B498" s="34"/>
      <c r="C498" s="34"/>
      <c r="D498" s="34"/>
      <c r="E498" s="32"/>
      <c r="F498" s="32"/>
      <c r="G498" s="32"/>
      <c r="H498" s="32"/>
      <c r="I498" s="34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>
      <c r="A499" s="32"/>
      <c r="B499" s="34"/>
      <c r="C499" s="34"/>
      <c r="D499" s="34"/>
      <c r="E499" s="32"/>
      <c r="F499" s="32"/>
      <c r="G499" s="32"/>
      <c r="H499" s="32"/>
      <c r="I499" s="34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>
      <c r="A500" s="32"/>
      <c r="B500" s="34"/>
      <c r="C500" s="34"/>
      <c r="D500" s="34"/>
      <c r="E500" s="32"/>
      <c r="F500" s="32"/>
      <c r="G500" s="32"/>
      <c r="H500" s="32"/>
      <c r="I500" s="34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>
      <c r="A501" s="32"/>
      <c r="B501" s="34"/>
      <c r="C501" s="34"/>
      <c r="D501" s="34"/>
      <c r="E501" s="32"/>
      <c r="F501" s="32"/>
      <c r="G501" s="32"/>
      <c r="H501" s="32"/>
      <c r="I501" s="34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>
      <c r="A502" s="32"/>
      <c r="B502" s="34"/>
      <c r="C502" s="34"/>
      <c r="D502" s="34"/>
      <c r="E502" s="32"/>
      <c r="F502" s="32"/>
      <c r="G502" s="32"/>
      <c r="H502" s="32"/>
      <c r="I502" s="34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>
      <c r="A503" s="32"/>
      <c r="B503" s="34"/>
      <c r="C503" s="34"/>
      <c r="D503" s="34"/>
      <c r="E503" s="32"/>
      <c r="F503" s="32"/>
      <c r="G503" s="32"/>
      <c r="H503" s="32"/>
      <c r="I503" s="34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>
      <c r="A504" s="32"/>
      <c r="B504" s="34"/>
      <c r="C504" s="34"/>
      <c r="D504" s="34"/>
      <c r="E504" s="32"/>
      <c r="F504" s="32"/>
      <c r="G504" s="32"/>
      <c r="H504" s="32"/>
      <c r="I504" s="34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>
      <c r="A505" s="32"/>
      <c r="B505" s="34"/>
      <c r="C505" s="34"/>
      <c r="D505" s="34"/>
      <c r="E505" s="32"/>
      <c r="F505" s="32"/>
      <c r="G505" s="32"/>
      <c r="H505" s="32"/>
      <c r="I505" s="34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>
      <c r="A506" s="32"/>
      <c r="B506" s="34"/>
      <c r="C506" s="34"/>
      <c r="D506" s="34"/>
      <c r="E506" s="32"/>
      <c r="F506" s="32"/>
      <c r="G506" s="32"/>
      <c r="H506" s="32"/>
      <c r="I506" s="34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>
      <c r="A507" s="32"/>
      <c r="B507" s="34"/>
      <c r="C507" s="34"/>
      <c r="D507" s="34"/>
      <c r="E507" s="32"/>
      <c r="F507" s="32"/>
      <c r="G507" s="32"/>
      <c r="H507" s="32"/>
      <c r="I507" s="34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>
      <c r="A508" s="32"/>
      <c r="B508" s="34"/>
      <c r="C508" s="34"/>
      <c r="D508" s="34"/>
      <c r="E508" s="32"/>
      <c r="F508" s="32"/>
      <c r="G508" s="32"/>
      <c r="H508" s="32"/>
      <c r="I508" s="34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>
      <c r="A509" s="32"/>
      <c r="B509" s="34"/>
      <c r="C509" s="34"/>
      <c r="D509" s="34"/>
      <c r="E509" s="32"/>
      <c r="F509" s="32"/>
      <c r="G509" s="32"/>
      <c r="H509" s="32"/>
      <c r="I509" s="34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>
      <c r="A510" s="32"/>
      <c r="B510" s="34"/>
      <c r="C510" s="34"/>
      <c r="D510" s="34"/>
      <c r="E510" s="32"/>
      <c r="F510" s="32"/>
      <c r="G510" s="32"/>
      <c r="H510" s="32"/>
      <c r="I510" s="34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>
      <c r="A511" s="32"/>
      <c r="B511" s="34"/>
      <c r="C511" s="34"/>
      <c r="D511" s="34"/>
      <c r="E511" s="32"/>
      <c r="F511" s="32"/>
      <c r="G511" s="32"/>
      <c r="H511" s="32"/>
      <c r="I511" s="34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>
      <c r="A512" s="32"/>
      <c r="B512" s="34"/>
      <c r="C512" s="34"/>
      <c r="D512" s="34"/>
      <c r="E512" s="32"/>
      <c r="F512" s="32"/>
      <c r="G512" s="32"/>
      <c r="H512" s="32"/>
      <c r="I512" s="34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>
      <c r="A513" s="32"/>
      <c r="B513" s="34"/>
      <c r="C513" s="34"/>
      <c r="D513" s="34"/>
      <c r="E513" s="32"/>
      <c r="F513" s="32"/>
      <c r="G513" s="32"/>
      <c r="H513" s="32"/>
      <c r="I513" s="34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>
      <c r="A514" s="32"/>
      <c r="B514" s="34"/>
      <c r="C514" s="34"/>
      <c r="D514" s="34"/>
      <c r="E514" s="32"/>
      <c r="F514" s="32"/>
      <c r="G514" s="32"/>
      <c r="H514" s="32"/>
      <c r="I514" s="34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>
      <c r="A515" s="32"/>
      <c r="B515" s="34"/>
      <c r="C515" s="34"/>
      <c r="D515" s="34"/>
      <c r="E515" s="32"/>
      <c r="F515" s="32"/>
      <c r="G515" s="32"/>
      <c r="H515" s="32"/>
      <c r="I515" s="34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>
      <c r="A516" s="32"/>
      <c r="B516" s="34"/>
      <c r="C516" s="34"/>
      <c r="D516" s="34"/>
      <c r="E516" s="32"/>
      <c r="F516" s="32"/>
      <c r="G516" s="32"/>
      <c r="H516" s="32"/>
      <c r="I516" s="34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>
      <c r="A517" s="32"/>
      <c r="B517" s="34"/>
      <c r="C517" s="34"/>
      <c r="D517" s="34"/>
      <c r="E517" s="32"/>
      <c r="F517" s="32"/>
      <c r="G517" s="32"/>
      <c r="H517" s="32"/>
      <c r="I517" s="34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>
      <c r="A518" s="32"/>
      <c r="B518" s="34"/>
      <c r="C518" s="34"/>
      <c r="D518" s="34"/>
      <c r="E518" s="32"/>
      <c r="F518" s="32"/>
      <c r="G518" s="32"/>
      <c r="H518" s="32"/>
      <c r="I518" s="34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>
      <c r="A519" s="32"/>
      <c r="B519" s="34"/>
      <c r="C519" s="34"/>
      <c r="D519" s="34"/>
      <c r="E519" s="32"/>
      <c r="F519" s="32"/>
      <c r="G519" s="32"/>
      <c r="H519" s="32"/>
      <c r="I519" s="34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>
      <c r="A520" s="32"/>
      <c r="B520" s="34"/>
      <c r="C520" s="34"/>
      <c r="D520" s="34"/>
      <c r="E520" s="32"/>
      <c r="F520" s="32"/>
      <c r="G520" s="32"/>
      <c r="H520" s="32"/>
      <c r="I520" s="34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>
      <c r="A521" s="32"/>
      <c r="B521" s="34"/>
      <c r="C521" s="34"/>
      <c r="D521" s="34"/>
      <c r="E521" s="32"/>
      <c r="F521" s="32"/>
      <c r="G521" s="32"/>
      <c r="H521" s="32"/>
      <c r="I521" s="34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>
      <c r="A522" s="32"/>
      <c r="B522" s="34"/>
      <c r="C522" s="34"/>
      <c r="D522" s="34"/>
      <c r="E522" s="32"/>
      <c r="F522" s="32"/>
      <c r="G522" s="32"/>
      <c r="H522" s="32"/>
      <c r="I522" s="34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>
      <c r="A523" s="32"/>
      <c r="B523" s="34"/>
      <c r="C523" s="34"/>
      <c r="D523" s="34"/>
      <c r="E523" s="32"/>
      <c r="F523" s="32"/>
      <c r="G523" s="32"/>
      <c r="H523" s="32"/>
      <c r="I523" s="34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>
      <c r="A524" s="32"/>
      <c r="B524" s="34"/>
      <c r="C524" s="34"/>
      <c r="D524" s="34"/>
      <c r="E524" s="32"/>
      <c r="F524" s="32"/>
      <c r="G524" s="32"/>
      <c r="H524" s="32"/>
      <c r="I524" s="34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>
      <c r="A525" s="32"/>
      <c r="B525" s="34"/>
      <c r="C525" s="34"/>
      <c r="D525" s="34"/>
      <c r="E525" s="32"/>
      <c r="F525" s="32"/>
      <c r="G525" s="32"/>
      <c r="H525" s="32"/>
      <c r="I525" s="34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>
      <c r="A526" s="32"/>
      <c r="B526" s="34"/>
      <c r="C526" s="34"/>
      <c r="D526" s="34"/>
      <c r="E526" s="32"/>
      <c r="F526" s="32"/>
      <c r="G526" s="32"/>
      <c r="H526" s="32"/>
      <c r="I526" s="34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>
      <c r="A527" s="32"/>
      <c r="B527" s="34"/>
      <c r="C527" s="34"/>
      <c r="D527" s="34"/>
      <c r="E527" s="32"/>
      <c r="F527" s="32"/>
      <c r="G527" s="32"/>
      <c r="H527" s="32"/>
      <c r="I527" s="34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>
      <c r="A528" s="32"/>
      <c r="B528" s="34"/>
      <c r="C528" s="34"/>
      <c r="D528" s="34"/>
      <c r="E528" s="32"/>
      <c r="F528" s="32"/>
      <c r="G528" s="32"/>
      <c r="H528" s="32"/>
      <c r="I528" s="34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>
      <c r="A529" s="32"/>
      <c r="B529" s="34"/>
      <c r="C529" s="34"/>
      <c r="D529" s="34"/>
      <c r="E529" s="32"/>
      <c r="F529" s="32"/>
      <c r="G529" s="32"/>
      <c r="H529" s="32"/>
      <c r="I529" s="34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>
      <c r="A530" s="32"/>
      <c r="B530" s="34"/>
      <c r="C530" s="34"/>
      <c r="D530" s="34"/>
      <c r="E530" s="32"/>
      <c r="F530" s="32"/>
      <c r="G530" s="32"/>
      <c r="H530" s="32"/>
      <c r="I530" s="34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>
      <c r="A531" s="32"/>
      <c r="B531" s="34"/>
      <c r="C531" s="34"/>
      <c r="D531" s="34"/>
      <c r="E531" s="32"/>
      <c r="F531" s="32"/>
      <c r="G531" s="32"/>
      <c r="H531" s="32"/>
      <c r="I531" s="34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>
      <c r="A532" s="32"/>
      <c r="B532" s="34"/>
      <c r="C532" s="34"/>
      <c r="D532" s="34"/>
      <c r="E532" s="32"/>
      <c r="F532" s="32"/>
      <c r="G532" s="32"/>
      <c r="H532" s="32"/>
      <c r="I532" s="34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>
      <c r="A533" s="32"/>
      <c r="B533" s="34"/>
      <c r="C533" s="34"/>
      <c r="D533" s="34"/>
      <c r="E533" s="32"/>
      <c r="F533" s="32"/>
      <c r="G533" s="32"/>
      <c r="H533" s="32"/>
      <c r="I533" s="34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>
      <c r="A534" s="32"/>
      <c r="B534" s="34"/>
      <c r="C534" s="34"/>
      <c r="D534" s="34"/>
      <c r="E534" s="32"/>
      <c r="F534" s="32"/>
      <c r="G534" s="32"/>
      <c r="H534" s="32"/>
      <c r="I534" s="34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>
      <c r="A535" s="32"/>
      <c r="B535" s="34"/>
      <c r="C535" s="34"/>
      <c r="D535" s="34"/>
      <c r="E535" s="32"/>
      <c r="F535" s="32"/>
      <c r="G535" s="32"/>
      <c r="H535" s="32"/>
      <c r="I535" s="34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>
      <c r="A536" s="32"/>
      <c r="B536" s="34"/>
      <c r="C536" s="34"/>
      <c r="D536" s="34"/>
      <c r="E536" s="32"/>
      <c r="F536" s="32"/>
      <c r="G536" s="32"/>
      <c r="H536" s="32"/>
      <c r="I536" s="34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>
      <c r="A537" s="32"/>
      <c r="B537" s="34"/>
      <c r="C537" s="34"/>
      <c r="D537" s="34"/>
      <c r="E537" s="32"/>
      <c r="F537" s="32"/>
      <c r="G537" s="32"/>
      <c r="H537" s="32"/>
      <c r="I537" s="34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>
      <c r="A538" s="32"/>
      <c r="B538" s="34"/>
      <c r="C538" s="34"/>
      <c r="D538" s="34"/>
      <c r="E538" s="32"/>
      <c r="F538" s="32"/>
      <c r="G538" s="32"/>
      <c r="H538" s="32"/>
      <c r="I538" s="34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>
      <c r="A539" s="32"/>
      <c r="B539" s="34"/>
      <c r="C539" s="34"/>
      <c r="D539" s="34"/>
      <c r="E539" s="32"/>
      <c r="F539" s="32"/>
      <c r="G539" s="32"/>
      <c r="H539" s="32"/>
      <c r="I539" s="34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>
      <c r="A540" s="32"/>
      <c r="B540" s="34"/>
      <c r="C540" s="34"/>
      <c r="D540" s="34"/>
      <c r="E540" s="32"/>
      <c r="F540" s="32"/>
      <c r="G540" s="32"/>
      <c r="H540" s="32"/>
      <c r="I540" s="34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>
      <c r="A541" s="32"/>
      <c r="B541" s="34"/>
      <c r="C541" s="34"/>
      <c r="D541" s="34"/>
      <c r="E541" s="32"/>
      <c r="F541" s="32"/>
      <c r="G541" s="32"/>
      <c r="H541" s="32"/>
      <c r="I541" s="34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>
      <c r="A542" s="32"/>
      <c r="B542" s="34"/>
      <c r="C542" s="34"/>
      <c r="D542" s="34"/>
      <c r="E542" s="32"/>
      <c r="F542" s="32"/>
      <c r="G542" s="32"/>
      <c r="H542" s="32"/>
      <c r="I542" s="34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>
      <c r="A543" s="32"/>
      <c r="B543" s="34"/>
      <c r="C543" s="34"/>
      <c r="D543" s="34"/>
      <c r="E543" s="32"/>
      <c r="F543" s="32"/>
      <c r="G543" s="32"/>
      <c r="H543" s="32"/>
      <c r="I543" s="34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>
      <c r="A544" s="32"/>
      <c r="B544" s="34"/>
      <c r="C544" s="34"/>
      <c r="D544" s="34"/>
      <c r="E544" s="32"/>
      <c r="F544" s="32"/>
      <c r="G544" s="32"/>
      <c r="H544" s="32"/>
      <c r="I544" s="34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>
      <c r="A545" s="32"/>
      <c r="B545" s="34"/>
      <c r="C545" s="34"/>
      <c r="D545" s="34"/>
      <c r="E545" s="32"/>
      <c r="F545" s="32"/>
      <c r="G545" s="32"/>
      <c r="H545" s="32"/>
      <c r="I545" s="34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>
      <c r="A546" s="32"/>
      <c r="B546" s="34"/>
      <c r="C546" s="34"/>
      <c r="D546" s="34"/>
      <c r="E546" s="32"/>
      <c r="F546" s="32"/>
      <c r="G546" s="32"/>
      <c r="H546" s="32"/>
      <c r="I546" s="34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>
      <c r="A547" s="32"/>
      <c r="B547" s="34"/>
      <c r="C547" s="34"/>
      <c r="D547" s="34"/>
      <c r="E547" s="32"/>
      <c r="F547" s="32"/>
      <c r="G547" s="32"/>
      <c r="H547" s="32"/>
      <c r="I547" s="34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>
      <c r="A548" s="32"/>
      <c r="B548" s="34"/>
      <c r="C548" s="34"/>
      <c r="D548" s="34"/>
      <c r="E548" s="32"/>
      <c r="F548" s="32"/>
      <c r="G548" s="32"/>
      <c r="H548" s="32"/>
      <c r="I548" s="34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>
      <c r="A549" s="32"/>
      <c r="B549" s="34"/>
      <c r="C549" s="34"/>
      <c r="D549" s="34"/>
      <c r="E549" s="32"/>
      <c r="F549" s="32"/>
      <c r="G549" s="32"/>
      <c r="H549" s="32"/>
      <c r="I549" s="34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>
      <c r="A550" s="32"/>
      <c r="B550" s="34"/>
      <c r="C550" s="34"/>
      <c r="D550" s="34"/>
      <c r="E550" s="32"/>
      <c r="F550" s="32"/>
      <c r="G550" s="32"/>
      <c r="H550" s="32"/>
      <c r="I550" s="34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>
      <c r="A551" s="32"/>
      <c r="B551" s="34"/>
      <c r="C551" s="34"/>
      <c r="D551" s="34"/>
      <c r="E551" s="32"/>
      <c r="F551" s="32"/>
      <c r="G551" s="32"/>
      <c r="H551" s="32"/>
      <c r="I551" s="34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>
      <c r="A552" s="32"/>
      <c r="B552" s="34"/>
      <c r="C552" s="34"/>
      <c r="D552" s="34"/>
      <c r="E552" s="32"/>
      <c r="F552" s="32"/>
      <c r="G552" s="32"/>
      <c r="H552" s="32"/>
      <c r="I552" s="34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>
      <c r="A553" s="32"/>
      <c r="B553" s="34"/>
      <c r="C553" s="34"/>
      <c r="D553" s="34"/>
      <c r="E553" s="32"/>
      <c r="F553" s="32"/>
      <c r="G553" s="32"/>
      <c r="H553" s="32"/>
      <c r="I553" s="34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>
      <c r="A554" s="32"/>
      <c r="B554" s="34"/>
      <c r="C554" s="34"/>
      <c r="D554" s="34"/>
      <c r="E554" s="32"/>
      <c r="F554" s="32"/>
      <c r="G554" s="32"/>
      <c r="H554" s="32"/>
      <c r="I554" s="34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>
      <c r="A555" s="32"/>
      <c r="B555" s="34"/>
      <c r="C555" s="34"/>
      <c r="D555" s="34"/>
      <c r="E555" s="32"/>
      <c r="F555" s="32"/>
      <c r="G555" s="32"/>
      <c r="H555" s="32"/>
      <c r="I555" s="34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>
      <c r="A556" s="32"/>
      <c r="B556" s="34"/>
      <c r="C556" s="34"/>
      <c r="D556" s="34"/>
      <c r="E556" s="32"/>
      <c r="F556" s="32"/>
      <c r="G556" s="32"/>
      <c r="H556" s="32"/>
      <c r="I556" s="34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>
      <c r="A557" s="32"/>
      <c r="B557" s="34"/>
      <c r="C557" s="34"/>
      <c r="D557" s="34"/>
      <c r="E557" s="32"/>
      <c r="F557" s="32"/>
      <c r="G557" s="32"/>
      <c r="H557" s="32"/>
      <c r="I557" s="34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>
      <c r="A558" s="32"/>
      <c r="B558" s="34"/>
      <c r="C558" s="34"/>
      <c r="D558" s="34"/>
      <c r="E558" s="32"/>
      <c r="F558" s="32"/>
      <c r="G558" s="32"/>
      <c r="H558" s="32"/>
      <c r="I558" s="34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>
      <c r="A559" s="32"/>
      <c r="B559" s="34"/>
      <c r="C559" s="34"/>
      <c r="D559" s="34"/>
      <c r="E559" s="32"/>
      <c r="F559" s="32"/>
      <c r="G559" s="32"/>
      <c r="H559" s="32"/>
      <c r="I559" s="34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>
      <c r="A560" s="32"/>
      <c r="B560" s="34"/>
      <c r="C560" s="34"/>
      <c r="D560" s="34"/>
      <c r="E560" s="32"/>
      <c r="F560" s="32"/>
      <c r="G560" s="32"/>
      <c r="H560" s="32"/>
      <c r="I560" s="34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>
      <c r="A561" s="32"/>
      <c r="B561" s="34"/>
      <c r="C561" s="34"/>
      <c r="D561" s="34"/>
      <c r="E561" s="32"/>
      <c r="F561" s="32"/>
      <c r="G561" s="32"/>
      <c r="H561" s="32"/>
      <c r="I561" s="34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>
      <c r="A562" s="32"/>
      <c r="B562" s="34"/>
      <c r="C562" s="34"/>
      <c r="D562" s="34"/>
      <c r="E562" s="32"/>
      <c r="F562" s="32"/>
      <c r="G562" s="32"/>
      <c r="H562" s="32"/>
      <c r="I562" s="34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>
      <c r="A563" s="32"/>
      <c r="B563" s="34"/>
      <c r="C563" s="34"/>
      <c r="D563" s="34"/>
      <c r="E563" s="32"/>
      <c r="F563" s="32"/>
      <c r="G563" s="32"/>
      <c r="H563" s="32"/>
      <c r="I563" s="34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>
      <c r="A564" s="32"/>
      <c r="B564" s="34"/>
      <c r="C564" s="34"/>
      <c r="D564" s="34"/>
      <c r="E564" s="32"/>
      <c r="F564" s="32"/>
      <c r="G564" s="32"/>
      <c r="H564" s="32"/>
      <c r="I564" s="34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>
      <c r="A565" s="32"/>
      <c r="B565" s="34"/>
      <c r="C565" s="34"/>
      <c r="D565" s="34"/>
      <c r="E565" s="32"/>
      <c r="F565" s="32"/>
      <c r="G565" s="32"/>
      <c r="H565" s="32"/>
      <c r="I565" s="34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>
      <c r="A566" s="32"/>
      <c r="B566" s="34"/>
      <c r="C566" s="34"/>
      <c r="D566" s="34"/>
      <c r="E566" s="32"/>
      <c r="F566" s="32"/>
      <c r="G566" s="32"/>
      <c r="H566" s="32"/>
      <c r="I566" s="34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>
      <c r="A567" s="32"/>
      <c r="B567" s="34"/>
      <c r="C567" s="34"/>
      <c r="D567" s="34"/>
      <c r="E567" s="32"/>
      <c r="F567" s="32"/>
      <c r="G567" s="32"/>
      <c r="H567" s="32"/>
      <c r="I567" s="34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>
      <c r="A568" s="32"/>
      <c r="B568" s="34"/>
      <c r="C568" s="34"/>
      <c r="D568" s="34"/>
      <c r="E568" s="32"/>
      <c r="F568" s="32"/>
      <c r="G568" s="32"/>
      <c r="H568" s="32"/>
      <c r="I568" s="34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>
      <c r="A569" s="32"/>
      <c r="B569" s="34"/>
      <c r="C569" s="34"/>
      <c r="D569" s="34"/>
      <c r="E569" s="32"/>
      <c r="F569" s="32"/>
      <c r="G569" s="32"/>
      <c r="H569" s="32"/>
      <c r="I569" s="34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>
      <c r="A570" s="32"/>
      <c r="B570" s="34"/>
      <c r="C570" s="34"/>
      <c r="D570" s="34"/>
      <c r="E570" s="32"/>
      <c r="F570" s="32"/>
      <c r="G570" s="32"/>
      <c r="H570" s="32"/>
      <c r="I570" s="34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>
      <c r="A571" s="32"/>
      <c r="B571" s="34"/>
      <c r="C571" s="34"/>
      <c r="D571" s="34"/>
      <c r="E571" s="32"/>
      <c r="F571" s="32"/>
      <c r="G571" s="32"/>
      <c r="H571" s="32"/>
      <c r="I571" s="34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>
      <c r="A572" s="32"/>
      <c r="B572" s="34"/>
      <c r="C572" s="34"/>
      <c r="D572" s="34"/>
      <c r="E572" s="32"/>
      <c r="F572" s="32"/>
      <c r="G572" s="32"/>
      <c r="H572" s="32"/>
      <c r="I572" s="34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>
      <c r="A573" s="32"/>
      <c r="B573" s="34"/>
      <c r="C573" s="34"/>
      <c r="D573" s="34"/>
      <c r="E573" s="32"/>
      <c r="F573" s="32"/>
      <c r="G573" s="32"/>
      <c r="H573" s="32"/>
      <c r="I573" s="34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>
      <c r="A574" s="32"/>
      <c r="B574" s="34"/>
      <c r="C574" s="34"/>
      <c r="D574" s="34"/>
      <c r="E574" s="32"/>
      <c r="F574" s="32"/>
      <c r="G574" s="32"/>
      <c r="H574" s="32"/>
      <c r="I574" s="34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>
      <c r="A575" s="32"/>
      <c r="B575" s="34"/>
      <c r="C575" s="34"/>
      <c r="D575" s="34"/>
      <c r="E575" s="32"/>
      <c r="F575" s="32"/>
      <c r="G575" s="32"/>
      <c r="H575" s="32"/>
      <c r="I575" s="34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>
      <c r="A576" s="32"/>
      <c r="B576" s="34"/>
      <c r="C576" s="34"/>
      <c r="D576" s="34"/>
      <c r="E576" s="32"/>
      <c r="F576" s="32"/>
      <c r="G576" s="32"/>
      <c r="H576" s="32"/>
      <c r="I576" s="34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>
      <c r="A577" s="32"/>
      <c r="B577" s="34"/>
      <c r="C577" s="34"/>
      <c r="D577" s="34"/>
      <c r="E577" s="32"/>
      <c r="F577" s="32"/>
      <c r="G577" s="32"/>
      <c r="H577" s="32"/>
      <c r="I577" s="34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>
      <c r="A578" s="32"/>
      <c r="B578" s="34"/>
      <c r="C578" s="34"/>
      <c r="D578" s="34"/>
      <c r="E578" s="32"/>
      <c r="F578" s="32"/>
      <c r="G578" s="32"/>
      <c r="H578" s="32"/>
      <c r="I578" s="34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>
      <c r="A579" s="32"/>
      <c r="B579" s="34"/>
      <c r="C579" s="34"/>
      <c r="D579" s="34"/>
      <c r="E579" s="32"/>
      <c r="F579" s="32"/>
      <c r="G579" s="32"/>
      <c r="H579" s="32"/>
      <c r="I579" s="34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>
      <c r="A580" s="32"/>
      <c r="B580" s="34"/>
      <c r="C580" s="34"/>
      <c r="D580" s="34"/>
      <c r="E580" s="32"/>
      <c r="F580" s="32"/>
      <c r="G580" s="32"/>
      <c r="H580" s="32"/>
      <c r="I580" s="34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>
      <c r="A581" s="32"/>
      <c r="B581" s="34"/>
      <c r="C581" s="34"/>
      <c r="D581" s="34"/>
      <c r="E581" s="32"/>
      <c r="F581" s="32"/>
      <c r="G581" s="32"/>
      <c r="H581" s="32"/>
      <c r="I581" s="34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>
      <c r="A582" s="32"/>
      <c r="B582" s="34"/>
      <c r="C582" s="34"/>
      <c r="D582" s="34"/>
      <c r="E582" s="32"/>
      <c r="F582" s="32"/>
      <c r="G582" s="32"/>
      <c r="H582" s="32"/>
      <c r="I582" s="34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>
      <c r="A583" s="32"/>
      <c r="B583" s="34"/>
      <c r="C583" s="34"/>
      <c r="D583" s="34"/>
      <c r="E583" s="32"/>
      <c r="F583" s="32"/>
      <c r="G583" s="32"/>
      <c r="H583" s="32"/>
      <c r="I583" s="34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>
      <c r="A584" s="32"/>
      <c r="B584" s="34"/>
      <c r="C584" s="34"/>
      <c r="D584" s="34"/>
      <c r="E584" s="32"/>
      <c r="F584" s="32"/>
      <c r="G584" s="32"/>
      <c r="H584" s="32"/>
      <c r="I584" s="34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>
      <c r="A585" s="32"/>
      <c r="B585" s="34"/>
      <c r="C585" s="34"/>
      <c r="D585" s="34"/>
      <c r="E585" s="32"/>
      <c r="F585" s="32"/>
      <c r="G585" s="32"/>
      <c r="H585" s="32"/>
      <c r="I585" s="34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>
      <c r="A586" s="32"/>
      <c r="B586" s="34"/>
      <c r="C586" s="34"/>
      <c r="D586" s="34"/>
      <c r="E586" s="32"/>
      <c r="F586" s="32"/>
      <c r="G586" s="32"/>
      <c r="H586" s="32"/>
      <c r="I586" s="34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>
      <c r="A587" s="32"/>
      <c r="B587" s="34"/>
      <c r="C587" s="34"/>
      <c r="D587" s="34"/>
      <c r="E587" s="32"/>
      <c r="F587" s="32"/>
      <c r="G587" s="32"/>
      <c r="H587" s="32"/>
      <c r="I587" s="34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>
      <c r="A588" s="32"/>
      <c r="B588" s="34"/>
      <c r="C588" s="34"/>
      <c r="D588" s="34"/>
      <c r="E588" s="32"/>
      <c r="F588" s="32"/>
      <c r="G588" s="32"/>
      <c r="H588" s="32"/>
      <c r="I588" s="34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>
      <c r="A589" s="32"/>
      <c r="B589" s="34"/>
      <c r="C589" s="34"/>
      <c r="D589" s="34"/>
      <c r="E589" s="32"/>
      <c r="F589" s="32"/>
      <c r="G589" s="32"/>
      <c r="H589" s="32"/>
      <c r="I589" s="34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>
      <c r="A590" s="32"/>
      <c r="B590" s="34"/>
      <c r="C590" s="34"/>
      <c r="D590" s="34"/>
      <c r="E590" s="32"/>
      <c r="F590" s="32"/>
      <c r="G590" s="32"/>
      <c r="H590" s="32"/>
      <c r="I590" s="34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>
      <c r="A591" s="32"/>
      <c r="B591" s="34"/>
      <c r="C591" s="34"/>
      <c r="D591" s="34"/>
      <c r="E591" s="32"/>
      <c r="F591" s="32"/>
      <c r="G591" s="32"/>
      <c r="H591" s="32"/>
      <c r="I591" s="34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>
      <c r="A592" s="32"/>
      <c r="B592" s="34"/>
      <c r="C592" s="34"/>
      <c r="D592" s="34"/>
      <c r="E592" s="32"/>
      <c r="F592" s="32"/>
      <c r="G592" s="32"/>
      <c r="H592" s="32"/>
      <c r="I592" s="34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>
      <c r="A593" s="32"/>
      <c r="B593" s="34"/>
      <c r="C593" s="34"/>
      <c r="D593" s="34"/>
      <c r="E593" s="32"/>
      <c r="F593" s="32"/>
      <c r="G593" s="32"/>
      <c r="H593" s="32"/>
      <c r="I593" s="34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>
      <c r="A594" s="32"/>
      <c r="B594" s="34"/>
      <c r="C594" s="34"/>
      <c r="D594" s="34"/>
      <c r="E594" s="32"/>
      <c r="F594" s="32"/>
      <c r="G594" s="32"/>
      <c r="H594" s="32"/>
      <c r="I594" s="34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>
      <c r="A595" s="32"/>
      <c r="B595" s="34"/>
      <c r="C595" s="34"/>
      <c r="D595" s="34"/>
      <c r="E595" s="32"/>
      <c r="F595" s="32"/>
      <c r="G595" s="32"/>
      <c r="H595" s="32"/>
      <c r="I595" s="34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>
      <c r="A596" s="32"/>
      <c r="B596" s="34"/>
      <c r="C596" s="34"/>
      <c r="D596" s="34"/>
      <c r="E596" s="32"/>
      <c r="F596" s="32"/>
      <c r="G596" s="32"/>
      <c r="H596" s="32"/>
      <c r="I596" s="34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>
      <c r="A597" s="32"/>
      <c r="B597" s="34"/>
      <c r="C597" s="34"/>
      <c r="D597" s="34"/>
      <c r="E597" s="32"/>
      <c r="F597" s="32"/>
      <c r="G597" s="32"/>
      <c r="H597" s="32"/>
      <c r="I597" s="34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>
      <c r="A598" s="32"/>
      <c r="B598" s="34"/>
      <c r="C598" s="34"/>
      <c r="D598" s="34"/>
      <c r="E598" s="32"/>
      <c r="F598" s="32"/>
      <c r="G598" s="32"/>
      <c r="H598" s="32"/>
      <c r="I598" s="34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>
      <c r="A599" s="32"/>
      <c r="B599" s="34"/>
      <c r="C599" s="34"/>
      <c r="D599" s="34"/>
      <c r="E599" s="32"/>
      <c r="F599" s="32"/>
      <c r="G599" s="32"/>
      <c r="H599" s="32"/>
      <c r="I599" s="34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>
      <c r="A600" s="32"/>
      <c r="B600" s="34"/>
      <c r="C600" s="34"/>
      <c r="D600" s="34"/>
      <c r="E600" s="32"/>
      <c r="F600" s="32"/>
      <c r="G600" s="32"/>
      <c r="H600" s="32"/>
      <c r="I600" s="34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>
      <c r="A601" s="32"/>
      <c r="B601" s="34"/>
      <c r="C601" s="34"/>
      <c r="D601" s="34"/>
      <c r="E601" s="32"/>
      <c r="F601" s="32"/>
      <c r="G601" s="32"/>
      <c r="H601" s="32"/>
      <c r="I601" s="34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>
      <c r="A602" s="32"/>
      <c r="B602" s="34"/>
      <c r="C602" s="34"/>
      <c r="D602" s="34"/>
      <c r="E602" s="32"/>
      <c r="F602" s="32"/>
      <c r="G602" s="32"/>
      <c r="H602" s="32"/>
      <c r="I602" s="34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>
      <c r="A603" s="32"/>
      <c r="B603" s="34"/>
      <c r="C603" s="34"/>
      <c r="D603" s="34"/>
      <c r="E603" s="32"/>
      <c r="F603" s="32"/>
      <c r="G603" s="32"/>
      <c r="H603" s="32"/>
      <c r="I603" s="34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>
      <c r="A604" s="32"/>
      <c r="B604" s="34"/>
      <c r="C604" s="34"/>
      <c r="D604" s="34"/>
      <c r="E604" s="32"/>
      <c r="F604" s="32"/>
      <c r="G604" s="32"/>
      <c r="H604" s="32"/>
      <c r="I604" s="34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>
      <c r="A605" s="32"/>
      <c r="B605" s="34"/>
      <c r="C605" s="34"/>
      <c r="D605" s="34"/>
      <c r="E605" s="32"/>
      <c r="F605" s="32"/>
      <c r="G605" s="32"/>
      <c r="H605" s="32"/>
      <c r="I605" s="34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>
      <c r="A606" s="32"/>
      <c r="B606" s="34"/>
      <c r="C606" s="34"/>
      <c r="D606" s="34"/>
      <c r="E606" s="32"/>
      <c r="F606" s="32"/>
      <c r="G606" s="32"/>
      <c r="H606" s="32"/>
      <c r="I606" s="34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>
      <c r="A607" s="32"/>
      <c r="B607" s="34"/>
      <c r="C607" s="34"/>
      <c r="D607" s="34"/>
      <c r="E607" s="32"/>
      <c r="F607" s="32"/>
      <c r="G607" s="32"/>
      <c r="H607" s="32"/>
      <c r="I607" s="34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>
      <c r="A608" s="32"/>
      <c r="B608" s="34"/>
      <c r="C608" s="34"/>
      <c r="D608" s="34"/>
      <c r="E608" s="32"/>
      <c r="F608" s="32"/>
      <c r="G608" s="32"/>
      <c r="H608" s="32"/>
      <c r="I608" s="34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>
      <c r="A609" s="32"/>
      <c r="B609" s="34"/>
      <c r="C609" s="34"/>
      <c r="D609" s="34"/>
      <c r="E609" s="32"/>
      <c r="F609" s="32"/>
      <c r="G609" s="32"/>
      <c r="H609" s="32"/>
      <c r="I609" s="34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>
      <c r="A610" s="32"/>
      <c r="B610" s="34"/>
      <c r="C610" s="34"/>
      <c r="D610" s="34"/>
      <c r="E610" s="32"/>
      <c r="F610" s="32"/>
      <c r="G610" s="32"/>
      <c r="H610" s="32"/>
      <c r="I610" s="34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>
      <c r="A611" s="32"/>
      <c r="B611" s="34"/>
      <c r="C611" s="34"/>
      <c r="D611" s="34"/>
      <c r="E611" s="32"/>
      <c r="F611" s="32"/>
      <c r="G611" s="32"/>
      <c r="H611" s="32"/>
      <c r="I611" s="34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>
      <c r="A612" s="32"/>
      <c r="B612" s="34"/>
      <c r="C612" s="34"/>
      <c r="D612" s="34"/>
      <c r="E612" s="32"/>
      <c r="F612" s="32"/>
      <c r="G612" s="32"/>
      <c r="H612" s="32"/>
      <c r="I612" s="34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>
      <c r="A613" s="32"/>
      <c r="B613" s="34"/>
      <c r="C613" s="34"/>
      <c r="D613" s="34"/>
      <c r="E613" s="32"/>
      <c r="F613" s="32"/>
      <c r="G613" s="32"/>
      <c r="H613" s="32"/>
      <c r="I613" s="34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>
      <c r="A614" s="32"/>
      <c r="B614" s="34"/>
      <c r="C614" s="34"/>
      <c r="D614" s="34"/>
      <c r="E614" s="32"/>
      <c r="F614" s="32"/>
      <c r="G614" s="32"/>
      <c r="H614" s="32"/>
      <c r="I614" s="34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>
      <c r="A615" s="32"/>
      <c r="B615" s="34"/>
      <c r="C615" s="34"/>
      <c r="D615" s="34"/>
      <c r="E615" s="32"/>
      <c r="F615" s="32"/>
      <c r="G615" s="32"/>
      <c r="H615" s="32"/>
      <c r="I615" s="34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>
      <c r="A616" s="32"/>
      <c r="B616" s="34"/>
      <c r="C616" s="34"/>
      <c r="D616" s="34"/>
      <c r="E616" s="32"/>
      <c r="F616" s="32"/>
      <c r="G616" s="32"/>
      <c r="H616" s="32"/>
      <c r="I616" s="34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>
      <c r="A617" s="32"/>
      <c r="B617" s="34"/>
      <c r="C617" s="34"/>
      <c r="D617" s="34"/>
      <c r="E617" s="32"/>
      <c r="F617" s="32"/>
      <c r="G617" s="32"/>
      <c r="H617" s="32"/>
      <c r="I617" s="34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>
      <c r="A618" s="32"/>
      <c r="B618" s="34"/>
      <c r="C618" s="34"/>
      <c r="D618" s="34"/>
      <c r="E618" s="32"/>
      <c r="F618" s="32"/>
      <c r="G618" s="32"/>
      <c r="H618" s="32"/>
      <c r="I618" s="34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>
      <c r="A619" s="32"/>
      <c r="B619" s="34"/>
      <c r="C619" s="34"/>
      <c r="D619" s="34"/>
      <c r="E619" s="32"/>
      <c r="F619" s="32"/>
      <c r="G619" s="32"/>
      <c r="H619" s="32"/>
      <c r="I619" s="34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>
      <c r="A620" s="32"/>
      <c r="B620" s="34"/>
      <c r="C620" s="34"/>
      <c r="D620" s="34"/>
      <c r="E620" s="32"/>
      <c r="F620" s="32"/>
      <c r="G620" s="32"/>
      <c r="H620" s="32"/>
      <c r="I620" s="34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>
      <c r="A621" s="32"/>
      <c r="B621" s="34"/>
      <c r="C621" s="34"/>
      <c r="D621" s="34"/>
      <c r="E621" s="32"/>
      <c r="F621" s="32"/>
      <c r="G621" s="32"/>
      <c r="H621" s="32"/>
      <c r="I621" s="34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>
      <c r="A622" s="32"/>
      <c r="B622" s="34"/>
      <c r="C622" s="34"/>
      <c r="D622" s="34"/>
      <c r="E622" s="32"/>
      <c r="F622" s="32"/>
      <c r="G622" s="32"/>
      <c r="H622" s="32"/>
      <c r="I622" s="34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>
      <c r="A623" s="32"/>
      <c r="B623" s="34"/>
      <c r="C623" s="34"/>
      <c r="D623" s="34"/>
      <c r="E623" s="32"/>
      <c r="F623" s="32"/>
      <c r="G623" s="32"/>
      <c r="H623" s="32"/>
      <c r="I623" s="34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>
      <c r="A624" s="32"/>
      <c r="B624" s="34"/>
      <c r="C624" s="34"/>
      <c r="D624" s="34"/>
      <c r="E624" s="32"/>
      <c r="F624" s="32"/>
      <c r="G624" s="32"/>
      <c r="H624" s="32"/>
      <c r="I624" s="34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>
      <c r="A625" s="32"/>
      <c r="B625" s="34"/>
      <c r="C625" s="34"/>
      <c r="D625" s="34"/>
      <c r="E625" s="32"/>
      <c r="F625" s="32"/>
      <c r="G625" s="32"/>
      <c r="H625" s="32"/>
      <c r="I625" s="34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>
      <c r="A626" s="32"/>
      <c r="B626" s="34"/>
      <c r="C626" s="34"/>
      <c r="D626" s="34"/>
      <c r="E626" s="32"/>
      <c r="F626" s="32"/>
      <c r="G626" s="32"/>
      <c r="H626" s="32"/>
      <c r="I626" s="34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>
      <c r="A627" s="32"/>
      <c r="B627" s="34"/>
      <c r="C627" s="34"/>
      <c r="D627" s="34"/>
      <c r="E627" s="32"/>
      <c r="F627" s="32"/>
      <c r="G627" s="32"/>
      <c r="H627" s="32"/>
      <c r="I627" s="34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>
      <c r="A628" s="32"/>
      <c r="B628" s="34"/>
      <c r="C628" s="34"/>
      <c r="D628" s="34"/>
      <c r="E628" s="32"/>
      <c r="F628" s="32"/>
      <c r="G628" s="32"/>
      <c r="H628" s="32"/>
      <c r="I628" s="34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>
      <c r="A629" s="32"/>
      <c r="B629" s="34"/>
      <c r="C629" s="34"/>
      <c r="D629" s="34"/>
      <c r="E629" s="32"/>
      <c r="F629" s="32"/>
      <c r="G629" s="32"/>
      <c r="H629" s="32"/>
      <c r="I629" s="34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>
      <c r="A630" s="32"/>
      <c r="B630" s="34"/>
      <c r="C630" s="34"/>
      <c r="D630" s="34"/>
      <c r="E630" s="32"/>
      <c r="F630" s="32"/>
      <c r="G630" s="32"/>
      <c r="H630" s="32"/>
      <c r="I630" s="34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</sheetData>
  <mergeCells count="11">
    <mergeCell ref="D6:D7"/>
    <mergeCell ref="H6:H7"/>
    <mergeCell ref="F6:F7"/>
    <mergeCell ref="I6:I7"/>
    <mergeCell ref="A1:K1"/>
    <mergeCell ref="A3:K3"/>
    <mergeCell ref="K5:K7"/>
    <mergeCell ref="B5:E5"/>
    <mergeCell ref="B6:B7"/>
    <mergeCell ref="E6:E7"/>
    <mergeCell ref="F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62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0.7109375" style="32" customWidth="1"/>
    <col min="2" max="9" width="12.7109375" style="32" customWidth="1"/>
    <col min="10" max="16384" width="11.421875" style="32" customWidth="1"/>
  </cols>
  <sheetData>
    <row r="1" spans="1:9" s="31" customFormat="1" ht="18">
      <c r="A1" s="323" t="s">
        <v>365</v>
      </c>
      <c r="B1" s="323"/>
      <c r="C1" s="323"/>
      <c r="D1" s="323"/>
      <c r="E1" s="323"/>
      <c r="F1" s="323"/>
      <c r="G1" s="323"/>
      <c r="H1" s="323"/>
      <c r="I1" s="323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334" t="s">
        <v>445</v>
      </c>
      <c r="B3" s="334"/>
      <c r="C3" s="334"/>
      <c r="D3" s="334"/>
      <c r="E3" s="334"/>
      <c r="F3" s="334"/>
      <c r="G3" s="334"/>
      <c r="H3" s="334"/>
      <c r="I3" s="334"/>
    </row>
    <row r="4" spans="1:9" ht="13.5" customHeight="1" thickBot="1">
      <c r="A4" s="448"/>
      <c r="B4" s="448"/>
      <c r="C4" s="448"/>
      <c r="D4" s="448"/>
      <c r="E4" s="448"/>
      <c r="F4" s="448"/>
      <c r="G4" s="448"/>
      <c r="H4" s="448"/>
      <c r="I4" s="448"/>
    </row>
    <row r="5" spans="1:9" ht="12.75">
      <c r="A5" s="294"/>
      <c r="B5" s="335" t="s">
        <v>191</v>
      </c>
      <c r="C5" s="321"/>
      <c r="D5" s="321"/>
      <c r="E5" s="321"/>
      <c r="F5" s="321"/>
      <c r="G5" s="321"/>
      <c r="H5" s="321"/>
      <c r="I5" s="321"/>
    </row>
    <row r="6" spans="1:9" ht="12.75">
      <c r="A6" s="170" t="s">
        <v>77</v>
      </c>
      <c r="B6" s="443" t="s">
        <v>198</v>
      </c>
      <c r="C6" s="444"/>
      <c r="D6" s="445" t="s">
        <v>197</v>
      </c>
      <c r="E6" s="446"/>
      <c r="F6" s="445" t="s">
        <v>196</v>
      </c>
      <c r="G6" s="446"/>
      <c r="H6" s="445" t="s">
        <v>199</v>
      </c>
      <c r="I6" s="447"/>
    </row>
    <row r="7" spans="1:9" ht="13.5" thickBot="1">
      <c r="A7" s="171"/>
      <c r="B7" s="139">
        <v>2008</v>
      </c>
      <c r="C7" s="139">
        <v>2009</v>
      </c>
      <c r="D7" s="139">
        <v>2008</v>
      </c>
      <c r="E7" s="139">
        <v>2009</v>
      </c>
      <c r="F7" s="139">
        <v>2008</v>
      </c>
      <c r="G7" s="139">
        <v>2009</v>
      </c>
      <c r="H7" s="139">
        <v>2008</v>
      </c>
      <c r="I7" s="240">
        <v>2009</v>
      </c>
    </row>
    <row r="8" spans="1:9" ht="12.75">
      <c r="A8" s="107" t="s">
        <v>52</v>
      </c>
      <c r="B8" s="109">
        <v>23.148945</v>
      </c>
      <c r="C8" s="109">
        <v>22.43933</v>
      </c>
      <c r="D8" s="109">
        <v>43.929419</v>
      </c>
      <c r="E8" s="109">
        <v>44.122479</v>
      </c>
      <c r="F8" s="109">
        <v>11.66482</v>
      </c>
      <c r="G8" s="109">
        <v>11.446269</v>
      </c>
      <c r="H8" s="109">
        <v>0.268397</v>
      </c>
      <c r="I8" s="110">
        <v>0.351768</v>
      </c>
    </row>
    <row r="9" spans="1:9" ht="12.75">
      <c r="A9" s="111" t="s">
        <v>53</v>
      </c>
      <c r="B9" s="113">
        <v>40.102688</v>
      </c>
      <c r="C9" s="113">
        <v>40.158404</v>
      </c>
      <c r="D9" s="113">
        <v>37.484578</v>
      </c>
      <c r="E9" s="113">
        <v>38.48986</v>
      </c>
      <c r="F9" s="113">
        <v>13.122002</v>
      </c>
      <c r="G9" s="113">
        <v>12.380765</v>
      </c>
      <c r="H9" s="113">
        <v>0.46136</v>
      </c>
      <c r="I9" s="114">
        <v>0.50947</v>
      </c>
    </row>
    <row r="10" spans="1:9" ht="12.75">
      <c r="A10" s="111" t="s">
        <v>80</v>
      </c>
      <c r="B10" s="113">
        <v>38.724468</v>
      </c>
      <c r="C10" s="113">
        <v>37.835217</v>
      </c>
      <c r="D10" s="113">
        <v>42.042969</v>
      </c>
      <c r="E10" s="113">
        <v>43.31276</v>
      </c>
      <c r="F10" s="113">
        <v>14.766367</v>
      </c>
      <c r="G10" s="113">
        <v>14.277614</v>
      </c>
      <c r="H10" s="113">
        <v>0.318304</v>
      </c>
      <c r="I10" s="114">
        <v>0.377425</v>
      </c>
    </row>
    <row r="11" spans="1:9" ht="12.75">
      <c r="A11" s="111" t="s">
        <v>55</v>
      </c>
      <c r="B11" s="113">
        <v>3.598946</v>
      </c>
      <c r="C11" s="113">
        <v>3.276381</v>
      </c>
      <c r="D11" s="113">
        <v>66.020477</v>
      </c>
      <c r="E11" s="113">
        <v>67.004649</v>
      </c>
      <c r="F11" s="113">
        <v>25.792276</v>
      </c>
      <c r="G11" s="113">
        <v>24.962249</v>
      </c>
      <c r="H11" s="113">
        <v>0.579398</v>
      </c>
      <c r="I11" s="114">
        <v>0.51403</v>
      </c>
    </row>
    <row r="12" spans="1:9" ht="12.75">
      <c r="A12" s="111" t="s">
        <v>81</v>
      </c>
      <c r="B12" s="113">
        <v>7.27573</v>
      </c>
      <c r="C12" s="113">
        <v>7.154686</v>
      </c>
      <c r="D12" s="113">
        <v>65.890683</v>
      </c>
      <c r="E12" s="113">
        <v>66.815179</v>
      </c>
      <c r="F12" s="113">
        <v>22.707611</v>
      </c>
      <c r="G12" s="113">
        <v>21.831245</v>
      </c>
      <c r="H12" s="113">
        <v>0.355368</v>
      </c>
      <c r="I12" s="114">
        <v>0.371844</v>
      </c>
    </row>
    <row r="13" spans="1:9" ht="12.75">
      <c r="A13" s="111" t="s">
        <v>57</v>
      </c>
      <c r="B13" s="113">
        <v>53.742215</v>
      </c>
      <c r="C13" s="113">
        <v>51.63296</v>
      </c>
      <c r="D13" s="113">
        <v>32.970364</v>
      </c>
      <c r="E13" s="113">
        <v>34.816901</v>
      </c>
      <c r="F13" s="113">
        <v>7.606475</v>
      </c>
      <c r="G13" s="113">
        <v>7.359742</v>
      </c>
      <c r="H13" s="113">
        <v>0.28024</v>
      </c>
      <c r="I13" s="114">
        <v>0.237439</v>
      </c>
    </row>
    <row r="14" spans="1:9" ht="12.75">
      <c r="A14" s="111" t="s">
        <v>82</v>
      </c>
      <c r="B14" s="113">
        <v>16.631296</v>
      </c>
      <c r="C14" s="113">
        <v>15.428689</v>
      </c>
      <c r="D14" s="113">
        <v>55.845137</v>
      </c>
      <c r="E14" s="113">
        <v>57.550824</v>
      </c>
      <c r="F14" s="113">
        <v>22.642616</v>
      </c>
      <c r="G14" s="113">
        <v>21.765821</v>
      </c>
      <c r="H14" s="113">
        <v>0.284944</v>
      </c>
      <c r="I14" s="114">
        <v>0.3275</v>
      </c>
    </row>
    <row r="15" spans="1:9" ht="12.75">
      <c r="A15" s="111" t="s">
        <v>61</v>
      </c>
      <c r="B15" s="113">
        <v>4.679121</v>
      </c>
      <c r="C15" s="113">
        <v>4.318827</v>
      </c>
      <c r="D15" s="113">
        <v>66.07206</v>
      </c>
      <c r="E15" s="113">
        <v>67.949169</v>
      </c>
      <c r="F15" s="113">
        <v>23.513192</v>
      </c>
      <c r="G15" s="113">
        <v>22.269492</v>
      </c>
      <c r="H15" s="113">
        <v>0.300573</v>
      </c>
      <c r="I15" s="114">
        <v>0.277371</v>
      </c>
    </row>
    <row r="16" spans="1:9" ht="12.75">
      <c r="A16" s="111" t="s">
        <v>36</v>
      </c>
      <c r="B16" s="113">
        <v>3.398597</v>
      </c>
      <c r="C16" s="113">
        <v>3.66895</v>
      </c>
      <c r="D16" s="113">
        <v>65.623483</v>
      </c>
      <c r="E16" s="113">
        <v>65.939511</v>
      </c>
      <c r="F16" s="113">
        <v>28.026424</v>
      </c>
      <c r="G16" s="113">
        <v>27.032358</v>
      </c>
      <c r="H16" s="113">
        <v>0.275819</v>
      </c>
      <c r="I16" s="114">
        <v>0.308487</v>
      </c>
    </row>
    <row r="17" spans="1:9" ht="12.75">
      <c r="A17" s="111" t="s">
        <v>63</v>
      </c>
      <c r="B17" s="113">
        <v>17.038708</v>
      </c>
      <c r="C17" s="113">
        <v>17.880172</v>
      </c>
      <c r="D17" s="113">
        <v>53.293588</v>
      </c>
      <c r="E17" s="113">
        <v>53.265097</v>
      </c>
      <c r="F17" s="113">
        <v>19.353103</v>
      </c>
      <c r="G17" s="113">
        <v>17.124758</v>
      </c>
      <c r="H17" s="113">
        <v>0.635789</v>
      </c>
      <c r="I17" s="114">
        <v>0.654305</v>
      </c>
    </row>
    <row r="18" spans="1:9" ht="12.75">
      <c r="A18" s="111" t="s">
        <v>64</v>
      </c>
      <c r="B18" s="113">
        <v>2.562677</v>
      </c>
      <c r="C18" s="113">
        <v>2.770114</v>
      </c>
      <c r="D18" s="113">
        <v>57.233319</v>
      </c>
      <c r="E18" s="113">
        <v>55.571706</v>
      </c>
      <c r="F18" s="113">
        <v>29.702336</v>
      </c>
      <c r="G18" s="113">
        <v>30.119687</v>
      </c>
      <c r="H18" s="113">
        <v>2.477004</v>
      </c>
      <c r="I18" s="114">
        <v>2.277854</v>
      </c>
    </row>
    <row r="19" spans="1:9" ht="12.75">
      <c r="A19" s="111" t="s">
        <v>66</v>
      </c>
      <c r="B19" s="113">
        <v>35.527792</v>
      </c>
      <c r="C19" s="113">
        <v>35.411942</v>
      </c>
      <c r="D19" s="113">
        <v>30.191285</v>
      </c>
      <c r="E19" s="113">
        <v>29.755388</v>
      </c>
      <c r="F19" s="113">
        <v>10.634234</v>
      </c>
      <c r="G19" s="113">
        <v>10.490845</v>
      </c>
      <c r="H19" s="113">
        <v>0.794273</v>
      </c>
      <c r="I19" s="114">
        <v>0.920108</v>
      </c>
    </row>
    <row r="20" spans="1:9" ht="12.75">
      <c r="A20" s="111" t="s">
        <v>67</v>
      </c>
      <c r="B20" s="113">
        <v>37.997106</v>
      </c>
      <c r="C20" s="113">
        <v>37.786794</v>
      </c>
      <c r="D20" s="113">
        <v>31.415396</v>
      </c>
      <c r="E20" s="113">
        <v>30.999959</v>
      </c>
      <c r="F20" s="113">
        <v>10.05633</v>
      </c>
      <c r="G20" s="113">
        <v>8.634992</v>
      </c>
      <c r="H20" s="113">
        <v>0.220484</v>
      </c>
      <c r="I20" s="114">
        <v>0.333169</v>
      </c>
    </row>
    <row r="21" spans="1:9" ht="12.75">
      <c r="A21" s="111" t="s">
        <v>68</v>
      </c>
      <c r="B21" s="113">
        <v>44.508178</v>
      </c>
      <c r="C21" s="113">
        <v>44.363975</v>
      </c>
      <c r="D21" s="113">
        <v>30.616402</v>
      </c>
      <c r="E21" s="113">
        <v>30.917078</v>
      </c>
      <c r="F21" s="113">
        <v>10.08996</v>
      </c>
      <c r="G21" s="113">
        <v>9.028604</v>
      </c>
      <c r="H21" s="113">
        <v>0.365356</v>
      </c>
      <c r="I21" s="114">
        <v>0.411444</v>
      </c>
    </row>
    <row r="22" spans="1:9" ht="12.75">
      <c r="A22" s="111" t="s">
        <v>79</v>
      </c>
      <c r="B22" s="113">
        <v>7.763406</v>
      </c>
      <c r="C22" s="113">
        <v>7.490729</v>
      </c>
      <c r="D22" s="113">
        <v>64.353325</v>
      </c>
      <c r="E22" s="113">
        <v>64.943027</v>
      </c>
      <c r="F22" s="113">
        <v>22.538147</v>
      </c>
      <c r="G22" s="113">
        <v>22.14112</v>
      </c>
      <c r="H22" s="113">
        <v>0.400018</v>
      </c>
      <c r="I22" s="114">
        <v>0.450384</v>
      </c>
    </row>
    <row r="23" spans="1:9" ht="14.25">
      <c r="A23" s="288" t="s">
        <v>111</v>
      </c>
      <c r="B23" s="113">
        <v>4.083691</v>
      </c>
      <c r="C23" s="113">
        <v>4.783093</v>
      </c>
      <c r="D23" s="113">
        <v>55.190449</v>
      </c>
      <c r="E23" s="113">
        <v>55.608459</v>
      </c>
      <c r="F23" s="113">
        <v>28.197443</v>
      </c>
      <c r="G23" s="113">
        <v>28.00945</v>
      </c>
      <c r="H23" s="113">
        <v>0.801946</v>
      </c>
      <c r="I23" s="114">
        <v>0.729352</v>
      </c>
    </row>
    <row r="24" spans="1:9" ht="12.75">
      <c r="A24" s="111" t="s">
        <v>83</v>
      </c>
      <c r="B24" s="113">
        <v>16.770118</v>
      </c>
      <c r="C24" s="113">
        <v>15.238472</v>
      </c>
      <c r="D24" s="113">
        <v>50.637023</v>
      </c>
      <c r="E24" s="113">
        <v>53.137655</v>
      </c>
      <c r="F24" s="113">
        <v>13.090692</v>
      </c>
      <c r="G24" s="113">
        <v>13.725064</v>
      </c>
      <c r="H24" s="113">
        <v>2.822691</v>
      </c>
      <c r="I24" s="114">
        <v>3.721034</v>
      </c>
    </row>
    <row r="25" spans="1:9" ht="12.75">
      <c r="A25" s="111" t="s">
        <v>72</v>
      </c>
      <c r="B25" s="113">
        <v>1.977802</v>
      </c>
      <c r="C25" s="113">
        <v>1.998023</v>
      </c>
      <c r="D25" s="113">
        <v>65.690097</v>
      </c>
      <c r="E25" s="113">
        <v>65.311049</v>
      </c>
      <c r="F25" s="113">
        <v>28.389985</v>
      </c>
      <c r="G25" s="113">
        <v>29.150477</v>
      </c>
      <c r="H25" s="113">
        <v>0.363568</v>
      </c>
      <c r="I25" s="114">
        <v>0.280741</v>
      </c>
    </row>
    <row r="26" spans="1:9" ht="12.75">
      <c r="A26" s="111" t="s">
        <v>84</v>
      </c>
      <c r="B26" s="113">
        <v>2.193152</v>
      </c>
      <c r="C26" s="113">
        <v>2.038659</v>
      </c>
      <c r="D26" s="113">
        <v>71.093708</v>
      </c>
      <c r="E26" s="113">
        <v>70.822265</v>
      </c>
      <c r="F26" s="113">
        <v>24.199559</v>
      </c>
      <c r="G26" s="113">
        <v>24.034579</v>
      </c>
      <c r="H26" s="113">
        <v>0.450609</v>
      </c>
      <c r="I26" s="114">
        <v>0.356435</v>
      </c>
    </row>
    <row r="27" spans="1:9" ht="12.75">
      <c r="A27" s="111" t="s">
        <v>74</v>
      </c>
      <c r="B27" s="113">
        <v>4.099881</v>
      </c>
      <c r="C27" s="113">
        <v>3.983457</v>
      </c>
      <c r="D27" s="113">
        <v>66.975235</v>
      </c>
      <c r="E27" s="113">
        <v>66.404075</v>
      </c>
      <c r="F27" s="113">
        <v>21.987037</v>
      </c>
      <c r="G27" s="113">
        <v>22.525421</v>
      </c>
      <c r="H27" s="113">
        <v>0.31972</v>
      </c>
      <c r="I27" s="114">
        <v>0.499714</v>
      </c>
    </row>
    <row r="28" spans="1:9" ht="12.75">
      <c r="A28" s="111" t="s">
        <v>85</v>
      </c>
      <c r="B28" s="113">
        <v>1.679678</v>
      </c>
      <c r="C28" s="113">
        <v>1.845312</v>
      </c>
      <c r="D28" s="113">
        <v>68.299687</v>
      </c>
      <c r="E28" s="113">
        <v>68.928498</v>
      </c>
      <c r="F28" s="113">
        <v>26.396704</v>
      </c>
      <c r="G28" s="113">
        <v>25.4852</v>
      </c>
      <c r="H28" s="113">
        <v>0.399822</v>
      </c>
      <c r="I28" s="114">
        <v>0.393208</v>
      </c>
    </row>
    <row r="29" spans="1:9" ht="12.75">
      <c r="A29" s="111"/>
      <c r="B29" s="113"/>
      <c r="C29" s="113"/>
      <c r="D29" s="113"/>
      <c r="E29" s="113"/>
      <c r="F29" s="113"/>
      <c r="G29" s="113"/>
      <c r="H29" s="113"/>
      <c r="I29" s="114"/>
    </row>
    <row r="30" spans="1:9" ht="15.75" customHeight="1" thickBot="1">
      <c r="A30" s="198" t="s">
        <v>86</v>
      </c>
      <c r="B30" s="120">
        <v>28.159765</v>
      </c>
      <c r="C30" s="120">
        <v>27.7189</v>
      </c>
      <c r="D30" s="120">
        <v>46.130174</v>
      </c>
      <c r="E30" s="120">
        <v>46.968939</v>
      </c>
      <c r="F30" s="120">
        <v>16.790565</v>
      </c>
      <c r="G30" s="120">
        <v>16.137156</v>
      </c>
      <c r="H30" s="120">
        <v>0.441307</v>
      </c>
      <c r="I30" s="121">
        <v>0.467261</v>
      </c>
    </row>
    <row r="31" spans="1:9" ht="12.75" customHeight="1">
      <c r="A31" s="289" t="s">
        <v>201</v>
      </c>
      <c r="B31" s="290"/>
      <c r="C31" s="289"/>
      <c r="D31" s="289"/>
      <c r="E31" s="220"/>
      <c r="F31" s="220"/>
      <c r="G31" s="220"/>
      <c r="H31" s="220"/>
      <c r="I31" s="220"/>
    </row>
    <row r="32" spans="1:9" ht="12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 customHeight="1" thickBot="1">
      <c r="A33" s="243"/>
      <c r="B33" s="243"/>
      <c r="C33" s="243"/>
      <c r="D33" s="243"/>
      <c r="E33" s="243"/>
      <c r="F33" s="243"/>
      <c r="G33" s="243"/>
      <c r="H33" s="243"/>
      <c r="I33" s="243"/>
    </row>
    <row r="34" spans="1:9" ht="12.75">
      <c r="A34" s="294"/>
      <c r="B34" s="335" t="s">
        <v>192</v>
      </c>
      <c r="C34" s="321"/>
      <c r="D34" s="321"/>
      <c r="E34" s="321"/>
      <c r="F34" s="321"/>
      <c r="G34" s="321"/>
      <c r="H34" s="321"/>
      <c r="I34" s="321"/>
    </row>
    <row r="35" spans="1:9" ht="12.75">
      <c r="A35" s="170" t="s">
        <v>77</v>
      </c>
      <c r="B35" s="452" t="s">
        <v>87</v>
      </c>
      <c r="C35" s="453"/>
      <c r="D35" s="454" t="s">
        <v>88</v>
      </c>
      <c r="E35" s="455"/>
      <c r="F35" s="457" t="s">
        <v>395</v>
      </c>
      <c r="G35" s="458"/>
      <c r="H35" s="452" t="s">
        <v>89</v>
      </c>
      <c r="I35" s="456"/>
    </row>
    <row r="36" spans="1:9" ht="12.75">
      <c r="A36" s="299"/>
      <c r="B36" s="449" t="s">
        <v>393</v>
      </c>
      <c r="C36" s="450"/>
      <c r="D36" s="449" t="s">
        <v>394</v>
      </c>
      <c r="E36" s="450"/>
      <c r="F36" s="459"/>
      <c r="G36" s="460"/>
      <c r="H36" s="449" t="s">
        <v>396</v>
      </c>
      <c r="I36" s="451"/>
    </row>
    <row r="37" spans="1:9" ht="13.5" thickBot="1">
      <c r="A37" s="171"/>
      <c r="B37" s="139">
        <v>2008</v>
      </c>
      <c r="C37" s="139">
        <v>2009</v>
      </c>
      <c r="D37" s="139">
        <v>2008</v>
      </c>
      <c r="E37" s="139">
        <v>2009</v>
      </c>
      <c r="F37" s="139">
        <v>2008</v>
      </c>
      <c r="G37" s="139">
        <v>2009</v>
      </c>
      <c r="H37" s="139">
        <v>2008</v>
      </c>
      <c r="I37" s="240">
        <v>2009</v>
      </c>
    </row>
    <row r="38" spans="1:9" ht="12.75">
      <c r="A38" s="107" t="s">
        <v>52</v>
      </c>
      <c r="B38" s="109">
        <v>0.984963</v>
      </c>
      <c r="C38" s="109">
        <v>0.773302</v>
      </c>
      <c r="D38" s="109">
        <v>1.150227</v>
      </c>
      <c r="E38" s="109">
        <v>1.572885</v>
      </c>
      <c r="F38" s="109">
        <v>12.910259</v>
      </c>
      <c r="G38" s="109">
        <v>13.63708</v>
      </c>
      <c r="H38" s="109">
        <v>5.942965</v>
      </c>
      <c r="I38" s="110">
        <v>5.656909</v>
      </c>
    </row>
    <row r="39" spans="1:9" ht="12.75">
      <c r="A39" s="111" t="s">
        <v>53</v>
      </c>
      <c r="B39" s="113">
        <v>0.367901</v>
      </c>
      <c r="C39" s="113">
        <v>0.359156</v>
      </c>
      <c r="D39" s="113">
        <v>0.135678</v>
      </c>
      <c r="E39" s="113">
        <v>0.11645</v>
      </c>
      <c r="F39" s="113">
        <v>3.577963</v>
      </c>
      <c r="G39" s="113">
        <v>3.296727</v>
      </c>
      <c r="H39" s="113">
        <v>4.747845</v>
      </c>
      <c r="I39" s="114">
        <v>4.68917</v>
      </c>
    </row>
    <row r="40" spans="1:9" ht="12.75">
      <c r="A40" s="111" t="s">
        <v>80</v>
      </c>
      <c r="B40" s="113">
        <v>0.355899</v>
      </c>
      <c r="C40" s="113">
        <v>0.311011</v>
      </c>
      <c r="D40" s="113">
        <v>0.674416</v>
      </c>
      <c r="E40" s="113">
        <v>0.785739</v>
      </c>
      <c r="F40" s="113">
        <v>0.415865</v>
      </c>
      <c r="G40" s="113">
        <v>0.330966</v>
      </c>
      <c r="H40" s="113">
        <v>2.701714</v>
      </c>
      <c r="I40" s="114">
        <v>2.769264</v>
      </c>
    </row>
    <row r="41" spans="1:9" ht="12.75">
      <c r="A41" s="111" t="s">
        <v>55</v>
      </c>
      <c r="B41" s="113">
        <v>0.051855</v>
      </c>
      <c r="C41" s="113">
        <v>0.020916</v>
      </c>
      <c r="D41" s="113">
        <v>0.422657</v>
      </c>
      <c r="E41" s="113">
        <v>0.366684</v>
      </c>
      <c r="F41" s="113">
        <v>0.714038</v>
      </c>
      <c r="G41" s="113">
        <v>0.984347</v>
      </c>
      <c r="H41" s="113">
        <v>2.820355</v>
      </c>
      <c r="I41" s="114">
        <v>2.870711</v>
      </c>
    </row>
    <row r="42" spans="1:9" ht="12.75">
      <c r="A42" s="111" t="s">
        <v>81</v>
      </c>
      <c r="B42" s="113">
        <v>0.365417</v>
      </c>
      <c r="C42" s="113">
        <v>0.308156</v>
      </c>
      <c r="D42" s="113">
        <v>0.574978</v>
      </c>
      <c r="E42" s="113">
        <v>0.481455</v>
      </c>
      <c r="F42" s="113">
        <v>0.026401</v>
      </c>
      <c r="G42" s="113">
        <v>0.024579</v>
      </c>
      <c r="H42" s="113">
        <v>2.803823</v>
      </c>
      <c r="I42" s="114">
        <v>3.012869</v>
      </c>
    </row>
    <row r="43" spans="1:9" ht="12.75">
      <c r="A43" s="111" t="s">
        <v>57</v>
      </c>
      <c r="B43" s="113">
        <v>0.161848</v>
      </c>
      <c r="C43" s="113">
        <v>0.18408</v>
      </c>
      <c r="D43" s="113">
        <v>3.22161</v>
      </c>
      <c r="E43" s="113">
        <v>3.682776</v>
      </c>
      <c r="F43" s="113">
        <v>0.145183</v>
      </c>
      <c r="G43" s="113">
        <v>0.162072</v>
      </c>
      <c r="H43" s="113">
        <v>1.872028</v>
      </c>
      <c r="I43" s="114">
        <v>1.924093</v>
      </c>
    </row>
    <row r="44" spans="1:9" ht="12.75">
      <c r="A44" s="111" t="s">
        <v>82</v>
      </c>
      <c r="B44" s="113">
        <v>0.386409</v>
      </c>
      <c r="C44" s="113">
        <v>0.377805</v>
      </c>
      <c r="D44" s="113">
        <v>0.198299</v>
      </c>
      <c r="E44" s="113">
        <v>0.224471</v>
      </c>
      <c r="F44" s="113">
        <v>0.022107</v>
      </c>
      <c r="G44" s="113">
        <v>0.069338</v>
      </c>
      <c r="H44" s="113">
        <v>3.989193</v>
      </c>
      <c r="I44" s="114">
        <v>4.25556</v>
      </c>
    </row>
    <row r="45" spans="1:9" ht="12.75">
      <c r="A45" s="111" t="s">
        <v>61</v>
      </c>
      <c r="B45" s="113">
        <v>0.012839</v>
      </c>
      <c r="C45" s="113">
        <v>0.021578</v>
      </c>
      <c r="D45" s="113">
        <v>1.586953</v>
      </c>
      <c r="E45" s="113">
        <v>1.358412</v>
      </c>
      <c r="F45" s="113">
        <v>0</v>
      </c>
      <c r="G45" s="113">
        <v>0.014274</v>
      </c>
      <c r="H45" s="113">
        <v>3.835236</v>
      </c>
      <c r="I45" s="114">
        <v>3.790905</v>
      </c>
    </row>
    <row r="46" spans="1:9" ht="12.75">
      <c r="A46" s="111" t="s">
        <v>36</v>
      </c>
      <c r="B46" s="113">
        <v>0.02213</v>
      </c>
      <c r="C46" s="113">
        <v>0.014284</v>
      </c>
      <c r="D46" s="113">
        <v>0.021073</v>
      </c>
      <c r="E46" s="113">
        <v>0.007453</v>
      </c>
      <c r="F46" s="113">
        <v>0.003885</v>
      </c>
      <c r="G46" s="113">
        <v>0.00274</v>
      </c>
      <c r="H46" s="113">
        <v>2.628592</v>
      </c>
      <c r="I46" s="114">
        <v>3.026224</v>
      </c>
    </row>
    <row r="47" spans="1:9" ht="12.75">
      <c r="A47" s="111" t="s">
        <v>63</v>
      </c>
      <c r="B47" s="113">
        <v>2.669311</v>
      </c>
      <c r="C47" s="113">
        <v>2.508319</v>
      </c>
      <c r="D47" s="113">
        <v>0.386431</v>
      </c>
      <c r="E47" s="113">
        <v>0.161289</v>
      </c>
      <c r="F47" s="113">
        <v>1.878853</v>
      </c>
      <c r="G47" s="113">
        <v>3.110767</v>
      </c>
      <c r="H47" s="113">
        <v>4.744227</v>
      </c>
      <c r="I47" s="114">
        <v>5.295304</v>
      </c>
    </row>
    <row r="48" spans="1:9" ht="12.75">
      <c r="A48" s="111" t="s">
        <v>64</v>
      </c>
      <c r="B48" s="113">
        <v>0.043711</v>
      </c>
      <c r="C48" s="113">
        <v>0.044046</v>
      </c>
      <c r="D48" s="113">
        <v>0.325885</v>
      </c>
      <c r="E48" s="113">
        <v>0.406023</v>
      </c>
      <c r="F48" s="113">
        <v>1.49335</v>
      </c>
      <c r="G48" s="113">
        <v>1.563848</v>
      </c>
      <c r="H48" s="113">
        <v>6.16171</v>
      </c>
      <c r="I48" s="114">
        <v>7.246744</v>
      </c>
    </row>
    <row r="49" spans="1:9" ht="12.75">
      <c r="A49" s="111" t="s">
        <v>66</v>
      </c>
      <c r="B49" s="113">
        <v>4.223946</v>
      </c>
      <c r="C49" s="113">
        <v>3.964284</v>
      </c>
      <c r="D49" s="113">
        <v>0.590868</v>
      </c>
      <c r="E49" s="113">
        <v>0.768387</v>
      </c>
      <c r="F49" s="113">
        <v>10.986919</v>
      </c>
      <c r="G49" s="113">
        <v>11.960712</v>
      </c>
      <c r="H49" s="113">
        <v>7.050696</v>
      </c>
      <c r="I49" s="114">
        <v>6.728383</v>
      </c>
    </row>
    <row r="50" spans="1:9" ht="12.75">
      <c r="A50" s="111" t="s">
        <v>67</v>
      </c>
      <c r="B50" s="113">
        <v>5.507647</v>
      </c>
      <c r="C50" s="113">
        <v>5.27366</v>
      </c>
      <c r="D50" s="113">
        <v>0.29617</v>
      </c>
      <c r="E50" s="113">
        <v>0.282532</v>
      </c>
      <c r="F50" s="113">
        <v>11.87078</v>
      </c>
      <c r="G50" s="113">
        <v>13.534766</v>
      </c>
      <c r="H50" s="113">
        <v>2.6361</v>
      </c>
      <c r="I50" s="114">
        <v>3.154128</v>
      </c>
    </row>
    <row r="51" spans="1:9" ht="12.75">
      <c r="A51" s="111" t="s">
        <v>68</v>
      </c>
      <c r="B51" s="113">
        <v>6.220097</v>
      </c>
      <c r="C51" s="113">
        <v>5.474839</v>
      </c>
      <c r="D51" s="113">
        <v>0.371088</v>
      </c>
      <c r="E51" s="113">
        <v>0.346212</v>
      </c>
      <c r="F51" s="113">
        <v>4.848663</v>
      </c>
      <c r="G51" s="113">
        <v>5.99405</v>
      </c>
      <c r="H51" s="113">
        <v>2.980262</v>
      </c>
      <c r="I51" s="114">
        <v>3.463804</v>
      </c>
    </row>
    <row r="52" spans="1:9" ht="12.75">
      <c r="A52" s="111" t="s">
        <v>79</v>
      </c>
      <c r="B52" s="113">
        <v>0.133451</v>
      </c>
      <c r="C52" s="113">
        <v>0.111853</v>
      </c>
      <c r="D52" s="113">
        <v>1.652173</v>
      </c>
      <c r="E52" s="113">
        <v>1.408718</v>
      </c>
      <c r="F52" s="113">
        <v>0.263275</v>
      </c>
      <c r="G52" s="113">
        <v>0.364577</v>
      </c>
      <c r="H52" s="113">
        <v>2.89619</v>
      </c>
      <c r="I52" s="114">
        <v>3.089581</v>
      </c>
    </row>
    <row r="53" spans="1:9" ht="14.25">
      <c r="A53" s="288" t="s">
        <v>111</v>
      </c>
      <c r="B53" s="113">
        <v>0.001903</v>
      </c>
      <c r="C53" s="113">
        <v>0.025144</v>
      </c>
      <c r="D53" s="113">
        <v>0.685701</v>
      </c>
      <c r="E53" s="113">
        <v>0.362893</v>
      </c>
      <c r="F53" s="113">
        <v>0.01838</v>
      </c>
      <c r="G53" s="113">
        <v>0.047462</v>
      </c>
      <c r="H53" s="113">
        <v>11.02048</v>
      </c>
      <c r="I53" s="114">
        <v>10.434131</v>
      </c>
    </row>
    <row r="54" spans="1:9" ht="12.75">
      <c r="A54" s="111" t="s">
        <v>83</v>
      </c>
      <c r="B54" s="113">
        <v>0.09311</v>
      </c>
      <c r="C54" s="113">
        <v>0.124155</v>
      </c>
      <c r="D54" s="113">
        <v>2.181341</v>
      </c>
      <c r="E54" s="113">
        <v>1.779953</v>
      </c>
      <c r="F54" s="113">
        <v>4.519889</v>
      </c>
      <c r="G54" s="113">
        <v>1.438844</v>
      </c>
      <c r="H54" s="113">
        <v>9.885139</v>
      </c>
      <c r="I54" s="114">
        <v>10.834838</v>
      </c>
    </row>
    <row r="55" spans="1:9" ht="12.75">
      <c r="A55" s="111" t="s">
        <v>72</v>
      </c>
      <c r="B55" s="113">
        <v>0.008157</v>
      </c>
      <c r="C55" s="113">
        <v>0.001647</v>
      </c>
      <c r="D55" s="113">
        <v>0.531175</v>
      </c>
      <c r="E55" s="113">
        <v>0.316704</v>
      </c>
      <c r="F55" s="113">
        <v>0.001685</v>
      </c>
      <c r="G55" s="113">
        <v>0.001065</v>
      </c>
      <c r="H55" s="113">
        <v>3.03751</v>
      </c>
      <c r="I55" s="114">
        <v>2.940262</v>
      </c>
    </row>
    <row r="56" spans="1:9" ht="12.75">
      <c r="A56" s="111" t="s">
        <v>84</v>
      </c>
      <c r="B56" s="113">
        <v>0.007105</v>
      </c>
      <c r="C56" s="113">
        <v>0.007231</v>
      </c>
      <c r="D56" s="113">
        <v>0.0264</v>
      </c>
      <c r="E56" s="113">
        <v>0.02143</v>
      </c>
      <c r="F56" s="113">
        <v>0.002464</v>
      </c>
      <c r="G56" s="113">
        <v>0</v>
      </c>
      <c r="H56" s="113">
        <v>2.027004</v>
      </c>
      <c r="I56" s="114">
        <v>2.719418</v>
      </c>
    </row>
    <row r="57" spans="1:9" ht="12.75">
      <c r="A57" s="111" t="s">
        <v>74</v>
      </c>
      <c r="B57" s="113">
        <v>0.00804</v>
      </c>
      <c r="C57" s="113">
        <v>0.005193</v>
      </c>
      <c r="D57" s="113">
        <v>2.655139</v>
      </c>
      <c r="E57" s="113">
        <v>2.446977</v>
      </c>
      <c r="F57" s="113">
        <v>0.05156</v>
      </c>
      <c r="G57" s="113">
        <v>0.066816</v>
      </c>
      <c r="H57" s="113">
        <v>3.90343</v>
      </c>
      <c r="I57" s="114">
        <v>4.068329</v>
      </c>
    </row>
    <row r="58" spans="1:9" ht="12.75">
      <c r="A58" s="111" t="s">
        <v>85</v>
      </c>
      <c r="B58" s="113">
        <v>0.006735</v>
      </c>
      <c r="C58" s="113">
        <v>0.004312</v>
      </c>
      <c r="D58" s="113">
        <v>0.274694</v>
      </c>
      <c r="E58" s="113">
        <v>0.129669</v>
      </c>
      <c r="F58" s="113">
        <v>0.000428</v>
      </c>
      <c r="G58" s="113">
        <v>0</v>
      </c>
      <c r="H58" s="113">
        <v>2.942273</v>
      </c>
      <c r="I58" s="114">
        <v>3.213814</v>
      </c>
    </row>
    <row r="59" spans="1:9" ht="12.75">
      <c r="A59" s="111"/>
      <c r="B59" s="113"/>
      <c r="C59" s="113"/>
      <c r="D59" s="113"/>
      <c r="E59" s="113"/>
      <c r="F59" s="113"/>
      <c r="G59" s="113"/>
      <c r="H59" s="113"/>
      <c r="I59" s="114"/>
    </row>
    <row r="60" spans="1:9" ht="13.5" thickBot="1">
      <c r="A60" s="198" t="s">
        <v>86</v>
      </c>
      <c r="B60" s="120">
        <v>1.258917</v>
      </c>
      <c r="C60" s="120">
        <v>1.142571</v>
      </c>
      <c r="D60" s="120">
        <v>0.765945</v>
      </c>
      <c r="E60" s="120">
        <v>0.763006</v>
      </c>
      <c r="F60" s="120">
        <v>2.56255</v>
      </c>
      <c r="G60" s="120">
        <v>2.700903</v>
      </c>
      <c r="H60" s="120">
        <v>3.890779</v>
      </c>
      <c r="I60" s="121">
        <v>4.101268</v>
      </c>
    </row>
    <row r="61" spans="1:9" ht="14.25">
      <c r="A61" s="291" t="s">
        <v>292</v>
      </c>
      <c r="B61" s="289"/>
      <c r="C61" s="292"/>
      <c r="D61" s="289"/>
      <c r="E61" s="293"/>
      <c r="F61" s="220"/>
      <c r="G61" s="293"/>
      <c r="H61" s="220"/>
      <c r="I61" s="220"/>
    </row>
    <row r="62" spans="1:7" ht="12.75">
      <c r="A62" s="69" t="s">
        <v>200</v>
      </c>
      <c r="B62" s="69"/>
      <c r="C62" s="69"/>
      <c r="D62" s="69"/>
      <c r="E62" s="33"/>
      <c r="F62" s="33"/>
      <c r="G62" s="33"/>
    </row>
  </sheetData>
  <mergeCells count="16">
    <mergeCell ref="B34:I34"/>
    <mergeCell ref="B36:C36"/>
    <mergeCell ref="D36:E36"/>
    <mergeCell ref="H36:I36"/>
    <mergeCell ref="B35:C35"/>
    <mergeCell ref="D35:E35"/>
    <mergeCell ref="H35:I35"/>
    <mergeCell ref="F35:G36"/>
    <mergeCell ref="A1:I1"/>
    <mergeCell ref="B6:C6"/>
    <mergeCell ref="D6:E6"/>
    <mergeCell ref="F6:G6"/>
    <mergeCell ref="H6:I6"/>
    <mergeCell ref="A3:I3"/>
    <mergeCell ref="B5:I5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61"/>
  <dimension ref="A1:N64"/>
  <sheetViews>
    <sheetView showGridLines="0" zoomScale="75" zoomScaleNormal="75" workbookViewId="0" topLeftCell="A1">
      <selection activeCell="A5" sqref="A5"/>
    </sheetView>
  </sheetViews>
  <sheetFormatPr defaultColWidth="11.421875" defaultRowHeight="12.75"/>
  <cols>
    <col min="1" max="1" width="30.7109375" style="32" customWidth="1"/>
    <col min="2" max="7" width="12.7109375" style="32" customWidth="1"/>
    <col min="8" max="14" width="6.7109375" style="32" customWidth="1"/>
    <col min="15" max="16384" width="11.421875" style="32" customWidth="1"/>
  </cols>
  <sheetData>
    <row r="1" spans="1:14" s="31" customFormat="1" ht="18">
      <c r="A1" s="323" t="s">
        <v>365</v>
      </c>
      <c r="B1" s="323"/>
      <c r="C1" s="323"/>
      <c r="D1" s="323"/>
      <c r="E1" s="323"/>
      <c r="F1" s="323"/>
      <c r="G1" s="323"/>
      <c r="H1" s="30"/>
      <c r="I1" s="30"/>
      <c r="J1" s="30"/>
      <c r="K1" s="30"/>
      <c r="L1" s="30"/>
      <c r="M1" s="30"/>
      <c r="N1" s="30"/>
    </row>
    <row r="2" spans="1:14" ht="12.75" customHeight="1">
      <c r="A2" s="22"/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</row>
    <row r="3" spans="1:14" ht="15" customHeight="1">
      <c r="A3" s="461" t="s">
        <v>446</v>
      </c>
      <c r="B3" s="461"/>
      <c r="C3" s="461"/>
      <c r="D3" s="461"/>
      <c r="E3" s="461"/>
      <c r="F3" s="461"/>
      <c r="G3" s="461"/>
      <c r="H3" s="36"/>
      <c r="I3" s="36"/>
      <c r="J3" s="36"/>
      <c r="K3" s="36"/>
      <c r="L3" s="36"/>
      <c r="M3" s="36"/>
      <c r="N3" s="36"/>
    </row>
    <row r="4" spans="1:14" ht="15" customHeight="1">
      <c r="A4" s="461" t="s">
        <v>397</v>
      </c>
      <c r="B4" s="461"/>
      <c r="C4" s="461"/>
      <c r="D4" s="461"/>
      <c r="E4" s="461"/>
      <c r="F4" s="461"/>
      <c r="G4" s="461"/>
      <c r="H4" s="36"/>
      <c r="I4" s="36"/>
      <c r="J4" s="36"/>
      <c r="K4" s="36"/>
      <c r="L4" s="36"/>
      <c r="M4" s="36"/>
      <c r="N4" s="36"/>
    </row>
    <row r="5" spans="1:8" ht="13.5" thickBot="1">
      <c r="A5" s="164"/>
      <c r="B5" s="164"/>
      <c r="C5" s="164"/>
      <c r="D5" s="164"/>
      <c r="E5" s="164"/>
      <c r="F5" s="164"/>
      <c r="G5" s="164"/>
      <c r="H5" s="33"/>
    </row>
    <row r="6" spans="1:8" ht="12.75" customHeight="1">
      <c r="A6" s="466" t="s">
        <v>77</v>
      </c>
      <c r="B6" s="462" t="s">
        <v>92</v>
      </c>
      <c r="C6" s="462" t="s">
        <v>91</v>
      </c>
      <c r="D6" s="462" t="s">
        <v>93</v>
      </c>
      <c r="E6" s="462" t="s">
        <v>291</v>
      </c>
      <c r="F6" s="297" t="s">
        <v>90</v>
      </c>
      <c r="G6" s="464" t="s">
        <v>76</v>
      </c>
      <c r="H6" s="33"/>
    </row>
    <row r="7" spans="1:8" s="4" customFormat="1" ht="13.5" thickBot="1">
      <c r="A7" s="467"/>
      <c r="B7" s="463"/>
      <c r="C7" s="463"/>
      <c r="D7" s="463"/>
      <c r="E7" s="463"/>
      <c r="F7" s="298" t="s">
        <v>398</v>
      </c>
      <c r="G7" s="465"/>
      <c r="H7" s="6"/>
    </row>
    <row r="8" spans="1:8" ht="12.75">
      <c r="A8" s="295" t="s">
        <v>52</v>
      </c>
      <c r="B8" s="109">
        <v>27.780191468286635</v>
      </c>
      <c r="C8" s="109">
        <v>54.90355652722432</v>
      </c>
      <c r="D8" s="109">
        <v>6.172686255981801</v>
      </c>
      <c r="E8" s="109">
        <v>6.247989177659162</v>
      </c>
      <c r="F8" s="109">
        <v>3.245498924605878</v>
      </c>
      <c r="G8" s="110">
        <v>1.6503309781906526</v>
      </c>
      <c r="H8" s="19"/>
    </row>
    <row r="9" spans="1:8" ht="12.75">
      <c r="A9" s="288" t="s">
        <v>94</v>
      </c>
      <c r="B9" s="113">
        <v>18.111477864972173</v>
      </c>
      <c r="C9" s="113">
        <v>64.84474470471628</v>
      </c>
      <c r="D9" s="113">
        <v>5.420016069464592</v>
      </c>
      <c r="E9" s="113">
        <v>2.8005393142642268</v>
      </c>
      <c r="F9" s="113">
        <v>6.052168763563038</v>
      </c>
      <c r="G9" s="114">
        <v>2.772405078148381</v>
      </c>
      <c r="H9" s="19"/>
    </row>
    <row r="10" spans="1:8" ht="12.75">
      <c r="A10" s="288" t="s">
        <v>95</v>
      </c>
      <c r="B10" s="113">
        <v>9.192397636707419</v>
      </c>
      <c r="C10" s="113">
        <v>75.7764499688241</v>
      </c>
      <c r="D10" s="113">
        <v>4.301614564571732</v>
      </c>
      <c r="E10" s="113">
        <v>1.5601604510162188</v>
      </c>
      <c r="F10" s="113">
        <v>6.854507811335877</v>
      </c>
      <c r="G10" s="114">
        <v>2.317016979655372</v>
      </c>
      <c r="H10" s="19"/>
    </row>
    <row r="11" spans="1:8" ht="12.75">
      <c r="A11" s="288" t="s">
        <v>96</v>
      </c>
      <c r="B11" s="113">
        <v>36.425352654839664</v>
      </c>
      <c r="C11" s="113">
        <v>49.089692234801426</v>
      </c>
      <c r="D11" s="113">
        <v>9.216419967162958</v>
      </c>
      <c r="E11" s="113">
        <v>4.487367738433767</v>
      </c>
      <c r="F11" s="113">
        <v>0.06900537976904432</v>
      </c>
      <c r="G11" s="114">
        <v>0.712402986598619</v>
      </c>
      <c r="H11" s="19"/>
    </row>
    <row r="12" spans="1:8" ht="12.75">
      <c r="A12" s="288" t="s">
        <v>97</v>
      </c>
      <c r="B12" s="113">
        <v>38.658436023292396</v>
      </c>
      <c r="C12" s="113">
        <v>51.39906009444012</v>
      </c>
      <c r="D12" s="113">
        <v>6.59861841248675</v>
      </c>
      <c r="E12" s="113">
        <v>1.747880595786488</v>
      </c>
      <c r="F12" s="113">
        <v>0.4974541558720236</v>
      </c>
      <c r="G12" s="114">
        <v>1.0990089302958996</v>
      </c>
      <c r="H12" s="19"/>
    </row>
    <row r="13" spans="1:8" ht="12.75">
      <c r="A13" s="288" t="s">
        <v>57</v>
      </c>
      <c r="B13" s="113">
        <v>55.70388616745938</v>
      </c>
      <c r="C13" s="113">
        <v>34.41296309470575</v>
      </c>
      <c r="D13" s="113">
        <v>1.407355227854791</v>
      </c>
      <c r="E13" s="113">
        <v>2.2707033314362373</v>
      </c>
      <c r="F13" s="113">
        <v>4.032154931772294</v>
      </c>
      <c r="G13" s="114">
        <v>2.1729795926663686</v>
      </c>
      <c r="H13" s="19"/>
    </row>
    <row r="14" spans="1:8" ht="12.75">
      <c r="A14" s="288" t="s">
        <v>98</v>
      </c>
      <c r="B14" s="113">
        <v>50.73822253533855</v>
      </c>
      <c r="C14" s="113">
        <v>42.857986452013094</v>
      </c>
      <c r="D14" s="113">
        <v>1.8410504413981783</v>
      </c>
      <c r="E14" s="113">
        <v>1.0110924656268099</v>
      </c>
      <c r="F14" s="113">
        <v>1.1081168791156428</v>
      </c>
      <c r="G14" s="114">
        <v>2.4437879727725718</v>
      </c>
      <c r="H14" s="19"/>
    </row>
    <row r="15" spans="1:8" ht="12.75">
      <c r="A15" s="288" t="s">
        <v>61</v>
      </c>
      <c r="B15" s="113">
        <v>11.123391648341553</v>
      </c>
      <c r="C15" s="113">
        <v>59.29700463343075</v>
      </c>
      <c r="D15" s="113">
        <v>19.10558136063249</v>
      </c>
      <c r="E15" s="113">
        <v>6.199438476422326</v>
      </c>
      <c r="F15" s="113">
        <v>0.45932398991783846</v>
      </c>
      <c r="G15" s="114">
        <v>3.8138245037865524</v>
      </c>
      <c r="H15" s="19"/>
    </row>
    <row r="16" spans="1:8" ht="12.75">
      <c r="A16" s="288" t="s">
        <v>99</v>
      </c>
      <c r="B16" s="113">
        <v>14.080212795196271</v>
      </c>
      <c r="C16" s="113">
        <v>62.53653923644351</v>
      </c>
      <c r="D16" s="113">
        <v>12.834326734725726</v>
      </c>
      <c r="E16" s="113">
        <v>4.141074643691494</v>
      </c>
      <c r="F16" s="113">
        <v>0.43555934437837296</v>
      </c>
      <c r="G16" s="114">
        <v>5.972054326129136</v>
      </c>
      <c r="H16" s="19"/>
    </row>
    <row r="17" spans="1:8" ht="12.75">
      <c r="A17" s="288" t="s">
        <v>100</v>
      </c>
      <c r="B17" s="113">
        <v>1.8301121538785166</v>
      </c>
      <c r="C17" s="113">
        <v>69.20326091369058</v>
      </c>
      <c r="D17" s="113">
        <v>20.130126546775067</v>
      </c>
      <c r="E17" s="113">
        <v>5.421693416541498</v>
      </c>
      <c r="F17" s="113">
        <v>1.3429679628884699</v>
      </c>
      <c r="G17" s="114">
        <v>2.070731860337236</v>
      </c>
      <c r="H17" s="19"/>
    </row>
    <row r="18" spans="1:8" ht="12.75">
      <c r="A18" s="288" t="s">
        <v>101</v>
      </c>
      <c r="B18" s="113">
        <v>16.91290728470994</v>
      </c>
      <c r="C18" s="113">
        <v>61.10412322149777</v>
      </c>
      <c r="D18" s="113">
        <v>13.261687300372197</v>
      </c>
      <c r="E18" s="113">
        <v>5.355392480356183</v>
      </c>
      <c r="F18" s="113">
        <v>0.4529516317785462</v>
      </c>
      <c r="G18" s="114">
        <v>2.9132240494856974</v>
      </c>
      <c r="H18" s="19"/>
    </row>
    <row r="19" spans="1:8" ht="12.75">
      <c r="A19" s="288" t="s">
        <v>102</v>
      </c>
      <c r="B19" s="113">
        <v>9.260676850386478</v>
      </c>
      <c r="C19" s="113">
        <v>71.95907589623616</v>
      </c>
      <c r="D19" s="113">
        <v>4.64761233055804</v>
      </c>
      <c r="E19" s="113">
        <v>4.97087089153421</v>
      </c>
      <c r="F19" s="113">
        <v>6.806707149246543</v>
      </c>
      <c r="G19" s="114">
        <v>2.355271909906191</v>
      </c>
      <c r="H19" s="19"/>
    </row>
    <row r="20" spans="1:8" ht="12.75">
      <c r="A20" s="288" t="s">
        <v>103</v>
      </c>
      <c r="B20" s="113">
        <v>9.96356562287864</v>
      </c>
      <c r="C20" s="113">
        <v>69.60305865193023</v>
      </c>
      <c r="D20" s="113">
        <v>5.564273908387911</v>
      </c>
      <c r="E20" s="113">
        <v>4.030489076755798</v>
      </c>
      <c r="F20" s="113">
        <v>7.117090487367161</v>
      </c>
      <c r="G20" s="114">
        <v>3.721979014616599</v>
      </c>
      <c r="H20" s="19"/>
    </row>
    <row r="21" spans="1:8" ht="12.75">
      <c r="A21" s="288" t="s">
        <v>104</v>
      </c>
      <c r="B21" s="113">
        <v>2.6740966600077103</v>
      </c>
      <c r="C21" s="113">
        <v>73.95885329846313</v>
      </c>
      <c r="D21" s="113">
        <v>6.175850207849947</v>
      </c>
      <c r="E21" s="113">
        <v>5.3839209853758145</v>
      </c>
      <c r="F21" s="113">
        <v>7.573890766576191</v>
      </c>
      <c r="G21" s="114">
        <v>4.234034582338488</v>
      </c>
      <c r="H21" s="19"/>
    </row>
    <row r="22" spans="1:8" ht="12.75">
      <c r="A22" s="288" t="s">
        <v>105</v>
      </c>
      <c r="B22" s="113">
        <v>2.9376323160067854</v>
      </c>
      <c r="C22" s="113">
        <v>78.5494615313811</v>
      </c>
      <c r="D22" s="113">
        <v>11.9992110349906</v>
      </c>
      <c r="E22" s="113">
        <v>2.060461018553827</v>
      </c>
      <c r="F22" s="113">
        <v>0.43340477849807363</v>
      </c>
      <c r="G22" s="114">
        <v>4.020302699575273</v>
      </c>
      <c r="H22" s="19"/>
    </row>
    <row r="23" spans="1:8" ht="14.25">
      <c r="A23" s="288" t="s">
        <v>111</v>
      </c>
      <c r="B23" s="113">
        <v>6.495427179973685</v>
      </c>
      <c r="C23" s="113">
        <v>74.98316535306874</v>
      </c>
      <c r="D23" s="113">
        <v>15.556495481033608</v>
      </c>
      <c r="E23" s="113">
        <v>1.4023487079004575</v>
      </c>
      <c r="F23" s="113">
        <v>0.07194845905357186</v>
      </c>
      <c r="G23" s="114">
        <v>1.490668672606938</v>
      </c>
      <c r="H23" s="19"/>
    </row>
    <row r="24" spans="1:8" ht="12.75">
      <c r="A24" s="288" t="s">
        <v>106</v>
      </c>
      <c r="B24" s="113">
        <v>10.505772776669463</v>
      </c>
      <c r="C24" s="113">
        <v>78.14298155384701</v>
      </c>
      <c r="D24" s="113">
        <v>8.378724368697247</v>
      </c>
      <c r="E24" s="113">
        <v>2.514293921378659</v>
      </c>
      <c r="F24" s="113">
        <v>0.11792952123354031</v>
      </c>
      <c r="G24" s="114">
        <v>0.3404638976267151</v>
      </c>
      <c r="H24" s="19"/>
    </row>
    <row r="25" spans="1:8" ht="12.75">
      <c r="A25" s="288" t="s">
        <v>72</v>
      </c>
      <c r="B25" s="113">
        <v>31.35621389946382</v>
      </c>
      <c r="C25" s="113">
        <v>65.66519307500779</v>
      </c>
      <c r="D25" s="113">
        <v>2.178752235446798</v>
      </c>
      <c r="E25" s="113">
        <v>0.44919746966939533</v>
      </c>
      <c r="F25" s="113">
        <v>0.048806150023726444</v>
      </c>
      <c r="G25" s="114">
        <v>0.3022893940162586</v>
      </c>
      <c r="H25" s="19"/>
    </row>
    <row r="26" spans="1:8" ht="12.75">
      <c r="A26" s="288" t="s">
        <v>31</v>
      </c>
      <c r="B26" s="113">
        <v>1.6594715626188532</v>
      </c>
      <c r="C26" s="113">
        <v>55.877497942185094</v>
      </c>
      <c r="D26" s="113">
        <v>32.828858986108074</v>
      </c>
      <c r="E26" s="113">
        <v>7.086923801940554</v>
      </c>
      <c r="F26" s="113">
        <v>0.3948444718907623</v>
      </c>
      <c r="G26" s="114">
        <v>2.1556303081147887</v>
      </c>
      <c r="H26" s="19"/>
    </row>
    <row r="27" spans="1:8" ht="12.75">
      <c r="A27" s="288" t="s">
        <v>107</v>
      </c>
      <c r="B27" s="113">
        <v>28.055515618446268</v>
      </c>
      <c r="C27" s="113">
        <v>62.888649134209665</v>
      </c>
      <c r="D27" s="113">
        <v>6.6472710940219875</v>
      </c>
      <c r="E27" s="113">
        <v>1.1775176122651945</v>
      </c>
      <c r="F27" s="113">
        <v>0.03142819459577637</v>
      </c>
      <c r="G27" s="114">
        <v>1.1995589358852945</v>
      </c>
      <c r="H27" s="19"/>
    </row>
    <row r="28" spans="1:8" ht="12.75">
      <c r="A28" s="288" t="s">
        <v>108</v>
      </c>
      <c r="B28" s="113">
        <v>33.344769414586025</v>
      </c>
      <c r="C28" s="113">
        <v>60.497578491734124</v>
      </c>
      <c r="D28" s="113">
        <v>4.030115781685829</v>
      </c>
      <c r="E28" s="113">
        <v>1.051782859378189</v>
      </c>
      <c r="F28" s="113">
        <v>0.03478659262534867</v>
      </c>
      <c r="G28" s="114">
        <v>1.0411528845499693</v>
      </c>
      <c r="H28" s="19"/>
    </row>
    <row r="29" spans="1:8" ht="12.75">
      <c r="A29" s="288" t="s">
        <v>109</v>
      </c>
      <c r="B29" s="113">
        <v>56.01779829060136</v>
      </c>
      <c r="C29" s="113">
        <v>35.615789500233156</v>
      </c>
      <c r="D29" s="113">
        <v>5.584140758563936</v>
      </c>
      <c r="E29" s="113">
        <v>1.7021418350476718</v>
      </c>
      <c r="F29" s="113">
        <v>0.039630223791649</v>
      </c>
      <c r="G29" s="114">
        <v>1.0429965703250181</v>
      </c>
      <c r="H29" s="19"/>
    </row>
    <row r="30" spans="1:8" ht="12.75">
      <c r="A30" s="288"/>
      <c r="B30" s="113"/>
      <c r="C30" s="113"/>
      <c r="D30" s="113"/>
      <c r="E30" s="113"/>
      <c r="F30" s="113"/>
      <c r="G30" s="114"/>
      <c r="H30" s="19"/>
    </row>
    <row r="31" spans="1:8" ht="15.75" customHeight="1" thickBot="1">
      <c r="A31" s="296" t="s">
        <v>371</v>
      </c>
      <c r="B31" s="120">
        <v>26.440142674087642</v>
      </c>
      <c r="C31" s="120">
        <v>58.738693668807194</v>
      </c>
      <c r="D31" s="120">
        <v>8.358692542129978</v>
      </c>
      <c r="E31" s="120">
        <v>2.50273247067971</v>
      </c>
      <c r="F31" s="120">
        <v>2.2412356994823317</v>
      </c>
      <c r="G31" s="121">
        <v>1.7363840733130909</v>
      </c>
      <c r="H31" s="19"/>
    </row>
    <row r="32" spans="1:10" ht="12.75" customHeight="1">
      <c r="A32" s="220"/>
      <c r="B32" s="220"/>
      <c r="C32" s="220"/>
      <c r="D32" s="220"/>
      <c r="E32" s="220"/>
      <c r="F32" s="220"/>
      <c r="G32" s="220"/>
      <c r="I32" s="468"/>
      <c r="J32" s="468"/>
    </row>
    <row r="33" spans="1:7" ht="12.75" customHeight="1">
      <c r="A33" s="461"/>
      <c r="B33" s="461"/>
      <c r="C33" s="461"/>
      <c r="D33" s="461"/>
      <c r="E33" s="461"/>
      <c r="F33" s="461"/>
      <c r="G33" s="461"/>
    </row>
    <row r="34" spans="1:14" ht="15" customHeight="1">
      <c r="A34" s="461" t="s">
        <v>401</v>
      </c>
      <c r="B34" s="461"/>
      <c r="C34" s="461"/>
      <c r="D34" s="461"/>
      <c r="E34" s="461"/>
      <c r="F34" s="461"/>
      <c r="G34" s="461"/>
      <c r="H34" s="36"/>
      <c r="I34" s="36"/>
      <c r="J34" s="36"/>
      <c r="K34" s="36"/>
      <c r="L34" s="36"/>
      <c r="M34" s="36"/>
      <c r="N34" s="36"/>
    </row>
    <row r="35" spans="1:14" ht="15" customHeight="1">
      <c r="A35" s="461" t="s">
        <v>397</v>
      </c>
      <c r="B35" s="461"/>
      <c r="C35" s="461"/>
      <c r="D35" s="461"/>
      <c r="E35" s="461"/>
      <c r="F35" s="461"/>
      <c r="G35" s="461"/>
      <c r="H35" s="36"/>
      <c r="I35" s="36"/>
      <c r="J35" s="36"/>
      <c r="K35" s="36"/>
      <c r="L35" s="36"/>
      <c r="M35" s="36"/>
      <c r="N35" s="36"/>
    </row>
    <row r="36" spans="1:7" ht="14.25" customHeight="1" thickBot="1">
      <c r="A36" s="164"/>
      <c r="B36" s="164"/>
      <c r="C36" s="164"/>
      <c r="D36" s="164"/>
      <c r="E36" s="164"/>
      <c r="F36" s="164"/>
      <c r="G36" s="164"/>
    </row>
    <row r="37" spans="1:7" ht="12.75">
      <c r="A37" s="466" t="s">
        <v>77</v>
      </c>
      <c r="B37" s="462" t="s">
        <v>92</v>
      </c>
      <c r="C37" s="462" t="s">
        <v>91</v>
      </c>
      <c r="D37" s="462" t="s">
        <v>93</v>
      </c>
      <c r="E37" s="462" t="s">
        <v>291</v>
      </c>
      <c r="F37" s="297" t="s">
        <v>90</v>
      </c>
      <c r="G37" s="464" t="s">
        <v>76</v>
      </c>
    </row>
    <row r="38" spans="1:7" ht="13.5" thickBot="1">
      <c r="A38" s="467"/>
      <c r="B38" s="463"/>
      <c r="C38" s="463"/>
      <c r="D38" s="463"/>
      <c r="E38" s="463"/>
      <c r="F38" s="298" t="s">
        <v>398</v>
      </c>
      <c r="G38" s="465"/>
    </row>
    <row r="39" spans="1:7" ht="12.75">
      <c r="A39" s="295" t="s">
        <v>52</v>
      </c>
      <c r="B39" s="109">
        <v>26.599792154073704</v>
      </c>
      <c r="C39" s="109">
        <v>57.40026374221223</v>
      </c>
      <c r="D39" s="109">
        <v>5.9753129640403015</v>
      </c>
      <c r="E39" s="109">
        <v>6.331136952519784</v>
      </c>
      <c r="F39" s="109">
        <v>2.6044727325414208</v>
      </c>
      <c r="G39" s="110">
        <v>1.0894627410803135</v>
      </c>
    </row>
    <row r="40" spans="1:7" ht="12.75">
      <c r="A40" s="288" t="s">
        <v>94</v>
      </c>
      <c r="B40" s="113">
        <v>20.62523769451376</v>
      </c>
      <c r="C40" s="113">
        <v>63.06652232711648</v>
      </c>
      <c r="D40" s="113">
        <v>5.288362373196116</v>
      </c>
      <c r="E40" s="113">
        <v>3.686393823128474</v>
      </c>
      <c r="F40" s="113">
        <v>5.49128915481419</v>
      </c>
      <c r="G40" s="114">
        <v>1.8437577135126144</v>
      </c>
    </row>
    <row r="41" spans="1:7" ht="12.75">
      <c r="A41" s="288" t="s">
        <v>95</v>
      </c>
      <c r="B41" s="113">
        <v>9.431738286077893</v>
      </c>
      <c r="C41" s="113">
        <v>74.37333730578496</v>
      </c>
      <c r="D41" s="113">
        <v>4.352865117116191</v>
      </c>
      <c r="E41" s="113">
        <v>2.095599054482381</v>
      </c>
      <c r="F41" s="113">
        <v>7.337807138018112</v>
      </c>
      <c r="G41" s="114">
        <v>2.4113947878360342</v>
      </c>
    </row>
    <row r="42" spans="1:7" ht="12.75">
      <c r="A42" s="288" t="s">
        <v>96</v>
      </c>
      <c r="B42" s="113">
        <v>32.01187310392475</v>
      </c>
      <c r="C42" s="113">
        <v>52.86999126620467</v>
      </c>
      <c r="D42" s="113">
        <v>10.251600099448547</v>
      </c>
      <c r="E42" s="113">
        <v>4.332320069141703</v>
      </c>
      <c r="F42" s="113">
        <v>0.07374305369782959</v>
      </c>
      <c r="G42" s="114">
        <v>0.46064107879408184</v>
      </c>
    </row>
    <row r="43" spans="1:7" ht="12.75">
      <c r="A43" s="288" t="s">
        <v>97</v>
      </c>
      <c r="B43" s="113">
        <v>38.27914190339446</v>
      </c>
      <c r="C43" s="113">
        <v>52.500398837615535</v>
      </c>
      <c r="D43" s="113">
        <v>5.980817425265909</v>
      </c>
      <c r="E43" s="113">
        <v>2.3965798917181114</v>
      </c>
      <c r="F43" s="113">
        <v>0.25830541470024576</v>
      </c>
      <c r="G43" s="114">
        <v>0.5850493447956234</v>
      </c>
    </row>
    <row r="44" spans="1:7" ht="12.75">
      <c r="A44" s="288" t="s">
        <v>57</v>
      </c>
      <c r="B44" s="113">
        <v>58.01021137248901</v>
      </c>
      <c r="C44" s="113">
        <v>33.910584756360514</v>
      </c>
      <c r="D44" s="113">
        <v>1.699935027776737</v>
      </c>
      <c r="E44" s="113">
        <v>2.3529725586036117</v>
      </c>
      <c r="F44" s="113">
        <v>2.628142308857499</v>
      </c>
      <c r="G44" s="114">
        <v>1.3982301896642721</v>
      </c>
    </row>
    <row r="45" spans="1:7" ht="12.75">
      <c r="A45" s="288" t="s">
        <v>98</v>
      </c>
      <c r="B45" s="113">
        <v>48.17853403958636</v>
      </c>
      <c r="C45" s="113">
        <v>46.55322910138521</v>
      </c>
      <c r="D45" s="113">
        <v>1.4973543660189892</v>
      </c>
      <c r="E45" s="113">
        <v>1.5615855532544354</v>
      </c>
      <c r="F45" s="113">
        <v>0.9799478422287554</v>
      </c>
      <c r="G45" s="114">
        <v>1.2295538184417205</v>
      </c>
    </row>
    <row r="46" spans="1:7" ht="12.75">
      <c r="A46" s="288" t="s">
        <v>61</v>
      </c>
      <c r="B46" s="113">
        <v>8.977448902910453</v>
      </c>
      <c r="C46" s="113">
        <v>61.19498473349627</v>
      </c>
      <c r="D46" s="113">
        <v>19.300448855519978</v>
      </c>
      <c r="E46" s="113">
        <v>6.5517334759561034</v>
      </c>
      <c r="F46" s="113">
        <v>0.4078966075188377</v>
      </c>
      <c r="G46" s="114">
        <v>3.567148921189637</v>
      </c>
    </row>
    <row r="47" spans="1:7" ht="12.75">
      <c r="A47" s="288" t="s">
        <v>99</v>
      </c>
      <c r="B47" s="113">
        <v>15.10160749837122</v>
      </c>
      <c r="C47" s="113">
        <v>64.02349600396619</v>
      </c>
      <c r="D47" s="113">
        <v>12.881790596926207</v>
      </c>
      <c r="E47" s="113">
        <v>4.0321136280456935</v>
      </c>
      <c r="F47" s="113">
        <v>0.226861549563019</v>
      </c>
      <c r="G47" s="114">
        <v>3.733611589146985</v>
      </c>
    </row>
    <row r="48" spans="1:7" ht="12.75">
      <c r="A48" s="288" t="s">
        <v>100</v>
      </c>
      <c r="B48" s="113">
        <v>2.4357467568466564</v>
      </c>
      <c r="C48" s="113">
        <v>64.63687770262779</v>
      </c>
      <c r="D48" s="113">
        <v>24.23461581106553</v>
      </c>
      <c r="E48" s="113">
        <v>5.992238607384412</v>
      </c>
      <c r="F48" s="113">
        <v>0.975717928816942</v>
      </c>
      <c r="G48" s="114">
        <v>1.7248031932586763</v>
      </c>
    </row>
    <row r="49" spans="1:7" ht="12.75">
      <c r="A49" s="288" t="s">
        <v>101</v>
      </c>
      <c r="B49" s="113">
        <v>16.805036625830695</v>
      </c>
      <c r="C49" s="113">
        <v>63.09885328887339</v>
      </c>
      <c r="D49" s="113">
        <v>12.066177337303555</v>
      </c>
      <c r="E49" s="113">
        <v>5.736638966980386</v>
      </c>
      <c r="F49" s="113">
        <v>0.37446447148285555</v>
      </c>
      <c r="G49" s="114">
        <v>1.9191183720768155</v>
      </c>
    </row>
    <row r="50" spans="1:7" ht="12.75">
      <c r="A50" s="288" t="s">
        <v>102</v>
      </c>
      <c r="B50" s="113">
        <v>6.536844038424447</v>
      </c>
      <c r="C50" s="113">
        <v>76.60682496278545</v>
      </c>
      <c r="D50" s="113">
        <v>5.693067707905548</v>
      </c>
      <c r="E50" s="113">
        <v>5.070317770429714</v>
      </c>
      <c r="F50" s="113">
        <v>4.554343422411431</v>
      </c>
      <c r="G50" s="114">
        <v>1.5385098114492597</v>
      </c>
    </row>
    <row r="51" spans="1:7" ht="12.75">
      <c r="A51" s="288" t="s">
        <v>103</v>
      </c>
      <c r="B51" s="113">
        <v>10.85324939276537</v>
      </c>
      <c r="C51" s="113">
        <v>70.72851527775468</v>
      </c>
      <c r="D51" s="113">
        <v>5.503035853383695</v>
      </c>
      <c r="E51" s="113">
        <v>5.742757631842502</v>
      </c>
      <c r="F51" s="113">
        <v>5.0976755608366595</v>
      </c>
      <c r="G51" s="114">
        <v>2.075252326933334</v>
      </c>
    </row>
    <row r="52" spans="1:7" ht="12.75">
      <c r="A52" s="288" t="s">
        <v>104</v>
      </c>
      <c r="B52" s="113">
        <v>2.505919955330378</v>
      </c>
      <c r="C52" s="113">
        <v>76.6021641515254</v>
      </c>
      <c r="D52" s="113">
        <v>6.095358271326371</v>
      </c>
      <c r="E52" s="113">
        <v>5.869973553784932</v>
      </c>
      <c r="F52" s="113">
        <v>5.728429235690383</v>
      </c>
      <c r="G52" s="114">
        <v>3.19891856067758</v>
      </c>
    </row>
    <row r="53" spans="1:7" ht="12.75">
      <c r="A53" s="288" t="s">
        <v>105</v>
      </c>
      <c r="B53" s="113">
        <v>3.5447382404359207</v>
      </c>
      <c r="C53" s="113">
        <v>75.63048578077583</v>
      </c>
      <c r="D53" s="113">
        <v>14.520219702609452</v>
      </c>
      <c r="E53" s="113">
        <v>2.6189692846531814</v>
      </c>
      <c r="F53" s="113">
        <v>0.3170772074959411</v>
      </c>
      <c r="G53" s="114">
        <v>3.3691128471884864</v>
      </c>
    </row>
    <row r="54" spans="1:7" ht="14.25">
      <c r="A54" s="288" t="s">
        <v>112</v>
      </c>
      <c r="B54" s="113">
        <v>6.870148624380463</v>
      </c>
      <c r="C54" s="113">
        <v>75.49819753022122</v>
      </c>
      <c r="D54" s="113">
        <v>15.484085683442355</v>
      </c>
      <c r="E54" s="113">
        <v>1.0427759359434539</v>
      </c>
      <c r="F54" s="113">
        <v>0.08011865098237</v>
      </c>
      <c r="G54" s="114">
        <v>1.0247306802695915</v>
      </c>
    </row>
    <row r="55" spans="1:7" ht="12.75">
      <c r="A55" s="288" t="s">
        <v>106</v>
      </c>
      <c r="B55" s="113">
        <v>12.688239337546625</v>
      </c>
      <c r="C55" s="113">
        <v>75.28420640210949</v>
      </c>
      <c r="D55" s="113">
        <v>9.223760045282328</v>
      </c>
      <c r="E55" s="113">
        <v>2.5381159466771144</v>
      </c>
      <c r="F55" s="113">
        <v>0.05590945615268396</v>
      </c>
      <c r="G55" s="114">
        <v>0.20998551555019676</v>
      </c>
    </row>
    <row r="56" spans="1:7" ht="12.75">
      <c r="A56" s="288" t="s">
        <v>72</v>
      </c>
      <c r="B56" s="113">
        <v>29.318374947976718</v>
      </c>
      <c r="C56" s="113">
        <v>66.3949772810495</v>
      </c>
      <c r="D56" s="113">
        <v>3.521587924722752</v>
      </c>
      <c r="E56" s="113">
        <v>0.5176735124319617</v>
      </c>
      <c r="F56" s="113">
        <v>0.023250835662090682</v>
      </c>
      <c r="G56" s="114">
        <v>0.22454269907101992</v>
      </c>
    </row>
    <row r="57" spans="1:7" ht="12.75">
      <c r="A57" s="288" t="s">
        <v>31</v>
      </c>
      <c r="B57" s="113">
        <v>2.5804998424388446</v>
      </c>
      <c r="C57" s="113">
        <v>55.189440166157866</v>
      </c>
      <c r="D57" s="113">
        <v>34.597438960672555</v>
      </c>
      <c r="E57" s="113">
        <v>6.080992655668564</v>
      </c>
      <c r="F57" s="113">
        <v>0.37072228783712063</v>
      </c>
      <c r="G57" s="114">
        <v>1.1845085307588286</v>
      </c>
    </row>
    <row r="58" spans="1:7" ht="12.75">
      <c r="A58" s="288" t="s">
        <v>107</v>
      </c>
      <c r="B58" s="113">
        <v>32.002548386698265</v>
      </c>
      <c r="C58" s="113">
        <v>57.72548839666356</v>
      </c>
      <c r="D58" s="113">
        <v>8.060243579177351</v>
      </c>
      <c r="E58" s="113">
        <v>1.3426680055697426</v>
      </c>
      <c r="F58" s="113">
        <v>0.012118367032394278</v>
      </c>
      <c r="G58" s="114">
        <v>0.8569332648586768</v>
      </c>
    </row>
    <row r="59" spans="1:7" ht="12.75">
      <c r="A59" s="288" t="s">
        <v>108</v>
      </c>
      <c r="B59" s="113">
        <v>31.37059676060561</v>
      </c>
      <c r="C59" s="113">
        <v>61.617180546499064</v>
      </c>
      <c r="D59" s="113">
        <v>4.954640863203887</v>
      </c>
      <c r="E59" s="113">
        <v>1.2956863603695365</v>
      </c>
      <c r="F59" s="113">
        <v>0.032692609744837</v>
      </c>
      <c r="G59" s="114">
        <v>0.7294110927601486</v>
      </c>
    </row>
    <row r="60" spans="1:7" ht="12.75">
      <c r="A60" s="288" t="s">
        <v>110</v>
      </c>
      <c r="B60" s="113">
        <v>56.50879796151996</v>
      </c>
      <c r="C60" s="113">
        <v>34.79113916389642</v>
      </c>
      <c r="D60" s="113">
        <v>6.110519778769916</v>
      </c>
      <c r="E60" s="113">
        <v>1.6716129507913506</v>
      </c>
      <c r="F60" s="113">
        <v>0.07341219406411321</v>
      </c>
      <c r="G60" s="114">
        <v>0.8470907837409334</v>
      </c>
    </row>
    <row r="61" spans="1:7" ht="12.75">
      <c r="A61" s="288"/>
      <c r="B61" s="113"/>
      <c r="C61" s="113"/>
      <c r="D61" s="113"/>
      <c r="E61" s="113"/>
      <c r="F61" s="113"/>
      <c r="G61" s="114"/>
    </row>
    <row r="62" spans="1:7" ht="13.5" thickBot="1">
      <c r="A62" s="296" t="s">
        <v>371</v>
      </c>
      <c r="B62" s="120">
        <v>27.697711591279024</v>
      </c>
      <c r="C62" s="120">
        <v>57.82650432719008</v>
      </c>
      <c r="D62" s="120">
        <v>8.830032459871243</v>
      </c>
      <c r="E62" s="120">
        <v>2.607366797124088</v>
      </c>
      <c r="F62" s="120">
        <v>1.8599618103590583</v>
      </c>
      <c r="G62" s="121">
        <v>1.182375078674209</v>
      </c>
    </row>
    <row r="63" spans="1:7" ht="14.25">
      <c r="A63" s="291" t="s">
        <v>293</v>
      </c>
      <c r="B63" s="289"/>
      <c r="C63" s="220"/>
      <c r="D63" s="293"/>
      <c r="E63" s="220"/>
      <c r="F63" s="220"/>
      <c r="G63" s="220"/>
    </row>
    <row r="64" ht="12.75">
      <c r="A64" s="95" t="s">
        <v>294</v>
      </c>
    </row>
  </sheetData>
  <mergeCells count="19">
    <mergeCell ref="I32:J32"/>
    <mergeCell ref="A3:G3"/>
    <mergeCell ref="A4:G4"/>
    <mergeCell ref="A6:A7"/>
    <mergeCell ref="C6:C7"/>
    <mergeCell ref="G6:G7"/>
    <mergeCell ref="A1:G1"/>
    <mergeCell ref="A34:G34"/>
    <mergeCell ref="A33:G33"/>
    <mergeCell ref="B6:B7"/>
    <mergeCell ref="D6:D7"/>
    <mergeCell ref="E6:E7"/>
    <mergeCell ref="A35:G35"/>
    <mergeCell ref="B37:B38"/>
    <mergeCell ref="D37:D38"/>
    <mergeCell ref="E37:E38"/>
    <mergeCell ref="G37:G38"/>
    <mergeCell ref="A37:A38"/>
    <mergeCell ref="C37:C3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7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365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34" t="s">
        <v>409</v>
      </c>
      <c r="B3" s="334"/>
      <c r="C3" s="334"/>
      <c r="D3" s="334"/>
      <c r="E3" s="334"/>
      <c r="F3" s="334"/>
      <c r="G3" s="76"/>
      <c r="H3" s="14"/>
    </row>
    <row r="4" spans="1:8" ht="13.5" thickBot="1">
      <c r="A4" s="131"/>
      <c r="B4" s="132"/>
      <c r="C4" s="132"/>
      <c r="D4" s="132"/>
      <c r="E4" s="132"/>
      <c r="F4" s="237"/>
      <c r="G4" s="305"/>
      <c r="H4" s="308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4"/>
      <c r="H5" s="307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4"/>
      <c r="H6" s="307"/>
    </row>
    <row r="7" spans="1:8" ht="12.75" customHeight="1" thickBot="1">
      <c r="A7" s="329"/>
      <c r="B7" s="333"/>
      <c r="C7" s="325"/>
      <c r="D7" s="333"/>
      <c r="E7" s="325"/>
      <c r="F7" s="130" t="s">
        <v>376</v>
      </c>
      <c r="G7" s="304"/>
      <c r="H7" s="307"/>
    </row>
    <row r="8" spans="1:10" ht="12.75" customHeight="1">
      <c r="A8" s="122" t="s">
        <v>356</v>
      </c>
      <c r="B8" s="108"/>
      <c r="C8" s="109"/>
      <c r="D8" s="108"/>
      <c r="E8" s="109"/>
      <c r="F8" s="110"/>
      <c r="G8" s="305"/>
      <c r="H8" s="307"/>
      <c r="J8" s="14"/>
    </row>
    <row r="9" spans="1:10" ht="12.75" customHeight="1">
      <c r="A9" s="133" t="s">
        <v>309</v>
      </c>
      <c r="B9" s="112">
        <v>16522</v>
      </c>
      <c r="C9" s="113">
        <f>(B9/$B$15)*100</f>
        <v>25.493766201703494</v>
      </c>
      <c r="D9" s="112">
        <v>17659</v>
      </c>
      <c r="E9" s="113">
        <f>(D9/$D$15)*100</f>
        <v>25.21633585606169</v>
      </c>
      <c r="F9" s="114">
        <v>15.820910215112097</v>
      </c>
      <c r="G9" s="305"/>
      <c r="H9" s="74"/>
      <c r="J9" s="14"/>
    </row>
    <row r="10" spans="1:10" ht="12.75" customHeight="1">
      <c r="A10" s="116" t="s">
        <v>311</v>
      </c>
      <c r="B10" s="112">
        <v>2144</v>
      </c>
      <c r="C10" s="113">
        <f>(B10/$B$15)*100</f>
        <v>3.308233551413406</v>
      </c>
      <c r="D10" s="112">
        <v>2444</v>
      </c>
      <c r="E10" s="113">
        <f>(D10/$D$15)*100</f>
        <v>3.48993288590604</v>
      </c>
      <c r="F10" s="114">
        <v>36.196057607532694</v>
      </c>
      <c r="G10" s="306"/>
      <c r="H10" s="74"/>
      <c r="J10" s="14"/>
    </row>
    <row r="11" spans="1:10" ht="12.75" customHeight="1">
      <c r="A11" s="116" t="s">
        <v>312</v>
      </c>
      <c r="B11" s="112"/>
      <c r="C11" s="113"/>
      <c r="D11" s="112"/>
      <c r="E11" s="113"/>
      <c r="F11" s="114"/>
      <c r="G11" s="305"/>
      <c r="H11" s="74"/>
      <c r="J11" s="14"/>
    </row>
    <row r="12" spans="1:10" ht="12.75" customHeight="1">
      <c r="A12" s="133" t="s">
        <v>313</v>
      </c>
      <c r="B12" s="112">
        <v>25883</v>
      </c>
      <c r="C12" s="113">
        <f>(B12/$B$15)*100</f>
        <v>39.937970620911</v>
      </c>
      <c r="D12" s="112">
        <v>28226</v>
      </c>
      <c r="E12" s="113">
        <f>(D12/$D$15)*100</f>
        <v>40.305583321433666</v>
      </c>
      <c r="F12" s="114">
        <v>31.791063115212907</v>
      </c>
      <c r="G12" s="305"/>
      <c r="H12" s="74"/>
      <c r="J12" s="14"/>
    </row>
    <row r="13" spans="1:10" ht="12.75" customHeight="1">
      <c r="A13" s="116" t="s">
        <v>314</v>
      </c>
      <c r="B13" s="112">
        <v>20259</v>
      </c>
      <c r="C13" s="113">
        <f>(B13/$B$15)*100</f>
        <v>31.260029625972102</v>
      </c>
      <c r="D13" s="112">
        <v>21701</v>
      </c>
      <c r="E13" s="113">
        <f>(D13/$D$15)*100</f>
        <v>30.988147936598597</v>
      </c>
      <c r="F13" s="114">
        <v>16.1919690621423</v>
      </c>
      <c r="G13" s="305"/>
      <c r="H13" s="74"/>
      <c r="J13" s="14"/>
    </row>
    <row r="14" spans="1:10" ht="12.75" customHeight="1">
      <c r="A14" s="111"/>
      <c r="B14" s="112"/>
      <c r="C14" s="113"/>
      <c r="D14" s="112"/>
      <c r="E14" s="113"/>
      <c r="F14" s="114"/>
      <c r="H14" s="14"/>
      <c r="J14" s="14"/>
    </row>
    <row r="15" spans="1:10" ht="12.75" customHeight="1" thickBot="1">
      <c r="A15" s="118" t="s">
        <v>310</v>
      </c>
      <c r="B15" s="119">
        <f>SUM(B8:B13)</f>
        <v>64808</v>
      </c>
      <c r="C15" s="120">
        <f>SUM(C8:C13)</f>
        <v>100</v>
      </c>
      <c r="D15" s="119">
        <f>SUM(D8:D13)</f>
        <v>70030</v>
      </c>
      <c r="E15" s="120">
        <f>SUM(E8:E13)</f>
        <v>99.99999999999999</v>
      </c>
      <c r="F15" s="121">
        <f>SUM(F8:F13)</f>
        <v>100</v>
      </c>
      <c r="H15" s="14"/>
      <c r="J15" s="14"/>
    </row>
    <row r="16" spans="1:6" ht="12.75" customHeight="1">
      <c r="A16" s="134" t="s">
        <v>245</v>
      </c>
      <c r="B16" s="124"/>
      <c r="C16" s="124"/>
      <c r="D16" s="127"/>
      <c r="E16" s="127"/>
      <c r="F16" s="135"/>
    </row>
    <row r="17" spans="1:6" ht="12.75" customHeight="1">
      <c r="A17" s="310" t="s">
        <v>377</v>
      </c>
      <c r="B17" s="75"/>
      <c r="C17" s="4"/>
      <c r="D17" s="75"/>
      <c r="E17" s="4"/>
      <c r="F17" s="4"/>
    </row>
    <row r="18" spans="1:6" ht="12.75" customHeight="1">
      <c r="A18" s="21" t="s">
        <v>324</v>
      </c>
      <c r="B18" s="75"/>
      <c r="C18" s="4"/>
      <c r="D18" s="75"/>
      <c r="E18" s="4"/>
      <c r="F18" s="4"/>
    </row>
    <row r="19" spans="1:6" ht="12.75" customHeight="1">
      <c r="A19" s="21"/>
      <c r="B19" s="75"/>
      <c r="C19" s="4"/>
      <c r="D19" s="75"/>
      <c r="E19" s="4"/>
      <c r="F19" s="4"/>
    </row>
    <row r="20" spans="1:6" ht="12.75" customHeight="1">
      <c r="A20" s="21"/>
      <c r="B20" s="75"/>
      <c r="C20" s="4"/>
      <c r="D20" s="75"/>
      <c r="E20" s="4"/>
      <c r="F20" s="4"/>
    </row>
    <row r="21" spans="1:6" ht="12.75" customHeight="1">
      <c r="A21" s="21"/>
      <c r="B21" s="75"/>
      <c r="C21" s="4"/>
      <c r="D21" s="75"/>
      <c r="E21" s="4"/>
      <c r="F21" s="4"/>
    </row>
    <row r="22" spans="1:6" ht="12.75" customHeight="1">
      <c r="A22" s="21"/>
      <c r="B22" s="75"/>
      <c r="C22" s="4"/>
      <c r="D22" s="75"/>
      <c r="E22" s="4"/>
      <c r="F22" s="4"/>
    </row>
    <row r="23" spans="1:6" ht="12.75" customHeight="1">
      <c r="A23" s="21"/>
      <c r="B23" s="75"/>
      <c r="C23" s="4"/>
      <c r="D23" s="75"/>
      <c r="E23" s="4"/>
      <c r="F23" s="4"/>
    </row>
    <row r="24" spans="1:6" ht="12.75" customHeight="1">
      <c r="A24" s="21"/>
      <c r="B24" s="75"/>
      <c r="C24" s="4"/>
      <c r="D24" s="75"/>
      <c r="E24" s="4"/>
      <c r="F24" s="4"/>
    </row>
    <row r="25" spans="1:6" ht="12.75" customHeight="1">
      <c r="A25" s="21"/>
      <c r="B25" s="75"/>
      <c r="C25" s="4"/>
      <c r="D25" s="75"/>
      <c r="E25" s="4"/>
      <c r="F25" s="4"/>
    </row>
    <row r="26" spans="1:6" ht="12.75" customHeight="1">
      <c r="A26" s="21"/>
      <c r="B26" s="75"/>
      <c r="C26" s="4"/>
      <c r="D26" s="75"/>
      <c r="E26" s="4"/>
      <c r="F26" s="4"/>
    </row>
    <row r="27" spans="1:6" ht="12.75" customHeight="1">
      <c r="A27" s="21"/>
      <c r="B27" s="75"/>
      <c r="C27" s="4"/>
      <c r="D27" s="75"/>
      <c r="E27" s="4"/>
      <c r="F27" s="4"/>
    </row>
    <row r="28" spans="1:6" ht="12.75" customHeight="1">
      <c r="A28" s="21"/>
      <c r="B28" s="75"/>
      <c r="C28" s="4"/>
      <c r="D28" s="75"/>
      <c r="E28" s="4"/>
      <c r="F28" s="4"/>
    </row>
    <row r="29" spans="1:6" ht="12.75" customHeight="1">
      <c r="A29" s="21"/>
      <c r="B29" s="75"/>
      <c r="C29" s="4"/>
      <c r="D29" s="75"/>
      <c r="E29" s="4"/>
      <c r="F29" s="4"/>
    </row>
    <row r="30" spans="1:6" ht="12.75" customHeight="1">
      <c r="A30" s="21"/>
      <c r="B30" s="75"/>
      <c r="C30" s="4"/>
      <c r="D30" s="75"/>
      <c r="E30" s="4"/>
      <c r="F30" s="4"/>
    </row>
    <row r="31" spans="1:6" ht="12.75" customHeight="1">
      <c r="A31" s="21"/>
      <c r="B31" s="75"/>
      <c r="C31" s="4"/>
      <c r="D31" s="75"/>
      <c r="E31" s="4"/>
      <c r="F31" s="4"/>
    </row>
    <row r="32" spans="1:6" ht="12.75" customHeight="1">
      <c r="A32" s="21"/>
      <c r="B32" s="75"/>
      <c r="C32" s="4"/>
      <c r="D32" s="75"/>
      <c r="E32" s="4"/>
      <c r="F32" s="4"/>
    </row>
    <row r="33" spans="1:6" ht="12.75" customHeight="1">
      <c r="A33" s="21"/>
      <c r="B33" s="75"/>
      <c r="C33" s="4"/>
      <c r="D33" s="75"/>
      <c r="E33" s="4"/>
      <c r="F33" s="4"/>
    </row>
    <row r="34" spans="1:6" ht="12.75" customHeight="1">
      <c r="A34" s="21"/>
      <c r="B34" s="75"/>
      <c r="C34" s="4"/>
      <c r="D34" s="75"/>
      <c r="E34" s="4"/>
      <c r="F34" s="4"/>
    </row>
    <row r="35" spans="1:6" ht="12.75" customHeight="1">
      <c r="A35" s="21"/>
      <c r="B35" s="75"/>
      <c r="C35" s="4"/>
      <c r="D35" s="75"/>
      <c r="E35" s="4"/>
      <c r="F35" s="4"/>
    </row>
    <row r="36" spans="1:6" ht="12.75" customHeight="1">
      <c r="A36" s="21"/>
      <c r="B36" s="75"/>
      <c r="C36" s="4"/>
      <c r="D36" s="75"/>
      <c r="E36" s="4"/>
      <c r="F36" s="4"/>
    </row>
    <row r="37" spans="1:6" ht="12.75" customHeight="1">
      <c r="A37" s="21"/>
      <c r="B37" s="75"/>
      <c r="C37" s="4"/>
      <c r="D37" s="75"/>
      <c r="E37" s="4"/>
      <c r="F37" s="4"/>
    </row>
    <row r="38" spans="1:6" ht="12.75" customHeight="1">
      <c r="A38" s="21"/>
      <c r="B38" s="75"/>
      <c r="C38" s="4"/>
      <c r="D38" s="75"/>
      <c r="E38" s="4"/>
      <c r="F38" s="4"/>
    </row>
    <row r="39" spans="1:6" ht="12.75" customHeight="1">
      <c r="A39" s="21"/>
      <c r="B39" s="75"/>
      <c r="C39" s="4"/>
      <c r="D39" s="75"/>
      <c r="E39" s="4"/>
      <c r="F39" s="4"/>
    </row>
    <row r="40" spans="1:6" ht="12.75" customHeight="1">
      <c r="A40" s="21"/>
      <c r="B40" s="75"/>
      <c r="C40" s="4"/>
      <c r="D40" s="75"/>
      <c r="E40" s="4"/>
      <c r="F40" s="4"/>
    </row>
    <row r="41" spans="1:6" ht="12.75" customHeight="1">
      <c r="A41" s="21"/>
      <c r="B41" s="75"/>
      <c r="C41" s="4"/>
      <c r="D41" s="75"/>
      <c r="E41" s="4"/>
      <c r="F41" s="4"/>
    </row>
    <row r="42" spans="1:6" ht="12.75" customHeight="1">
      <c r="A42" s="21"/>
      <c r="B42" s="75"/>
      <c r="C42" s="4"/>
      <c r="D42" s="75"/>
      <c r="E42" s="4"/>
      <c r="F42" s="4"/>
    </row>
    <row r="43" spans="1:6" ht="12.75" customHeight="1">
      <c r="A43" s="21"/>
      <c r="B43" s="75"/>
      <c r="C43" s="4"/>
      <c r="D43" s="75"/>
      <c r="E43" s="4"/>
      <c r="F43" s="4"/>
    </row>
    <row r="44" spans="1:6" ht="12.75" customHeight="1">
      <c r="A44" s="21"/>
      <c r="B44" s="75"/>
      <c r="C44" s="4"/>
      <c r="D44" s="75"/>
      <c r="E44" s="4"/>
      <c r="F44" s="4"/>
    </row>
    <row r="45" spans="1:6" ht="12.75" customHeight="1">
      <c r="A45" s="21"/>
      <c r="B45" s="75"/>
      <c r="C45" s="4"/>
      <c r="D45" s="75"/>
      <c r="E45" s="4"/>
      <c r="F45" s="4"/>
    </row>
    <row r="46" spans="1:6" ht="12.75" customHeight="1">
      <c r="A46" s="21"/>
      <c r="B46" s="75"/>
      <c r="C46" s="4"/>
      <c r="D46" s="75"/>
      <c r="E46" s="4"/>
      <c r="F46" s="4"/>
    </row>
    <row r="47" spans="1:6" ht="12.75" customHeight="1">
      <c r="A47" s="21"/>
      <c r="B47" s="75"/>
      <c r="C47" s="4"/>
      <c r="D47" s="75"/>
      <c r="E47" s="4"/>
      <c r="F47" s="4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2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365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34" t="s">
        <v>410</v>
      </c>
      <c r="B3" s="334"/>
      <c r="C3" s="334"/>
      <c r="D3" s="334"/>
      <c r="E3" s="334"/>
      <c r="F3" s="334"/>
      <c r="G3" s="76"/>
      <c r="H3" s="14"/>
    </row>
    <row r="4" spans="1:8" ht="13.5" thickBot="1">
      <c r="A4" s="131"/>
      <c r="B4" s="132"/>
      <c r="C4" s="132"/>
      <c r="D4" s="132"/>
      <c r="E4" s="132"/>
      <c r="F4" s="237"/>
      <c r="G4" s="305"/>
      <c r="H4" s="22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4"/>
      <c r="H5" s="307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4"/>
      <c r="H6" s="307"/>
    </row>
    <row r="7" spans="1:8" ht="12.75" customHeight="1" thickBot="1">
      <c r="A7" s="329"/>
      <c r="B7" s="333"/>
      <c r="C7" s="325"/>
      <c r="D7" s="333"/>
      <c r="E7" s="325"/>
      <c r="F7" s="130" t="s">
        <v>378</v>
      </c>
      <c r="G7" s="304"/>
      <c r="H7" s="307"/>
    </row>
    <row r="8" spans="1:10" ht="12.75" customHeight="1">
      <c r="A8" s="122" t="s">
        <v>315</v>
      </c>
      <c r="B8" s="108">
        <v>263</v>
      </c>
      <c r="C8" s="109">
        <f>(B8/$B$14)*100</f>
        <v>1.5975217153617203</v>
      </c>
      <c r="D8" s="108">
        <v>265</v>
      </c>
      <c r="E8" s="109">
        <f>(D8/$D$14)*100</f>
        <v>1.286907536907537</v>
      </c>
      <c r="F8" s="110">
        <v>1.30924570553868</v>
      </c>
      <c r="G8" s="305"/>
      <c r="H8" s="74"/>
      <c r="J8" s="14"/>
    </row>
    <row r="9" spans="1:10" ht="12.75" customHeight="1">
      <c r="A9" s="116" t="s">
        <v>317</v>
      </c>
      <c r="B9" s="112"/>
      <c r="C9" s="113"/>
      <c r="D9" s="112"/>
      <c r="E9" s="113"/>
      <c r="F9" s="114"/>
      <c r="G9" s="305"/>
      <c r="H9" s="74"/>
      <c r="J9" s="14"/>
    </row>
    <row r="10" spans="1:10" ht="12.75" customHeight="1">
      <c r="A10" s="133" t="s">
        <v>316</v>
      </c>
      <c r="B10" s="112">
        <v>8721</v>
      </c>
      <c r="C10" s="113">
        <f>(B10/$B$14)*100</f>
        <v>52.973334143230275</v>
      </c>
      <c r="D10" s="112">
        <v>10208</v>
      </c>
      <c r="E10" s="113">
        <f>(D10/$D$14)*100</f>
        <v>49.572649572649574</v>
      </c>
      <c r="F10" s="114">
        <v>85.99595200958416</v>
      </c>
      <c r="G10" s="306"/>
      <c r="H10" s="74"/>
      <c r="J10" s="14"/>
    </row>
    <row r="11" spans="1:10" ht="12.75" customHeight="1">
      <c r="A11" s="116" t="s">
        <v>318</v>
      </c>
      <c r="B11" s="112">
        <v>1275</v>
      </c>
      <c r="C11" s="113">
        <f>(B11/$B$14)*100</f>
        <v>7.744639494624309</v>
      </c>
      <c r="D11" s="112">
        <v>1812</v>
      </c>
      <c r="E11" s="113">
        <f>(D11/$D$14)*100</f>
        <v>8.7995337995338</v>
      </c>
      <c r="F11" s="114">
        <v>12.694802284877163</v>
      </c>
      <c r="G11" s="305"/>
      <c r="H11" s="74"/>
      <c r="J11" s="14"/>
    </row>
    <row r="12" spans="1:10" ht="12.75" customHeight="1">
      <c r="A12" s="116" t="s">
        <v>319</v>
      </c>
      <c r="B12" s="112">
        <v>6204</v>
      </c>
      <c r="C12" s="113">
        <f>(B12/$B$14)*100</f>
        <v>37.684504646783694</v>
      </c>
      <c r="D12" s="112">
        <v>8307</v>
      </c>
      <c r="E12" s="113">
        <f>(D12/$D$14)*100</f>
        <v>40.340909090909086</v>
      </c>
      <c r="F12" s="114" t="s">
        <v>244</v>
      </c>
      <c r="G12" s="305"/>
      <c r="H12" s="74"/>
      <c r="J12" s="14"/>
    </row>
    <row r="13" spans="1:10" ht="12.75" customHeight="1">
      <c r="A13" s="111"/>
      <c r="B13" s="112"/>
      <c r="C13" s="113"/>
      <c r="D13" s="112"/>
      <c r="E13" s="113"/>
      <c r="F13" s="114"/>
      <c r="H13" s="14"/>
      <c r="J13" s="14"/>
    </row>
    <row r="14" spans="1:10" ht="12.75" customHeight="1" thickBot="1">
      <c r="A14" s="118" t="s">
        <v>352</v>
      </c>
      <c r="B14" s="119">
        <f>SUM(B8:B12)</f>
        <v>16463</v>
      </c>
      <c r="C14" s="120">
        <f>SUM(C8:C12)</f>
        <v>100</v>
      </c>
      <c r="D14" s="119">
        <f>SUM(D8:D12)</f>
        <v>20592</v>
      </c>
      <c r="E14" s="120">
        <f>SUM(E8:E12)</f>
        <v>100</v>
      </c>
      <c r="F14" s="121">
        <f>SUM(F8:F12)</f>
        <v>100</v>
      </c>
      <c r="H14" s="14"/>
      <c r="J14" s="14"/>
    </row>
    <row r="15" spans="1:6" ht="12.75" customHeight="1">
      <c r="A15" s="134" t="s">
        <v>245</v>
      </c>
      <c r="B15" s="124"/>
      <c r="C15" s="124"/>
      <c r="D15" s="127"/>
      <c r="E15" s="127"/>
      <c r="F15" s="135"/>
    </row>
    <row r="16" spans="1:6" ht="12.75" customHeight="1">
      <c r="A16" s="310" t="s">
        <v>379</v>
      </c>
      <c r="B16" s="75"/>
      <c r="C16" s="4"/>
      <c r="D16" s="75"/>
      <c r="E16" s="4"/>
      <c r="F16" s="4"/>
    </row>
    <row r="17" spans="1:6" ht="12.75" customHeight="1">
      <c r="A17" s="21" t="s">
        <v>324</v>
      </c>
      <c r="B17" s="75"/>
      <c r="C17" s="4"/>
      <c r="D17" s="75"/>
      <c r="E17" s="4"/>
      <c r="F17" s="4"/>
    </row>
    <row r="18" spans="1:6" ht="12.75" customHeight="1">
      <c r="A18" s="21"/>
      <c r="B18" s="75"/>
      <c r="C18" s="4"/>
      <c r="D18" s="75"/>
      <c r="E18" s="4"/>
      <c r="F18" s="4"/>
    </row>
    <row r="19" spans="1:6" ht="12.75">
      <c r="A19" s="12"/>
      <c r="B19" s="13"/>
      <c r="C19" s="13"/>
      <c r="D19" s="5"/>
      <c r="E19" s="5"/>
      <c r="F19" s="9"/>
    </row>
    <row r="20" spans="1:6" ht="12.75">
      <c r="A20" s="12"/>
      <c r="B20" s="13"/>
      <c r="C20" s="13"/>
      <c r="D20" s="5"/>
      <c r="E20" s="5"/>
      <c r="F20" s="9"/>
    </row>
    <row r="21" spans="1:6" ht="12.75">
      <c r="A21" s="12"/>
      <c r="B21" s="13"/>
      <c r="C21" s="13"/>
      <c r="D21" s="5"/>
      <c r="E21" s="5"/>
      <c r="F21" s="9"/>
    </row>
    <row r="22" spans="1:13" ht="12.75">
      <c r="A22" s="12"/>
      <c r="B22" s="13"/>
      <c r="C22" s="13"/>
      <c r="D22" s="5"/>
      <c r="E22" s="5"/>
      <c r="F22" s="84"/>
      <c r="G22" s="84"/>
      <c r="H22" s="84"/>
      <c r="I22" s="85"/>
      <c r="J22" s="84"/>
      <c r="K22" s="85"/>
      <c r="L22" s="84"/>
      <c r="M22" s="84"/>
    </row>
    <row r="23" spans="1:6" ht="12.75">
      <c r="A23" s="12"/>
      <c r="B23" s="13"/>
      <c r="C23" s="13"/>
      <c r="D23" s="5"/>
      <c r="E23" s="5"/>
      <c r="F23" s="9"/>
    </row>
    <row r="24" spans="1:6" ht="12.75">
      <c r="A24" s="12"/>
      <c r="B24" s="13"/>
      <c r="C24" s="13"/>
      <c r="D24" s="5"/>
      <c r="E24" s="5"/>
      <c r="F24" s="9"/>
    </row>
    <row r="25" spans="1:6" ht="12.75">
      <c r="A25" s="12"/>
      <c r="B25" s="13"/>
      <c r="C25" s="13"/>
      <c r="D25" s="5"/>
      <c r="E25" s="5"/>
      <c r="F25" s="9"/>
    </row>
    <row r="26" spans="1:6" ht="12.75">
      <c r="A26" s="12"/>
      <c r="B26" s="13"/>
      <c r="C26" s="13"/>
      <c r="D26" s="5"/>
      <c r="E26" s="5"/>
      <c r="F26" s="9"/>
    </row>
    <row r="27" spans="1:6" ht="12.75">
      <c r="A27" s="12"/>
      <c r="B27" s="13"/>
      <c r="C27" s="13"/>
      <c r="D27" s="5"/>
      <c r="E27" s="5"/>
      <c r="F27" s="9"/>
    </row>
    <row r="28" spans="1:6" ht="12.75">
      <c r="A28" s="12"/>
      <c r="B28" s="13"/>
      <c r="C28" s="13"/>
      <c r="D28" s="5"/>
      <c r="E28" s="5"/>
      <c r="F28" s="9"/>
    </row>
    <row r="29" spans="1:6" ht="12.75">
      <c r="A29" s="12"/>
      <c r="B29" s="13"/>
      <c r="C29" s="13"/>
      <c r="D29" s="5"/>
      <c r="E29" s="5"/>
      <c r="F29" s="9"/>
    </row>
    <row r="30" spans="1:6" ht="12.75">
      <c r="A30" s="12"/>
      <c r="B30" s="13"/>
      <c r="C30" s="13"/>
      <c r="D30" s="5"/>
      <c r="E30" s="5"/>
      <c r="F30" s="9"/>
    </row>
    <row r="31" spans="1:6" ht="12.75">
      <c r="A31" s="12"/>
      <c r="B31" s="13"/>
      <c r="C31" s="13"/>
      <c r="D31" s="5"/>
      <c r="E31" s="5"/>
      <c r="F31" s="9"/>
    </row>
    <row r="32" spans="1:6" ht="12.75">
      <c r="A32" s="12"/>
      <c r="B32" s="13"/>
      <c r="C32" s="13"/>
      <c r="D32" s="5"/>
      <c r="E32" s="5"/>
      <c r="F32" s="9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38.7109375" style="9" customWidth="1"/>
    <col min="2" max="7" width="12.7109375" style="4" customWidth="1"/>
    <col min="8" max="8" width="6.7109375" style="9" customWidth="1"/>
    <col min="9" max="9" width="12.7109375" style="9" customWidth="1"/>
    <col min="10" max="16384" width="11.421875" style="9" customWidth="1"/>
  </cols>
  <sheetData>
    <row r="1" spans="1:7" s="23" customFormat="1" ht="18" customHeight="1">
      <c r="A1" s="323" t="s">
        <v>365</v>
      </c>
      <c r="B1" s="323"/>
      <c r="C1" s="323"/>
      <c r="D1" s="323"/>
      <c r="E1" s="323"/>
      <c r="F1" s="323"/>
      <c r="G1" s="323"/>
    </row>
    <row r="2" spans="1:7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334" t="s">
        <v>411</v>
      </c>
      <c r="B3" s="334"/>
      <c r="C3" s="334"/>
      <c r="D3" s="334"/>
      <c r="E3" s="334"/>
      <c r="F3" s="334"/>
      <c r="G3" s="334"/>
      <c r="H3" s="14"/>
      <c r="I3" s="14"/>
      <c r="J3" s="14"/>
    </row>
    <row r="4" spans="1:10" ht="15" customHeight="1">
      <c r="A4" s="334" t="s">
        <v>350</v>
      </c>
      <c r="B4" s="334"/>
      <c r="C4" s="334"/>
      <c r="D4" s="334"/>
      <c r="E4" s="334"/>
      <c r="F4" s="334"/>
      <c r="G4" s="334"/>
      <c r="H4" s="14"/>
      <c r="I4" s="14"/>
      <c r="J4" s="14"/>
    </row>
    <row r="5" spans="1:10" ht="12.75" customHeight="1" thickBot="1">
      <c r="A5" s="106"/>
      <c r="B5" s="106"/>
      <c r="C5" s="106"/>
      <c r="D5" s="106"/>
      <c r="E5" s="106"/>
      <c r="F5" s="106"/>
      <c r="G5" s="136"/>
      <c r="H5" s="14"/>
      <c r="I5" s="14"/>
      <c r="J5" s="14"/>
    </row>
    <row r="6" spans="1:9" ht="12.75">
      <c r="A6" s="327" t="s">
        <v>21</v>
      </c>
      <c r="B6" s="335" t="s">
        <v>1</v>
      </c>
      <c r="C6" s="321"/>
      <c r="D6" s="336"/>
      <c r="E6" s="335" t="s">
        <v>2</v>
      </c>
      <c r="F6" s="321"/>
      <c r="G6" s="321"/>
      <c r="I6" s="6"/>
    </row>
    <row r="7" spans="1:9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  <c r="H7" s="4"/>
      <c r="I7" s="1"/>
    </row>
    <row r="8" spans="1:9" ht="12.75" customHeight="1">
      <c r="A8" s="122" t="s">
        <v>35</v>
      </c>
      <c r="B8" s="108">
        <v>4414</v>
      </c>
      <c r="C8" s="108">
        <v>4437</v>
      </c>
      <c r="D8" s="109">
        <f>((C8-B8)/B8)*100</f>
        <v>0.5210693248753964</v>
      </c>
      <c r="E8" s="108">
        <v>5075</v>
      </c>
      <c r="F8" s="108">
        <v>5120</v>
      </c>
      <c r="G8" s="110">
        <f>((F8-E8)/E8)*100</f>
        <v>0.8866995073891626</v>
      </c>
      <c r="I8" s="86"/>
    </row>
    <row r="9" spans="1:9" ht="12.75" customHeight="1">
      <c r="A9" s="116" t="s">
        <v>216</v>
      </c>
      <c r="B9" s="112"/>
      <c r="C9" s="112"/>
      <c r="D9" s="113"/>
      <c r="E9" s="112"/>
      <c r="F9" s="112"/>
      <c r="G9" s="114"/>
      <c r="I9" s="1"/>
    </row>
    <row r="10" spans="1:9" ht="12.75" customHeight="1">
      <c r="A10" s="133" t="s">
        <v>217</v>
      </c>
      <c r="B10" s="112">
        <v>782</v>
      </c>
      <c r="C10" s="112">
        <v>782</v>
      </c>
      <c r="D10" s="113">
        <f aca="true" t="shared" si="0" ref="D10:D24">((C10-B10)/B10)*100</f>
        <v>0</v>
      </c>
      <c r="E10" s="112">
        <v>966</v>
      </c>
      <c r="F10" s="112">
        <v>955</v>
      </c>
      <c r="G10" s="114">
        <f aca="true" t="shared" si="1" ref="G10:G24">((F10-E10)/E10)*100</f>
        <v>-1.1387163561076603</v>
      </c>
      <c r="I10" s="86"/>
    </row>
    <row r="11" spans="1:9" ht="12.75" customHeight="1">
      <c r="A11" s="116" t="s">
        <v>219</v>
      </c>
      <c r="B11" s="112"/>
      <c r="C11" s="112"/>
      <c r="D11" s="113"/>
      <c r="E11" s="112"/>
      <c r="F11" s="112"/>
      <c r="G11" s="114"/>
      <c r="I11" s="1"/>
    </row>
    <row r="12" spans="1:9" ht="12.75" customHeight="1">
      <c r="A12" s="133" t="s">
        <v>218</v>
      </c>
      <c r="B12" s="112">
        <v>1411</v>
      </c>
      <c r="C12" s="112">
        <v>1395</v>
      </c>
      <c r="D12" s="113">
        <f t="shared" si="0"/>
        <v>-1.1339475549255846</v>
      </c>
      <c r="E12" s="112">
        <v>1683</v>
      </c>
      <c r="F12" s="112">
        <v>1657</v>
      </c>
      <c r="G12" s="114">
        <f t="shared" si="1"/>
        <v>-1.5448603683897801</v>
      </c>
      <c r="I12" s="86"/>
    </row>
    <row r="13" spans="1:9" ht="12.75" customHeight="1">
      <c r="A13" s="116" t="s">
        <v>220</v>
      </c>
      <c r="B13" s="112"/>
      <c r="C13" s="112"/>
      <c r="D13" s="113"/>
      <c r="E13" s="112"/>
      <c r="F13" s="112"/>
      <c r="G13" s="114"/>
      <c r="I13" s="1"/>
    </row>
    <row r="14" spans="1:9" ht="12.75" customHeight="1">
      <c r="A14" s="133" t="s">
        <v>221</v>
      </c>
      <c r="B14" s="112">
        <v>1570</v>
      </c>
      <c r="C14" s="112">
        <v>1598</v>
      </c>
      <c r="D14" s="113">
        <f t="shared" si="0"/>
        <v>1.78343949044586</v>
      </c>
      <c r="E14" s="112">
        <v>1801</v>
      </c>
      <c r="F14" s="112">
        <v>1849</v>
      </c>
      <c r="G14" s="114">
        <f t="shared" si="1"/>
        <v>2.665186007773459</v>
      </c>
      <c r="I14" s="1"/>
    </row>
    <row r="15" spans="1:9" ht="12.75" customHeight="1">
      <c r="A15" s="116" t="s">
        <v>222</v>
      </c>
      <c r="B15" s="112">
        <v>1670</v>
      </c>
      <c r="C15" s="112">
        <v>1627</v>
      </c>
      <c r="D15" s="113">
        <f t="shared" si="0"/>
        <v>-2.5748502994011977</v>
      </c>
      <c r="E15" s="112">
        <v>1891</v>
      </c>
      <c r="F15" s="112">
        <v>1841</v>
      </c>
      <c r="G15" s="114">
        <f t="shared" si="1"/>
        <v>-2.6441036488630356</v>
      </c>
      <c r="I15" s="86"/>
    </row>
    <row r="16" spans="1:9" ht="12.75" customHeight="1">
      <c r="A16" s="116" t="s">
        <v>223</v>
      </c>
      <c r="B16" s="112"/>
      <c r="C16" s="112"/>
      <c r="D16" s="113"/>
      <c r="E16" s="112"/>
      <c r="F16" s="112"/>
      <c r="G16" s="114"/>
      <c r="I16" s="1"/>
    </row>
    <row r="17" spans="1:9" ht="12.75" customHeight="1">
      <c r="A17" s="133" t="s">
        <v>228</v>
      </c>
      <c r="B17" s="112">
        <v>731</v>
      </c>
      <c r="C17" s="112">
        <v>665</v>
      </c>
      <c r="D17" s="113">
        <f t="shared" si="0"/>
        <v>-9.028727770177838</v>
      </c>
      <c r="E17" s="112">
        <v>847</v>
      </c>
      <c r="F17" s="112">
        <v>782</v>
      </c>
      <c r="G17" s="114">
        <f t="shared" si="1"/>
        <v>-7.674144037780402</v>
      </c>
      <c r="I17" s="1"/>
    </row>
    <row r="18" spans="1:9" ht="12.75" customHeight="1">
      <c r="A18" s="116" t="s">
        <v>224</v>
      </c>
      <c r="B18" s="112"/>
      <c r="C18" s="112"/>
      <c r="D18" s="113"/>
      <c r="E18" s="112"/>
      <c r="F18" s="112"/>
      <c r="G18" s="114"/>
      <c r="I18" s="1"/>
    </row>
    <row r="19" spans="1:9" ht="12.75" customHeight="1">
      <c r="A19" s="133" t="s">
        <v>225</v>
      </c>
      <c r="B19" s="112">
        <v>900</v>
      </c>
      <c r="C19" s="112">
        <v>909</v>
      </c>
      <c r="D19" s="113">
        <f t="shared" si="0"/>
        <v>1</v>
      </c>
      <c r="E19" s="112">
        <v>1107</v>
      </c>
      <c r="F19" s="112">
        <v>1132</v>
      </c>
      <c r="G19" s="114">
        <f t="shared" si="1"/>
        <v>2.2583559168925023</v>
      </c>
      <c r="I19" s="1"/>
    </row>
    <row r="20" spans="1:9" ht="12.75" customHeight="1">
      <c r="A20" s="111" t="s">
        <v>226</v>
      </c>
      <c r="B20" s="112"/>
      <c r="C20" s="112"/>
      <c r="D20" s="113"/>
      <c r="E20" s="112"/>
      <c r="F20" s="112"/>
      <c r="G20" s="114"/>
      <c r="I20" s="1"/>
    </row>
    <row r="21" spans="1:9" ht="12.75" customHeight="1">
      <c r="A21" s="133" t="s">
        <v>229</v>
      </c>
      <c r="B21" s="112">
        <v>14829</v>
      </c>
      <c r="C21" s="112">
        <v>14507</v>
      </c>
      <c r="D21" s="113">
        <f t="shared" si="0"/>
        <v>-2.17142086452222</v>
      </c>
      <c r="E21" s="112">
        <v>16710</v>
      </c>
      <c r="F21" s="112">
        <v>16474</v>
      </c>
      <c r="G21" s="114">
        <f t="shared" si="1"/>
        <v>-1.4123279473369241</v>
      </c>
      <c r="I21" s="1"/>
    </row>
    <row r="22" spans="1:9" ht="12.75" customHeight="1">
      <c r="A22" s="111" t="s">
        <v>227</v>
      </c>
      <c r="B22" s="112">
        <v>5185</v>
      </c>
      <c r="C22" s="112">
        <v>5186</v>
      </c>
      <c r="D22" s="113">
        <f t="shared" si="0"/>
        <v>0.019286403085824494</v>
      </c>
      <c r="E22" s="112">
        <v>5919</v>
      </c>
      <c r="F22" s="112">
        <v>5976</v>
      </c>
      <c r="G22" s="114">
        <f t="shared" si="1"/>
        <v>0.963000506842372</v>
      </c>
      <c r="I22" s="1"/>
    </row>
    <row r="23" spans="1:9" ht="12.75" customHeight="1">
      <c r="A23" s="111"/>
      <c r="B23" s="112"/>
      <c r="C23" s="112"/>
      <c r="D23" s="113"/>
      <c r="E23" s="112"/>
      <c r="F23" s="112"/>
      <c r="G23" s="114"/>
      <c r="I23" s="87"/>
    </row>
    <row r="24" spans="1:9" ht="12.75" customHeight="1" thickBot="1">
      <c r="A24" s="118" t="s">
        <v>366</v>
      </c>
      <c r="B24" s="119">
        <f>SUM(B8:B22)</f>
        <v>31492</v>
      </c>
      <c r="C24" s="119">
        <f>SUM(C8:C22)</f>
        <v>31106</v>
      </c>
      <c r="D24" s="120">
        <f t="shared" si="0"/>
        <v>-1.2257081163470087</v>
      </c>
      <c r="E24" s="119">
        <f>SUM(E8:E22)</f>
        <v>35999</v>
      </c>
      <c r="F24" s="119">
        <f>SUM(F8:F22)</f>
        <v>35786</v>
      </c>
      <c r="G24" s="121">
        <f t="shared" si="1"/>
        <v>-0.5916831023083975</v>
      </c>
      <c r="I24" s="22"/>
    </row>
    <row r="25" spans="1:9" ht="12.75" customHeight="1">
      <c r="A25" s="134" t="s">
        <v>295</v>
      </c>
      <c r="B25" s="137"/>
      <c r="C25" s="137"/>
      <c r="D25" s="137"/>
      <c r="E25" s="137"/>
      <c r="F25" s="137"/>
      <c r="G25" s="138"/>
      <c r="I25" s="22"/>
    </row>
    <row r="26" spans="1:9" ht="12.75" customHeight="1">
      <c r="A26" s="21" t="s">
        <v>324</v>
      </c>
      <c r="B26" s="1"/>
      <c r="C26" s="1"/>
      <c r="D26" s="19"/>
      <c r="E26" s="1"/>
      <c r="F26" s="1"/>
      <c r="G26" s="19"/>
      <c r="I26" s="22"/>
    </row>
    <row r="27" spans="1:9" ht="12.75" customHeight="1">
      <c r="A27" s="2"/>
      <c r="B27" s="20"/>
      <c r="C27" s="20"/>
      <c r="D27" s="20"/>
      <c r="E27" s="20"/>
      <c r="I27" s="22"/>
    </row>
    <row r="28" spans="1:7" ht="12.75" customHeight="1">
      <c r="A28" s="309" t="s">
        <v>374</v>
      </c>
      <c r="B28" s="82" t="s">
        <v>246</v>
      </c>
      <c r="C28" s="82" t="s">
        <v>249</v>
      </c>
      <c r="D28" s="3"/>
      <c r="E28" s="3"/>
      <c r="F28" s="12"/>
      <c r="G28" s="12"/>
    </row>
    <row r="29" spans="1:7" ht="12.75" customHeight="1">
      <c r="A29" s="2"/>
      <c r="B29" s="82" t="s">
        <v>247</v>
      </c>
      <c r="C29" s="82" t="s">
        <v>250</v>
      </c>
      <c r="D29" s="3"/>
      <c r="E29" s="3"/>
      <c r="F29" s="12"/>
      <c r="G29" s="12"/>
    </row>
    <row r="30" spans="1:7" ht="12.75" customHeight="1">
      <c r="A30" s="2"/>
      <c r="B30" s="83" t="s">
        <v>248</v>
      </c>
      <c r="C30" s="322" t="s">
        <v>187</v>
      </c>
      <c r="D30" s="322"/>
      <c r="E30" s="322"/>
      <c r="F30" s="322"/>
      <c r="G30" s="322"/>
    </row>
    <row r="31" spans="1:7" ht="12.75" customHeight="1">
      <c r="A31" s="2"/>
      <c r="B31" s="1"/>
      <c r="C31" s="1"/>
      <c r="D31" s="1"/>
      <c r="E31" s="1"/>
      <c r="F31" s="12"/>
      <c r="G31" s="12"/>
    </row>
    <row r="32" spans="1:7" ht="12.75" customHeight="1">
      <c r="A32" s="309" t="s">
        <v>375</v>
      </c>
      <c r="B32" s="82" t="s">
        <v>251</v>
      </c>
      <c r="C32" s="82" t="s">
        <v>30</v>
      </c>
      <c r="D32" s="3"/>
      <c r="E32" s="3"/>
      <c r="F32" s="12"/>
      <c r="G32" s="12"/>
    </row>
    <row r="33" spans="1:7" ht="12.75" customHeight="1">
      <c r="A33" s="2"/>
      <c r="B33" s="82" t="s">
        <v>252</v>
      </c>
      <c r="C33" s="82" t="s">
        <v>255</v>
      </c>
      <c r="D33" s="3"/>
      <c r="E33" s="3"/>
      <c r="F33" s="12"/>
      <c r="G33" s="12"/>
    </row>
    <row r="34" spans="1:8" ht="12.75" customHeight="1">
      <c r="A34" s="2"/>
      <c r="B34" s="20" t="s">
        <v>253</v>
      </c>
      <c r="C34" s="340" t="s">
        <v>73</v>
      </c>
      <c r="D34" s="340"/>
      <c r="E34" s="340"/>
      <c r="F34" s="340"/>
      <c r="G34" s="12"/>
      <c r="H34" s="65"/>
    </row>
    <row r="35" spans="1:8" ht="12.75" customHeight="1">
      <c r="A35" s="5"/>
      <c r="B35" s="3">
        <v>1598</v>
      </c>
      <c r="C35" s="3" t="s">
        <v>254</v>
      </c>
      <c r="F35" s="12"/>
      <c r="G35" s="12"/>
      <c r="H35" s="65"/>
    </row>
    <row r="38" ht="12.75">
      <c r="A38" s="99"/>
    </row>
  </sheetData>
  <mergeCells count="8">
    <mergeCell ref="C30:G30"/>
    <mergeCell ref="C34:F34"/>
    <mergeCell ref="A1:G1"/>
    <mergeCell ref="A6:A7"/>
    <mergeCell ref="B6:D6"/>
    <mergeCell ref="E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7"/>
  <sheetViews>
    <sheetView zoomScale="75" zoomScaleNormal="75" workbookViewId="0" topLeftCell="A1">
      <selection activeCell="A4" sqref="A4:G4"/>
    </sheetView>
  </sheetViews>
  <sheetFormatPr defaultColWidth="11.421875" defaultRowHeight="12.75"/>
  <cols>
    <col min="1" max="1" width="38.7109375" style="100" customWidth="1"/>
    <col min="2" max="7" width="12.7109375" style="100" customWidth="1"/>
    <col min="8" max="16384" width="11.421875" style="100" customWidth="1"/>
  </cols>
  <sheetData>
    <row r="1" spans="1:7" ht="18">
      <c r="A1" s="323" t="s">
        <v>365</v>
      </c>
      <c r="B1" s="323"/>
      <c r="C1" s="323"/>
      <c r="D1" s="323"/>
      <c r="E1" s="323"/>
      <c r="F1" s="323"/>
      <c r="G1" s="323"/>
    </row>
    <row r="3" spans="1:10" s="102" customFormat="1" ht="15" customHeight="1">
      <c r="A3" s="319" t="s">
        <v>412</v>
      </c>
      <c r="B3" s="319"/>
      <c r="C3" s="319"/>
      <c r="D3" s="319"/>
      <c r="E3" s="319"/>
      <c r="F3" s="319"/>
      <c r="G3" s="319"/>
      <c r="H3" s="101"/>
      <c r="I3" s="101"/>
      <c r="J3" s="101"/>
    </row>
    <row r="4" spans="1:10" s="102" customFormat="1" ht="15" customHeight="1">
      <c r="A4" s="319" t="s">
        <v>350</v>
      </c>
      <c r="B4" s="319"/>
      <c r="C4" s="319"/>
      <c r="D4" s="319"/>
      <c r="E4" s="319"/>
      <c r="F4" s="319"/>
      <c r="G4" s="319"/>
      <c r="H4" s="101"/>
      <c r="I4" s="101"/>
      <c r="J4" s="101"/>
    </row>
    <row r="5" spans="1:7" ht="14.25" customHeight="1" thickBot="1">
      <c r="A5" s="142"/>
      <c r="B5" s="142"/>
      <c r="C5" s="142"/>
      <c r="D5" s="142"/>
      <c r="E5" s="142"/>
      <c r="F5" s="142"/>
      <c r="G5" s="142"/>
    </row>
    <row r="6" spans="1:7" ht="12.75">
      <c r="A6" s="327" t="s">
        <v>21</v>
      </c>
      <c r="B6" s="335" t="s">
        <v>1</v>
      </c>
      <c r="C6" s="321"/>
      <c r="D6" s="336"/>
      <c r="E6" s="335" t="s">
        <v>2</v>
      </c>
      <c r="F6" s="321"/>
      <c r="G6" s="321"/>
    </row>
    <row r="7" spans="1:7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</row>
    <row r="8" spans="1:7" ht="12.75">
      <c r="A8" s="143" t="s">
        <v>356</v>
      </c>
      <c r="B8" s="108"/>
      <c r="C8" s="108"/>
      <c r="D8" s="109"/>
      <c r="E8" s="108"/>
      <c r="F8" s="108"/>
      <c r="G8" s="110"/>
    </row>
    <row r="9" spans="1:7" ht="12.75">
      <c r="A9" s="144" t="s">
        <v>309</v>
      </c>
      <c r="B9" s="112">
        <v>16987</v>
      </c>
      <c r="C9" s="112">
        <v>16522</v>
      </c>
      <c r="D9" s="113">
        <f>((C9-B9)/B9)*100</f>
        <v>-2.7373874139047505</v>
      </c>
      <c r="E9" s="112">
        <v>18054</v>
      </c>
      <c r="F9" s="112">
        <v>17659</v>
      </c>
      <c r="G9" s="114">
        <f>((F9-E9)/E9)*100</f>
        <v>-2.1878808020383294</v>
      </c>
    </row>
    <row r="10" spans="1:7" ht="12.75">
      <c r="A10" s="145" t="s">
        <v>311</v>
      </c>
      <c r="B10" s="112">
        <v>2146</v>
      </c>
      <c r="C10" s="112">
        <v>2144</v>
      </c>
      <c r="D10" s="113">
        <f>((C10-B10)/B10)*100</f>
        <v>-0.09319664492078285</v>
      </c>
      <c r="E10" s="112">
        <v>2446</v>
      </c>
      <c r="F10" s="112">
        <v>2444</v>
      </c>
      <c r="G10" s="114">
        <f>((F10-E10)/E10)*100</f>
        <v>-0.08176614881439084</v>
      </c>
    </row>
    <row r="11" spans="1:7" ht="12.75">
      <c r="A11" s="145" t="s">
        <v>312</v>
      </c>
      <c r="B11" s="112"/>
      <c r="C11" s="112"/>
      <c r="D11" s="113"/>
      <c r="E11" s="112"/>
      <c r="F11" s="112"/>
      <c r="G11" s="114"/>
    </row>
    <row r="12" spans="1:7" ht="12.75">
      <c r="A12" s="144" t="s">
        <v>313</v>
      </c>
      <c r="B12" s="112">
        <v>25667</v>
      </c>
      <c r="C12" s="112">
        <v>25883</v>
      </c>
      <c r="D12" s="113">
        <f>((C12-B12)/B12)*100</f>
        <v>0.8415475123699692</v>
      </c>
      <c r="E12" s="112">
        <v>27853</v>
      </c>
      <c r="F12" s="112">
        <v>28226</v>
      </c>
      <c r="G12" s="114">
        <f>((F12-E12)/E12)*100</f>
        <v>1.3391735181129503</v>
      </c>
    </row>
    <row r="13" spans="1:7" ht="12.75">
      <c r="A13" s="145" t="s">
        <v>314</v>
      </c>
      <c r="B13" s="112">
        <v>20671</v>
      </c>
      <c r="C13" s="112">
        <v>20259</v>
      </c>
      <c r="D13" s="113">
        <f>((C13-B13)/B13)*100</f>
        <v>-1.9931304726428332</v>
      </c>
      <c r="E13" s="112">
        <v>22088</v>
      </c>
      <c r="F13" s="112">
        <v>21701</v>
      </c>
      <c r="G13" s="114">
        <f>((F13-E13)/E13)*100</f>
        <v>-1.7520825787758056</v>
      </c>
    </row>
    <row r="14" spans="1:7" ht="12.75">
      <c r="A14" s="146"/>
      <c r="B14" s="112"/>
      <c r="C14" s="112"/>
      <c r="D14" s="113"/>
      <c r="E14" s="112"/>
      <c r="F14" s="112"/>
      <c r="G14" s="114"/>
    </row>
    <row r="15" spans="1:7" ht="13.5" thickBot="1">
      <c r="A15" s="147" t="s">
        <v>310</v>
      </c>
      <c r="B15" s="119">
        <f>SUM(B8:B13)</f>
        <v>65471</v>
      </c>
      <c r="C15" s="119">
        <f>SUM(C8:C13)</f>
        <v>64808</v>
      </c>
      <c r="D15" s="120">
        <f>((C15-B15)/B15)*100</f>
        <v>-1.0126620946678684</v>
      </c>
      <c r="E15" s="119">
        <f>SUM(E8:E13)</f>
        <v>70441</v>
      </c>
      <c r="F15" s="119">
        <f>SUM(F8:F13)</f>
        <v>70030</v>
      </c>
      <c r="G15" s="121">
        <f>((F15-E15)/E15)*100</f>
        <v>-0.5834670149486804</v>
      </c>
    </row>
    <row r="16" spans="1:7" ht="12.75">
      <c r="A16" s="148" t="s">
        <v>295</v>
      </c>
      <c r="B16" s="149"/>
      <c r="C16" s="149"/>
      <c r="D16" s="149"/>
      <c r="E16" s="149"/>
      <c r="F16" s="149"/>
      <c r="G16" s="150"/>
    </row>
    <row r="17" spans="1:7" ht="12.75">
      <c r="A17" s="103" t="s">
        <v>324</v>
      </c>
      <c r="B17" s="105"/>
      <c r="C17" s="105"/>
      <c r="D17" s="104"/>
      <c r="E17" s="105"/>
      <c r="F17" s="105"/>
      <c r="G17" s="10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17"/>
  <sheetViews>
    <sheetView zoomScale="75" zoomScaleNormal="75" workbookViewId="0" topLeftCell="A1">
      <selection activeCell="A4" sqref="A4:G4"/>
    </sheetView>
  </sheetViews>
  <sheetFormatPr defaultColWidth="11.421875" defaultRowHeight="12.75"/>
  <cols>
    <col min="1" max="1" width="40.7109375" style="100" customWidth="1"/>
    <col min="2" max="7" width="12.7109375" style="100" customWidth="1"/>
    <col min="8" max="16384" width="11.421875" style="100" customWidth="1"/>
  </cols>
  <sheetData>
    <row r="1" spans="1:7" ht="18">
      <c r="A1" s="323" t="s">
        <v>365</v>
      </c>
      <c r="B1" s="323"/>
      <c r="C1" s="323"/>
      <c r="D1" s="323"/>
      <c r="E1" s="323"/>
      <c r="F1" s="323"/>
      <c r="G1" s="323"/>
    </row>
    <row r="3" spans="1:10" s="102" customFormat="1" ht="15" customHeight="1">
      <c r="A3" s="319" t="s">
        <v>413</v>
      </c>
      <c r="B3" s="319"/>
      <c r="C3" s="319"/>
      <c r="D3" s="319"/>
      <c r="E3" s="319"/>
      <c r="F3" s="319"/>
      <c r="G3" s="319"/>
      <c r="H3" s="101"/>
      <c r="I3" s="101"/>
      <c r="J3" s="101"/>
    </row>
    <row r="4" spans="1:10" s="102" customFormat="1" ht="15" customHeight="1">
      <c r="A4" s="319" t="s">
        <v>350</v>
      </c>
      <c r="B4" s="319"/>
      <c r="C4" s="319"/>
      <c r="D4" s="319"/>
      <c r="E4" s="319"/>
      <c r="F4" s="319"/>
      <c r="G4" s="319"/>
      <c r="H4" s="101"/>
      <c r="I4" s="101"/>
      <c r="J4" s="101"/>
    </row>
    <row r="5" spans="1:7" ht="14.25" customHeight="1" thickBot="1">
      <c r="A5" s="142"/>
      <c r="B5" s="142"/>
      <c r="C5" s="142"/>
      <c r="D5" s="142"/>
      <c r="E5" s="142"/>
      <c r="F5" s="142"/>
      <c r="G5" s="142"/>
    </row>
    <row r="6" spans="1:7" ht="12.75">
      <c r="A6" s="327" t="s">
        <v>21</v>
      </c>
      <c r="B6" s="335" t="s">
        <v>1</v>
      </c>
      <c r="C6" s="321"/>
      <c r="D6" s="336"/>
      <c r="E6" s="335" t="s">
        <v>2</v>
      </c>
      <c r="F6" s="321"/>
      <c r="G6" s="321"/>
    </row>
    <row r="7" spans="1:7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</row>
    <row r="8" spans="1:7" ht="12.75">
      <c r="A8" s="143" t="s">
        <v>315</v>
      </c>
      <c r="B8" s="108">
        <v>266</v>
      </c>
      <c r="C8" s="108">
        <v>263</v>
      </c>
      <c r="D8" s="109">
        <f>((C8-B8)/B8)*100</f>
        <v>-1.1278195488721803</v>
      </c>
      <c r="E8" s="108">
        <v>267</v>
      </c>
      <c r="F8" s="108">
        <v>265</v>
      </c>
      <c r="G8" s="110">
        <f>((F8-E8)/E8)*100</f>
        <v>-0.7490636704119851</v>
      </c>
    </row>
    <row r="9" spans="1:7" ht="12.75">
      <c r="A9" s="145" t="s">
        <v>317</v>
      </c>
      <c r="B9" s="112"/>
      <c r="C9" s="112"/>
      <c r="D9" s="113"/>
      <c r="E9" s="112"/>
      <c r="F9" s="112"/>
      <c r="G9" s="114"/>
    </row>
    <row r="10" spans="1:7" ht="12.75">
      <c r="A10" s="144" t="s">
        <v>316</v>
      </c>
      <c r="B10" s="112">
        <v>5720</v>
      </c>
      <c r="C10" s="112">
        <v>8721</v>
      </c>
      <c r="D10" s="113">
        <f>((C10-B10)/B10)*100</f>
        <v>52.46503496503496</v>
      </c>
      <c r="E10" s="112">
        <v>6897</v>
      </c>
      <c r="F10" s="112">
        <v>10208</v>
      </c>
      <c r="G10" s="114">
        <f>((F10-E10)/E10)*100</f>
        <v>48.006379585326954</v>
      </c>
    </row>
    <row r="11" spans="1:7" ht="12.75">
      <c r="A11" s="145" t="s">
        <v>318</v>
      </c>
      <c r="B11" s="112">
        <v>1230</v>
      </c>
      <c r="C11" s="112">
        <v>1275</v>
      </c>
      <c r="D11" s="113">
        <f>((C11-B11)/B11)*100</f>
        <v>3.6585365853658534</v>
      </c>
      <c r="E11" s="112">
        <v>1756</v>
      </c>
      <c r="F11" s="112">
        <v>1812</v>
      </c>
      <c r="G11" s="114">
        <f>((F11-E11)/E11)*100</f>
        <v>3.189066059225513</v>
      </c>
    </row>
    <row r="12" spans="1:7" ht="12.75">
      <c r="A12" s="145" t="s">
        <v>319</v>
      </c>
      <c r="B12" s="112">
        <v>5688</v>
      </c>
      <c r="C12" s="112">
        <v>6204</v>
      </c>
      <c r="D12" s="113">
        <f>((C12-B12)/B12)*100</f>
        <v>9.071729957805907</v>
      </c>
      <c r="E12" s="112">
        <v>7671</v>
      </c>
      <c r="F12" s="112">
        <v>8307</v>
      </c>
      <c r="G12" s="114">
        <f>((F12-E12)/E12)*100</f>
        <v>8.290965975752835</v>
      </c>
    </row>
    <row r="13" spans="1:7" ht="12.75">
      <c r="A13" s="145"/>
      <c r="B13" s="112"/>
      <c r="C13" s="112"/>
      <c r="D13" s="113"/>
      <c r="E13" s="112"/>
      <c r="F13" s="112"/>
      <c r="G13" s="114"/>
    </row>
    <row r="14" spans="1:7" ht="12.75">
      <c r="A14" s="146"/>
      <c r="B14" s="112"/>
      <c r="C14" s="112"/>
      <c r="D14" s="113"/>
      <c r="E14" s="112"/>
      <c r="F14" s="112"/>
      <c r="G14" s="114"/>
    </row>
    <row r="15" spans="1:7" ht="13.5" thickBot="1">
      <c r="A15" s="147" t="s">
        <v>352</v>
      </c>
      <c r="B15" s="119">
        <f>SUM(B8:B13)</f>
        <v>12904</v>
      </c>
      <c r="C15" s="119">
        <f>SUM(C8:C13)</f>
        <v>16463</v>
      </c>
      <c r="D15" s="120">
        <f>((C15-B15)/B15)*100</f>
        <v>27.580595164290145</v>
      </c>
      <c r="E15" s="119">
        <f>SUM(E8:E13)</f>
        <v>16591</v>
      </c>
      <c r="F15" s="119">
        <f>SUM(F8:F13)</f>
        <v>20592</v>
      </c>
      <c r="G15" s="121">
        <f>((F15-E15)/E15)*100</f>
        <v>24.115484298716172</v>
      </c>
    </row>
    <row r="16" spans="1:7" ht="12.75">
      <c r="A16" s="148" t="s">
        <v>295</v>
      </c>
      <c r="B16" s="149"/>
      <c r="C16" s="149"/>
      <c r="D16" s="149"/>
      <c r="E16" s="149"/>
      <c r="F16" s="149"/>
      <c r="G16" s="150"/>
    </row>
    <row r="17" spans="1:7" ht="12.75">
      <c r="A17" s="103" t="s">
        <v>324</v>
      </c>
      <c r="B17" s="105"/>
      <c r="C17" s="105"/>
      <c r="D17" s="104"/>
      <c r="E17" s="105"/>
      <c r="F17" s="105"/>
      <c r="G17" s="10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2009-07-20T12:17:01Z</cp:lastPrinted>
  <dcterms:created xsi:type="dcterms:W3CDTF">2001-06-19T15:32:58Z</dcterms:created>
  <dcterms:modified xsi:type="dcterms:W3CDTF">2010-12-01T17:13:22Z</dcterms:modified>
  <cp:category/>
  <cp:version/>
  <cp:contentType/>
  <cp:contentStatus/>
</cp:coreProperties>
</file>