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'[6]19.11-12'!$B$51</definedName>
    <definedName name="\G" localSheetId="0">'3.1'!#REF!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'3.1'!$A$1:$J$83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<sst xmlns="http://schemas.openxmlformats.org/spreadsheetml/2006/main" count="64" uniqueCount="42">
  <si>
    <t>DISTRIBUCIÓN GENERAL DEL SUELO POR USOS Y APROVECHAMIENTOS</t>
  </si>
  <si>
    <t>3.1. Serie histórica de la distribución de la superficie geográfica según grandes grupos de usos</t>
  </si>
  <si>
    <t xml:space="preserve"> (miles de hectáreas)</t>
  </si>
  <si>
    <t>Años</t>
  </si>
  <si>
    <t xml:space="preserve">        Tierras de cultivo</t>
  </si>
  <si>
    <t xml:space="preserve">     Ocupación por</t>
  </si>
  <si>
    <t xml:space="preserve">   Barbechos y otras</t>
  </si>
  <si>
    <t>Total</t>
  </si>
  <si>
    <t xml:space="preserve">  cultivos herbáceos</t>
  </si>
  <si>
    <t xml:space="preserve">  tierras no ocupadas</t>
  </si>
  <si>
    <t xml:space="preserve">   cultivos leñosos</t>
  </si>
  <si>
    <t>Secano</t>
  </si>
  <si>
    <t>Regadío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</si>
  <si>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</si>
  <si>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</si>
  <si>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</si>
  <si>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</si>
  <si>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</si>
  <si>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</si>
  <si>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</si>
  <si>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</si>
  <si>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</si>
  <si>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</si>
  <si>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</si>
  <si>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>Pastizales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</si>
  <si>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</si>
  <si>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</si>
  <si>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</si>
  <si>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</si>
  <si>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</si>
  <si>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</si>
  <si>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Monte maderable</t>
  </si>
  <si>
    <t>Monte abierto</t>
  </si>
  <si>
    <t>Monte leñoso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</si>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</sst>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6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2" fontId="8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8" fillId="0" borderId="0" xfId="22" applyFont="1" applyAlignment="1">
      <alignment horizontal="center"/>
      <protection/>
    </xf>
    <xf numFmtId="182" fontId="9" fillId="0" borderId="0" xfId="22" applyNumberFormat="1" applyFont="1" applyAlignment="1" applyProtection="1" quotePrefix="1">
      <alignment horizontal="center"/>
      <protection/>
    </xf>
    <xf numFmtId="182" fontId="9" fillId="0" borderId="0" xfId="22" applyNumberFormat="1" applyFont="1" applyAlignment="1" applyProtection="1">
      <alignment horizontal="center"/>
      <protection/>
    </xf>
    <xf numFmtId="182" fontId="0" fillId="0" borderId="2" xfId="22" applyFont="1" applyBorder="1">
      <alignment/>
      <protection/>
    </xf>
    <xf numFmtId="182" fontId="0" fillId="2" borderId="3" xfId="22" applyNumberFormat="1" applyFont="1" applyFill="1" applyBorder="1" applyAlignment="1" applyProtection="1">
      <alignment horizontal="center" vertical="distributed"/>
      <protection/>
    </xf>
    <xf numFmtId="182" fontId="0" fillId="2" borderId="4" xfId="22" applyNumberFormat="1" applyFont="1" applyFill="1" applyBorder="1" applyAlignment="1" applyProtection="1">
      <alignment horizontal="center"/>
      <protection/>
    </xf>
    <xf numFmtId="182" fontId="0" fillId="2" borderId="5" xfId="22" applyNumberFormat="1" applyFont="1" applyFill="1" applyBorder="1" applyAlignment="1" applyProtection="1">
      <alignment horizontal="center"/>
      <protection/>
    </xf>
    <xf numFmtId="182" fontId="0" fillId="2" borderId="6" xfId="22" applyNumberFormat="1" applyFont="1" applyFill="1" applyBorder="1" applyAlignment="1" applyProtection="1">
      <alignment horizontal="center" vertical="distributed"/>
      <protection/>
    </xf>
    <xf numFmtId="182" fontId="0" fillId="2" borderId="7" xfId="22" applyNumberFormat="1" applyFont="1" applyFill="1" applyBorder="1" applyAlignment="1" applyProtection="1">
      <alignment horizontal="center"/>
      <protection/>
    </xf>
    <xf numFmtId="182" fontId="0" fillId="2" borderId="8" xfId="22" applyNumberFormat="1" applyFont="1" applyFill="1" applyBorder="1" applyAlignment="1" applyProtection="1">
      <alignment horizontal="center"/>
      <protection/>
    </xf>
    <xf numFmtId="182" fontId="0" fillId="2" borderId="9" xfId="22" applyNumberFormat="1" applyFont="1" applyFill="1" applyBorder="1" applyAlignment="1" applyProtection="1">
      <alignment horizontal="center"/>
      <protection/>
    </xf>
    <xf numFmtId="182" fontId="0" fillId="2" borderId="10" xfId="22" applyNumberFormat="1" applyFont="1" applyFill="1" applyBorder="1" applyAlignment="1" applyProtection="1">
      <alignment horizontal="center"/>
      <protection/>
    </xf>
    <xf numFmtId="182" fontId="0" fillId="2" borderId="11" xfId="22" applyNumberFormat="1" applyFont="1" applyFill="1" applyBorder="1" applyAlignment="1" applyProtection="1">
      <alignment horizontal="center"/>
      <protection/>
    </xf>
    <xf numFmtId="182" fontId="0" fillId="2" borderId="7" xfId="22" applyNumberFormat="1" applyFont="1" applyFill="1" applyBorder="1" applyAlignment="1" applyProtection="1">
      <alignment horizontal="center" vertical="distributed"/>
      <protection/>
    </xf>
    <xf numFmtId="182" fontId="0" fillId="2" borderId="12" xfId="22" applyNumberFormat="1" applyFont="1" applyFill="1" applyBorder="1" applyAlignment="1" applyProtection="1">
      <alignment horizontal="center" vertical="distributed"/>
      <protection/>
    </xf>
    <xf numFmtId="182" fontId="0" fillId="2" borderId="13" xfId="22" applyNumberFormat="1" applyFont="1" applyFill="1" applyBorder="1" applyAlignment="1" applyProtection="1">
      <alignment horizontal="center"/>
      <protection/>
    </xf>
    <xf numFmtId="182" fontId="0" fillId="2" borderId="14" xfId="22" applyNumberFormat="1" applyFont="1" applyFill="1" applyBorder="1" applyAlignment="1" applyProtection="1">
      <alignment horizontal="center"/>
      <protection/>
    </xf>
    <xf numFmtId="182" fontId="0" fillId="2" borderId="15" xfId="22" applyNumberFormat="1" applyFont="1" applyFill="1" applyBorder="1" applyAlignment="1" applyProtection="1">
      <alignment horizontal="center"/>
      <protection/>
    </xf>
    <xf numFmtId="182" fontId="0" fillId="2" borderId="16" xfId="22" applyNumberFormat="1" applyFont="1" applyFill="1" applyBorder="1" applyAlignment="1" applyProtection="1">
      <alignment horizontal="center"/>
      <protection/>
    </xf>
    <xf numFmtId="182" fontId="0" fillId="2" borderId="13" xfId="22" applyNumberFormat="1" applyFont="1" applyFill="1" applyBorder="1" applyAlignment="1" applyProtection="1">
      <alignment horizontal="center" vertical="distributed"/>
      <protection/>
    </xf>
    <xf numFmtId="182" fontId="0" fillId="2" borderId="17" xfId="22" applyNumberFormat="1" applyFont="1" applyFill="1" applyBorder="1" applyAlignment="1" applyProtection="1">
      <alignment horizontal="center" vertical="distributed"/>
      <protection/>
    </xf>
    <xf numFmtId="182" fontId="0" fillId="2" borderId="18" xfId="22" applyNumberFormat="1" applyFont="1" applyFill="1" applyBorder="1" applyAlignment="1" applyProtection="1">
      <alignment horizontal="center" vertical="distributed"/>
      <protection/>
    </xf>
    <xf numFmtId="182" fontId="0" fillId="2" borderId="19" xfId="22" applyNumberFormat="1" applyFont="1" applyFill="1" applyBorder="1" applyAlignment="1" applyProtection="1">
      <alignment horizontal="center"/>
      <protection/>
    </xf>
    <xf numFmtId="182" fontId="0" fillId="2" borderId="20" xfId="22" applyNumberFormat="1" applyFont="1" applyFill="1" applyBorder="1" applyAlignment="1" applyProtection="1">
      <alignment horizontal="center"/>
      <protection/>
    </xf>
    <xf numFmtId="182" fontId="0" fillId="0" borderId="6" xfId="22" applyNumberFormat="1" applyFont="1" applyBorder="1" applyProtection="1">
      <alignment/>
      <protection/>
    </xf>
    <xf numFmtId="219" fontId="0" fillId="3" borderId="21" xfId="0" applyNumberFormat="1" applyFont="1" applyFill="1" applyBorder="1" applyAlignment="1" applyProtection="1">
      <alignment horizontal="right"/>
      <protection/>
    </xf>
    <xf numFmtId="219" fontId="0" fillId="3" borderId="22" xfId="0" applyNumberFormat="1" applyFont="1" applyFill="1" applyBorder="1" applyAlignment="1" applyProtection="1">
      <alignment horizontal="right"/>
      <protection/>
    </xf>
    <xf numFmtId="182" fontId="0" fillId="0" borderId="0" xfId="22" applyNumberFormat="1" applyFont="1" applyProtection="1">
      <alignment/>
      <protection/>
    </xf>
    <xf numFmtId="201" fontId="0" fillId="0" borderId="0" xfId="22" applyNumberFormat="1" applyFont="1" applyProtection="1">
      <alignment/>
      <protection/>
    </xf>
    <xf numFmtId="182" fontId="0" fillId="0" borderId="18" xfId="22" applyNumberFormat="1" applyFont="1" applyBorder="1" applyProtection="1">
      <alignment/>
      <protection/>
    </xf>
    <xf numFmtId="219" fontId="0" fillId="3" borderId="23" xfId="0" applyNumberFormat="1" applyFont="1" applyFill="1" applyBorder="1" applyAlignment="1" applyProtection="1">
      <alignment horizontal="right"/>
      <protection/>
    </xf>
    <xf numFmtId="219" fontId="0" fillId="3" borderId="24" xfId="0" applyNumberFormat="1" applyFont="1" applyFill="1" applyBorder="1" applyAlignment="1" applyProtection="1">
      <alignment horizontal="right"/>
      <protection/>
    </xf>
    <xf numFmtId="182" fontId="0" fillId="0" borderId="25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2" borderId="26" xfId="22" applyNumberFormat="1" applyFont="1" applyFill="1" applyBorder="1" applyAlignment="1" applyProtection="1">
      <alignment horizontal="center"/>
      <protection/>
    </xf>
    <xf numFmtId="182" fontId="0" fillId="2" borderId="3" xfId="22" applyNumberFormat="1" applyFont="1" applyFill="1" applyBorder="1" applyAlignment="1" applyProtection="1">
      <alignment horizontal="center"/>
      <protection/>
    </xf>
    <xf numFmtId="182" fontId="0" fillId="2" borderId="27" xfId="22" applyNumberFormat="1" applyFont="1" applyFill="1" applyBorder="1" applyAlignment="1" applyProtection="1">
      <alignment horizontal="center" vertical="distributed"/>
      <protection/>
    </xf>
    <xf numFmtId="182" fontId="0" fillId="2" borderId="25" xfId="22" applyNumberFormat="1" applyFont="1" applyFill="1" applyBorder="1" applyAlignment="1" applyProtection="1">
      <alignment horizontal="center"/>
      <protection/>
    </xf>
    <xf numFmtId="182" fontId="0" fillId="2" borderId="27" xfId="22" applyNumberFormat="1" applyFont="1" applyFill="1" applyBorder="1" applyProtection="1">
      <alignment/>
      <protection/>
    </xf>
    <xf numFmtId="182" fontId="0" fillId="2" borderId="26" xfId="22" applyNumberFormat="1" applyFont="1" applyFill="1" applyBorder="1" applyAlignment="1" applyProtection="1">
      <alignment horizontal="center"/>
      <protection/>
    </xf>
    <xf numFmtId="182" fontId="0" fillId="2" borderId="22" xfId="22" applyNumberFormat="1" applyFont="1" applyFill="1" applyBorder="1" applyAlignment="1" applyProtection="1">
      <alignment horizontal="center"/>
      <protection/>
    </xf>
    <xf numFmtId="182" fontId="0" fillId="2" borderId="6" xfId="22" applyNumberFormat="1" applyFont="1" applyFill="1" applyBorder="1" applyAlignment="1" applyProtection="1">
      <alignment horizontal="center"/>
      <protection/>
    </xf>
    <xf numFmtId="182" fontId="0" fillId="2" borderId="21" xfId="22" applyNumberFormat="1" applyFont="1" applyFill="1" applyBorder="1" applyAlignment="1" applyProtection="1">
      <alignment horizontal="center" vertical="distributed"/>
      <protection/>
    </xf>
    <xf numFmtId="182" fontId="0" fillId="2" borderId="0" xfId="22" applyNumberFormat="1" applyFont="1" applyFill="1" applyBorder="1" applyAlignment="1" applyProtection="1">
      <alignment horizontal="center"/>
      <protection/>
    </xf>
    <xf numFmtId="182" fontId="0" fillId="2" borderId="21" xfId="22" applyNumberFormat="1" applyFont="1" applyFill="1" applyBorder="1" applyProtection="1">
      <alignment/>
      <protection/>
    </xf>
    <xf numFmtId="182" fontId="0" fillId="2" borderId="22" xfId="22" applyNumberFormat="1" applyFont="1" applyFill="1" applyBorder="1" applyAlignment="1" applyProtection="1">
      <alignment horizontal="center"/>
      <protection/>
    </xf>
    <xf numFmtId="182" fontId="0" fillId="2" borderId="17" xfId="22" applyNumberFormat="1" applyFont="1" applyFill="1" applyBorder="1" applyAlignment="1" applyProtection="1">
      <alignment horizontal="center"/>
      <protection/>
    </xf>
    <xf numFmtId="182" fontId="0" fillId="2" borderId="21" xfId="22" applyNumberFormat="1" applyFont="1" applyFill="1" applyBorder="1" applyAlignment="1" applyProtection="1">
      <alignment horizontal="center"/>
      <protection/>
    </xf>
    <xf numFmtId="182" fontId="0" fillId="2" borderId="28" xfId="22" applyNumberFormat="1" applyFont="1" applyFill="1" applyBorder="1" applyAlignment="1" applyProtection="1">
      <alignment horizontal="fill"/>
      <protection/>
    </xf>
    <xf numFmtId="182" fontId="0" fillId="2" borderId="28" xfId="22" applyNumberFormat="1" applyFont="1" applyFill="1" applyBorder="1" applyAlignment="1" applyProtection="1">
      <alignment horizontal="center" vertical="center" wrapText="1"/>
      <protection/>
    </xf>
    <xf numFmtId="182" fontId="0" fillId="2" borderId="21" xfId="22" applyNumberFormat="1" applyFont="1" applyFill="1" applyBorder="1" applyAlignment="1" applyProtection="1">
      <alignment horizontal="center" vertical="center" wrapText="1"/>
      <protection/>
    </xf>
    <xf numFmtId="182" fontId="0" fillId="2" borderId="23" xfId="22" applyFont="1" applyFill="1" applyBorder="1">
      <alignment/>
      <protection/>
    </xf>
    <xf numFmtId="182" fontId="0" fillId="2" borderId="23" xfId="22" applyNumberFormat="1" applyFont="1" applyFill="1" applyBorder="1" applyAlignment="1" applyProtection="1">
      <alignment horizontal="center" vertical="distributed"/>
      <protection/>
    </xf>
    <xf numFmtId="182" fontId="0" fillId="2" borderId="23" xfId="22" applyNumberFormat="1" applyFont="1" applyFill="1" applyBorder="1" applyAlignment="1" applyProtection="1">
      <alignment horizontal="center" vertical="center" wrapText="1"/>
      <protection/>
    </xf>
    <xf numFmtId="182" fontId="0" fillId="2" borderId="23" xfId="22" applyNumberFormat="1" applyFont="1" applyFill="1" applyBorder="1" applyProtection="1">
      <alignment/>
      <protection/>
    </xf>
    <xf numFmtId="182" fontId="0" fillId="2" borderId="24" xfId="22" applyNumberFormat="1" applyFont="1" applyFill="1" applyBorder="1" applyAlignment="1" applyProtection="1">
      <alignment horizontal="center"/>
      <protection/>
    </xf>
    <xf numFmtId="182" fontId="0" fillId="0" borderId="25" xfId="22" applyNumberFormat="1" applyFont="1" applyBorder="1" applyProtection="1">
      <alignment/>
      <protection/>
    </xf>
    <xf numFmtId="182" fontId="0" fillId="0" borderId="25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'3.1'!$A$10:$A$20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'3.1'!$H$10:$H$20</c:f>
              <c:numCache>
                <c:ptCount val="11"/>
                <c:pt idx="0">
                  <c:v>14941.2</c:v>
                </c:pt>
                <c:pt idx="1">
                  <c:v>14896.518</c:v>
                </c:pt>
                <c:pt idx="2">
                  <c:v>14670.793</c:v>
                </c:pt>
                <c:pt idx="3">
                  <c:v>14471.47249764</c:v>
                </c:pt>
                <c:pt idx="4">
                  <c:v>14501.622</c:v>
                </c:pt>
                <c:pt idx="5">
                  <c:v>14285.0503357994</c:v>
                </c:pt>
                <c:pt idx="6">
                  <c:v>14117.0220487272</c:v>
                </c:pt>
                <c:pt idx="7">
                  <c:v>13865.26330946596</c:v>
                </c:pt>
                <c:pt idx="8">
                  <c:v>13707.567467716159</c:v>
                </c:pt>
                <c:pt idx="9">
                  <c:v>13581.206999999999</c:v>
                </c:pt>
                <c:pt idx="10">
                  <c:v>13539.03253817024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'3.1'!$A$10:$A$20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'3.1'!$I$10:$I$20</c:f>
              <c:numCache>
                <c:ptCount val="11"/>
                <c:pt idx="0">
                  <c:v>3397.175</c:v>
                </c:pt>
                <c:pt idx="1">
                  <c:v>3407.6850000000004</c:v>
                </c:pt>
                <c:pt idx="2">
                  <c:v>3372.922</c:v>
                </c:pt>
                <c:pt idx="3">
                  <c:v>3472.77616316</c:v>
                </c:pt>
                <c:pt idx="4">
                  <c:v>3479.5</c:v>
                </c:pt>
                <c:pt idx="5">
                  <c:v>3672.778</c:v>
                </c:pt>
                <c:pt idx="6">
                  <c:v>3727.17</c:v>
                </c:pt>
                <c:pt idx="7">
                  <c:v>3713.2650000000003</c:v>
                </c:pt>
                <c:pt idx="8">
                  <c:v>3689.3859999999995</c:v>
                </c:pt>
                <c:pt idx="9">
                  <c:v>3689.7200000000003</c:v>
                </c:pt>
                <c:pt idx="10">
                  <c:v>3677.258</c:v>
                </c:pt>
              </c:numCache>
            </c:numRef>
          </c:val>
        </c:ser>
        <c:overlap val="100"/>
        <c:axId val="22369677"/>
        <c:axId val="502"/>
      </c:bar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696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28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7975"/>
          <c:w val="0.78475"/>
          <c:h val="0.550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'3.1'!$H$10:$H$20</c:f>
              <c:numCache>
                <c:ptCount val="11"/>
                <c:pt idx="0">
                  <c:v>14941.2</c:v>
                </c:pt>
                <c:pt idx="1">
                  <c:v>14896.518</c:v>
                </c:pt>
                <c:pt idx="2">
                  <c:v>14670.793</c:v>
                </c:pt>
                <c:pt idx="3">
                  <c:v>14471.47249764</c:v>
                </c:pt>
                <c:pt idx="4">
                  <c:v>14501.622</c:v>
                </c:pt>
                <c:pt idx="5">
                  <c:v>14285.0503357994</c:v>
                </c:pt>
                <c:pt idx="6">
                  <c:v>14117.0220487272</c:v>
                </c:pt>
                <c:pt idx="7">
                  <c:v>13865.26330946596</c:v>
                </c:pt>
                <c:pt idx="8">
                  <c:v>13707.567467716159</c:v>
                </c:pt>
                <c:pt idx="9">
                  <c:v>13581.206999999999</c:v>
                </c:pt>
                <c:pt idx="10">
                  <c:v>13539.03253817024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'3.1'!$I$10:$I$20</c:f>
              <c:numCache>
                <c:ptCount val="11"/>
                <c:pt idx="0">
                  <c:v>3397.175</c:v>
                </c:pt>
                <c:pt idx="1">
                  <c:v>3407.6850000000004</c:v>
                </c:pt>
                <c:pt idx="2">
                  <c:v>3372.922</c:v>
                </c:pt>
                <c:pt idx="3">
                  <c:v>3472.77616316</c:v>
                </c:pt>
                <c:pt idx="4">
                  <c:v>3479.5</c:v>
                </c:pt>
                <c:pt idx="5">
                  <c:v>3672.778</c:v>
                </c:pt>
                <c:pt idx="6">
                  <c:v>3727.17</c:v>
                </c:pt>
                <c:pt idx="7">
                  <c:v>3713.2650000000003</c:v>
                </c:pt>
                <c:pt idx="8">
                  <c:v>3689.3859999999995</c:v>
                </c:pt>
                <c:pt idx="9">
                  <c:v>3689.7200000000003</c:v>
                </c:pt>
                <c:pt idx="10">
                  <c:v>3677.258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'3.1'!$J$10:$J$20</c:f>
              <c:numCache>
                <c:ptCount val="11"/>
                <c:pt idx="0">
                  <c:v>18338.375</c:v>
                </c:pt>
                <c:pt idx="1">
                  <c:v>18304.203</c:v>
                </c:pt>
                <c:pt idx="2">
                  <c:v>18043.715</c:v>
                </c:pt>
                <c:pt idx="3">
                  <c:v>17944.2486608</c:v>
                </c:pt>
                <c:pt idx="4">
                  <c:v>17981.122</c:v>
                </c:pt>
                <c:pt idx="5">
                  <c:v>17957.8283357994</c:v>
                </c:pt>
                <c:pt idx="6">
                  <c:v>17844.1920487272</c:v>
                </c:pt>
                <c:pt idx="7">
                  <c:v>17578.52830946596</c:v>
                </c:pt>
                <c:pt idx="8">
                  <c:v>17396.953467716157</c:v>
                </c:pt>
                <c:pt idx="9">
                  <c:v>17270.927</c:v>
                </c:pt>
                <c:pt idx="10">
                  <c:v>17216.29053817024</c:v>
                </c:pt>
              </c:numCache>
            </c:numRef>
          </c:val>
          <c:smooth val="0"/>
        </c:ser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72"/>
        <c:crosses val="autoZero"/>
        <c:auto val="1"/>
        <c:lblOffset val="100"/>
        <c:tickLblSkip val="2"/>
        <c:noMultiLvlLbl val="0"/>
      </c:catAx>
      <c:valAx>
        <c:axId val="40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47</xdr:row>
      <xdr:rowOff>9525</xdr:rowOff>
    </xdr:from>
    <xdr:to>
      <xdr:col>8</xdr:col>
      <xdr:colOff>828675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200025" y="77533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68</xdr:row>
      <xdr:rowOff>38100</xdr:rowOff>
    </xdr:from>
    <xdr:to>
      <xdr:col>9</xdr:col>
      <xdr:colOff>314325</xdr:colOff>
      <xdr:row>82</xdr:row>
      <xdr:rowOff>95250</xdr:rowOff>
    </xdr:to>
    <xdr:graphicFrame>
      <xdr:nvGraphicFramePr>
        <xdr:cNvPr id="2" name="Chart 2"/>
        <xdr:cNvGraphicFramePr/>
      </xdr:nvGraphicFramePr>
      <xdr:xfrm>
        <a:off x="314325" y="111823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45"/>
  <sheetViews>
    <sheetView showGridLines="0" tabSelected="1" zoomScale="75" zoomScaleNormal="75" workbookViewId="0" topLeftCell="A16">
      <selection activeCell="L30" sqref="L30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 t="s">
        <v>3</v>
      </c>
      <c r="B6" s="8" t="s">
        <v>4</v>
      </c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0"/>
      <c r="B7" s="11" t="s">
        <v>5</v>
      </c>
      <c r="C7" s="12"/>
      <c r="D7" s="13" t="s">
        <v>6</v>
      </c>
      <c r="E7" s="14"/>
      <c r="F7" s="13" t="s">
        <v>5</v>
      </c>
      <c r="G7" s="15"/>
      <c r="H7" s="16" t="s">
        <v>7</v>
      </c>
      <c r="I7" s="17"/>
      <c r="J7" s="17"/>
    </row>
    <row r="8" spans="1:10" ht="12.75" customHeight="1">
      <c r="A8" s="10"/>
      <c r="B8" s="18" t="s">
        <v>8</v>
      </c>
      <c r="C8" s="19"/>
      <c r="D8" s="20" t="s">
        <v>9</v>
      </c>
      <c r="E8" s="21"/>
      <c r="F8" s="20" t="s">
        <v>10</v>
      </c>
      <c r="G8" s="21"/>
      <c r="H8" s="22"/>
      <c r="I8" s="23"/>
      <c r="J8" s="23"/>
    </row>
    <row r="9" spans="1:10" ht="12.75" customHeight="1" thickBot="1">
      <c r="A9" s="24"/>
      <c r="B9" s="25" t="s">
        <v>11</v>
      </c>
      <c r="C9" s="25" t="s">
        <v>12</v>
      </c>
      <c r="D9" s="25" t="s">
        <v>11</v>
      </c>
      <c r="E9" s="25" t="s">
        <v>12</v>
      </c>
      <c r="F9" s="25" t="s">
        <v>11</v>
      </c>
      <c r="G9" s="25" t="s">
        <v>12</v>
      </c>
      <c r="H9" s="25" t="s">
        <v>11</v>
      </c>
      <c r="I9" s="25" t="s">
        <v>12</v>
      </c>
      <c r="J9" s="26" t="s">
        <v>7</v>
      </c>
    </row>
    <row r="10" spans="1:12" ht="12.75" customHeight="1">
      <c r="A10" s="27" t="s">
        <v>13</v>
      </c>
      <c r="B10" s="28">
        <v>7931.4</v>
      </c>
      <c r="C10" s="28">
        <v>2287.2</v>
      </c>
      <c r="D10" s="28">
        <v>3113.019</v>
      </c>
      <c r="E10" s="28">
        <v>149.269</v>
      </c>
      <c r="F10" s="28">
        <v>3896.828</v>
      </c>
      <c r="G10" s="28">
        <v>960.736</v>
      </c>
      <c r="H10" s="28">
        <v>14941.2</v>
      </c>
      <c r="I10" s="28">
        <v>3397.175</v>
      </c>
      <c r="J10" s="29">
        <v>18338.375</v>
      </c>
      <c r="K10" s="30"/>
      <c r="L10" s="30"/>
    </row>
    <row r="11" spans="1:12" ht="12.75" customHeight="1">
      <c r="A11" s="27" t="s">
        <v>14</v>
      </c>
      <c r="B11" s="28">
        <v>7888.465</v>
      </c>
      <c r="C11" s="28">
        <v>2289.916</v>
      </c>
      <c r="D11" s="28">
        <v>3115.55</v>
      </c>
      <c r="E11" s="28">
        <v>106.476</v>
      </c>
      <c r="F11" s="28">
        <v>3892.503</v>
      </c>
      <c r="G11" s="28">
        <v>1011.293</v>
      </c>
      <c r="H11" s="28">
        <v>14896.518</v>
      </c>
      <c r="I11" s="28">
        <v>3407.6850000000004</v>
      </c>
      <c r="J11" s="29">
        <v>18304.203</v>
      </c>
      <c r="K11" s="30"/>
      <c r="L11" s="30"/>
    </row>
    <row r="12" spans="1:12" ht="12.75" customHeight="1">
      <c r="A12" s="27" t="s">
        <v>15</v>
      </c>
      <c r="B12" s="28">
        <v>7338.059</v>
      </c>
      <c r="C12" s="28">
        <v>2215.83</v>
      </c>
      <c r="D12" s="28">
        <v>3407.875</v>
      </c>
      <c r="E12" s="28">
        <v>102.501</v>
      </c>
      <c r="F12" s="28">
        <v>3924.859</v>
      </c>
      <c r="G12" s="28">
        <v>1054.591</v>
      </c>
      <c r="H12" s="28">
        <v>14670.793</v>
      </c>
      <c r="I12" s="28">
        <v>3372.922</v>
      </c>
      <c r="J12" s="29">
        <v>18043.715</v>
      </c>
      <c r="K12" s="30"/>
      <c r="L12" s="30"/>
    </row>
    <row r="13" spans="1:12" ht="12.75" customHeight="1">
      <c r="A13" s="27" t="s">
        <v>16</v>
      </c>
      <c r="B13" s="28">
        <v>7591.412</v>
      </c>
      <c r="C13" s="28">
        <v>2180.686</v>
      </c>
      <c r="D13" s="28">
        <v>3020.78349764</v>
      </c>
      <c r="E13" s="28">
        <v>174.27616316</v>
      </c>
      <c r="F13" s="28">
        <v>3859.277</v>
      </c>
      <c r="G13" s="28">
        <v>1117.814</v>
      </c>
      <c r="H13" s="28">
        <v>14471.47249764</v>
      </c>
      <c r="I13" s="28">
        <v>3472.77616316</v>
      </c>
      <c r="J13" s="29">
        <v>17944.2486608</v>
      </c>
      <c r="K13" s="30"/>
      <c r="L13" s="30"/>
    </row>
    <row r="14" spans="1:12" ht="12.75" customHeight="1">
      <c r="A14" s="27" t="s">
        <v>17</v>
      </c>
      <c r="B14" s="28">
        <v>7496.967</v>
      </c>
      <c r="C14" s="28">
        <v>2167.3</v>
      </c>
      <c r="D14" s="28">
        <v>3158.504</v>
      </c>
      <c r="E14" s="28">
        <v>194.6</v>
      </c>
      <c r="F14" s="28">
        <v>3846.151</v>
      </c>
      <c r="G14" s="28">
        <v>1117.6</v>
      </c>
      <c r="H14" s="28">
        <v>14501.622</v>
      </c>
      <c r="I14" s="28">
        <v>3479.5</v>
      </c>
      <c r="J14" s="29">
        <v>17981.122</v>
      </c>
      <c r="K14" s="30"/>
      <c r="L14" s="30"/>
    </row>
    <row r="15" spans="1:12" ht="12.75" customHeight="1">
      <c r="A15" s="27" t="s">
        <v>18</v>
      </c>
      <c r="B15" s="28">
        <v>7451.998</v>
      </c>
      <c r="C15" s="28">
        <v>2173.381</v>
      </c>
      <c r="D15" s="28">
        <v>3014.1013357994</v>
      </c>
      <c r="E15" s="28">
        <v>386.35</v>
      </c>
      <c r="F15" s="28">
        <v>3818.951</v>
      </c>
      <c r="G15" s="28">
        <v>1113.047</v>
      </c>
      <c r="H15" s="28">
        <v>14285.0503357994</v>
      </c>
      <c r="I15" s="28">
        <v>3672.778</v>
      </c>
      <c r="J15" s="29">
        <v>17957.8283357994</v>
      </c>
      <c r="K15" s="30"/>
      <c r="L15" s="30"/>
    </row>
    <row r="16" spans="1:12" ht="12.75" customHeight="1">
      <c r="A16" s="27" t="s">
        <v>19</v>
      </c>
      <c r="B16" s="28">
        <v>7278.235</v>
      </c>
      <c r="C16" s="28">
        <v>2135.203</v>
      </c>
      <c r="D16" s="28">
        <v>3056.4770487272</v>
      </c>
      <c r="E16" s="28">
        <v>443.165</v>
      </c>
      <c r="F16" s="28">
        <v>3782.31</v>
      </c>
      <c r="G16" s="28">
        <v>1148.802</v>
      </c>
      <c r="H16" s="28">
        <v>14117.0220487272</v>
      </c>
      <c r="I16" s="28">
        <v>3727.17</v>
      </c>
      <c r="J16" s="29">
        <v>17844.1920487272</v>
      </c>
      <c r="K16" s="30"/>
      <c r="L16" s="30"/>
    </row>
    <row r="17" spans="1:12" ht="12.75" customHeight="1">
      <c r="A17" s="27" t="s">
        <v>20</v>
      </c>
      <c r="B17" s="28">
        <v>6906.464</v>
      </c>
      <c r="C17" s="28">
        <v>2013.762</v>
      </c>
      <c r="D17" s="28">
        <v>3279.38230946596</v>
      </c>
      <c r="E17" s="28">
        <v>520.498</v>
      </c>
      <c r="F17" s="28">
        <v>3679.417</v>
      </c>
      <c r="G17" s="28">
        <v>1179.005</v>
      </c>
      <c r="H17" s="28">
        <v>13865.26330946596</v>
      </c>
      <c r="I17" s="28">
        <v>3713.2650000000003</v>
      </c>
      <c r="J17" s="29">
        <v>17578.52830946596</v>
      </c>
      <c r="K17" s="31"/>
      <c r="L17" s="30"/>
    </row>
    <row r="18" spans="1:12" ht="12.75" customHeight="1">
      <c r="A18" s="27" t="s">
        <v>21</v>
      </c>
      <c r="B18" s="28">
        <f>6698831/1000</f>
        <v>6698.831</v>
      </c>
      <c r="C18" s="28">
        <f>1992706/1000</f>
        <v>1992.706</v>
      </c>
      <c r="D18" s="28">
        <f>3397972.46771616/1000</f>
        <v>3397.9724677161603</v>
      </c>
      <c r="E18" s="28">
        <f>496931/1000</f>
        <v>496.931</v>
      </c>
      <c r="F18" s="28">
        <f>3610764/1000</f>
        <v>3610.764</v>
      </c>
      <c r="G18" s="28">
        <f>1199749/1000</f>
        <v>1199.749</v>
      </c>
      <c r="H18" s="28">
        <v>13707.567467716159</v>
      </c>
      <c r="I18" s="28">
        <f>C18+E18+G18</f>
        <v>3689.3859999999995</v>
      </c>
      <c r="J18" s="29">
        <f>H18+I18</f>
        <v>17396.953467716157</v>
      </c>
      <c r="K18" s="31"/>
      <c r="L18" s="30"/>
    </row>
    <row r="19" spans="1:12" ht="12.75" customHeight="1">
      <c r="A19" s="27" t="s">
        <v>22</v>
      </c>
      <c r="B19" s="28">
        <v>7104.887</v>
      </c>
      <c r="C19" s="28">
        <v>2019.844</v>
      </c>
      <c r="D19" s="28">
        <v>2904.343</v>
      </c>
      <c r="E19" s="28">
        <v>458.294</v>
      </c>
      <c r="F19" s="28">
        <v>3571.977</v>
      </c>
      <c r="G19" s="28">
        <v>1211.582</v>
      </c>
      <c r="H19" s="28">
        <f>B19+D19+F19</f>
        <v>13581.206999999999</v>
      </c>
      <c r="I19" s="28">
        <f>C19+E19+G19</f>
        <v>3689.7200000000003</v>
      </c>
      <c r="J19" s="29">
        <f>H19+I19</f>
        <v>17270.927</v>
      </c>
      <c r="K19" s="31"/>
      <c r="L19" s="30"/>
    </row>
    <row r="20" spans="1:12" ht="12.75" customHeight="1" thickBot="1">
      <c r="A20" s="32" t="s">
        <v>23</v>
      </c>
      <c r="B20" s="33">
        <v>6755.969</v>
      </c>
      <c r="C20" s="33">
        <v>2007.557</v>
      </c>
      <c r="D20" s="33">
        <v>3274.08253817024</v>
      </c>
      <c r="E20" s="33">
        <v>459.338</v>
      </c>
      <c r="F20" s="33">
        <v>3508.981</v>
      </c>
      <c r="G20" s="33">
        <v>1210.363</v>
      </c>
      <c r="H20" s="33">
        <v>13539.03253817024</v>
      </c>
      <c r="I20" s="33">
        <v>3677.258</v>
      </c>
      <c r="J20" s="34">
        <v>17216.29053817024</v>
      </c>
      <c r="K20" s="31"/>
      <c r="L20" s="30"/>
    </row>
    <row r="21" spans="1:12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0"/>
      <c r="L21" s="30"/>
    </row>
    <row r="22" spans="1:12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ht="12.75" customHeight="1"/>
    <row r="24" spans="1:12" ht="12.7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0"/>
      <c r="K24" s="30"/>
      <c r="L24" s="30"/>
    </row>
    <row r="25" spans="1:12" ht="12.75" customHeight="1">
      <c r="A25" s="7" t="s">
        <v>3</v>
      </c>
      <c r="B25" s="37"/>
      <c r="C25" s="38"/>
      <c r="D25" s="39" t="s">
        <v>24</v>
      </c>
      <c r="E25" s="37"/>
      <c r="F25" s="40"/>
      <c r="G25" s="38"/>
      <c r="H25" s="41"/>
      <c r="I25" s="42" t="s">
        <v>25</v>
      </c>
      <c r="J25" s="30"/>
      <c r="K25" s="30"/>
      <c r="L25" s="30"/>
    </row>
    <row r="26" spans="1:12" ht="12.75" customHeight="1">
      <c r="A26" s="10"/>
      <c r="B26" s="43" t="s">
        <v>26</v>
      </c>
      <c r="C26" s="44"/>
      <c r="D26" s="45"/>
      <c r="E26" s="43" t="s">
        <v>27</v>
      </c>
      <c r="F26" s="46"/>
      <c r="G26" s="44"/>
      <c r="H26" s="47"/>
      <c r="I26" s="48" t="s">
        <v>28</v>
      </c>
      <c r="J26" s="30"/>
      <c r="K26" s="30"/>
      <c r="L26" s="30"/>
    </row>
    <row r="27" spans="1:12" ht="12.75" customHeight="1">
      <c r="A27" s="10"/>
      <c r="B27" s="18"/>
      <c r="C27" s="19"/>
      <c r="D27" s="45"/>
      <c r="E27" s="18"/>
      <c r="F27" s="49"/>
      <c r="G27" s="19"/>
      <c r="H27" s="50" t="s">
        <v>29</v>
      </c>
      <c r="I27" s="48" t="s">
        <v>30</v>
      </c>
      <c r="J27" s="30"/>
      <c r="K27" s="30"/>
      <c r="L27" s="30"/>
    </row>
    <row r="28" spans="1:12" ht="12.75" customHeight="1">
      <c r="A28" s="10"/>
      <c r="B28" s="51"/>
      <c r="C28" s="51"/>
      <c r="D28" s="45"/>
      <c r="E28" s="52" t="s">
        <v>31</v>
      </c>
      <c r="F28" s="52" t="s">
        <v>32</v>
      </c>
      <c r="G28" s="52" t="s">
        <v>33</v>
      </c>
      <c r="H28" s="50" t="s">
        <v>34</v>
      </c>
      <c r="I28" s="48" t="s">
        <v>35</v>
      </c>
      <c r="J28" s="30"/>
      <c r="K28" s="30"/>
      <c r="L28" s="30"/>
    </row>
    <row r="29" spans="1:12" ht="12.75" customHeight="1">
      <c r="A29" s="10"/>
      <c r="B29" s="50" t="s">
        <v>11</v>
      </c>
      <c r="C29" s="50" t="s">
        <v>12</v>
      </c>
      <c r="D29" s="45"/>
      <c r="E29" s="53"/>
      <c r="F29" s="53"/>
      <c r="G29" s="53"/>
      <c r="H29" s="47"/>
      <c r="I29" s="48" t="s">
        <v>36</v>
      </c>
      <c r="J29" s="30"/>
      <c r="K29" s="30"/>
      <c r="L29" s="30"/>
    </row>
    <row r="30" spans="1:12" ht="12.75" customHeight="1" thickBot="1">
      <c r="A30" s="24"/>
      <c r="B30" s="54"/>
      <c r="C30" s="54"/>
      <c r="D30" s="55"/>
      <c r="E30" s="56"/>
      <c r="F30" s="56"/>
      <c r="G30" s="56"/>
      <c r="H30" s="57"/>
      <c r="I30" s="58" t="s">
        <v>37</v>
      </c>
      <c r="J30" s="30"/>
      <c r="K30" s="30"/>
      <c r="L30" s="30"/>
    </row>
    <row r="31" spans="1:21" ht="12.75" customHeight="1">
      <c r="A31" s="27" t="s">
        <v>13</v>
      </c>
      <c r="B31" s="28">
        <v>1199.847</v>
      </c>
      <c r="C31" s="28">
        <v>291.412</v>
      </c>
      <c r="D31" s="28">
        <v>5701.049</v>
      </c>
      <c r="E31" s="28">
        <v>7539.014</v>
      </c>
      <c r="F31" s="28">
        <v>3858.012</v>
      </c>
      <c r="G31" s="28">
        <v>5124.551</v>
      </c>
      <c r="H31" s="28">
        <v>8436.377</v>
      </c>
      <c r="I31" s="29">
        <v>213.104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 customHeight="1">
      <c r="A32" s="27" t="s">
        <v>14</v>
      </c>
      <c r="B32" s="28">
        <v>1213.351</v>
      </c>
      <c r="C32" s="28">
        <v>326.885</v>
      </c>
      <c r="D32" s="28">
        <v>5492.832</v>
      </c>
      <c r="E32" s="28">
        <v>7460.255</v>
      </c>
      <c r="F32" s="28">
        <v>3892.65</v>
      </c>
      <c r="G32" s="28">
        <v>5055.187</v>
      </c>
      <c r="H32" s="28">
        <v>8754.294</v>
      </c>
      <c r="I32" s="29">
        <v>207.668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 customHeight="1">
      <c r="A33" s="27" t="s">
        <v>15</v>
      </c>
      <c r="B33" s="28">
        <v>1309.524</v>
      </c>
      <c r="C33" s="28">
        <v>353.816</v>
      </c>
      <c r="D33" s="28">
        <v>5547.195</v>
      </c>
      <c r="E33" s="28">
        <v>7661.867</v>
      </c>
      <c r="F33" s="28">
        <v>4045.625</v>
      </c>
      <c r="G33" s="28">
        <v>4752.331</v>
      </c>
      <c r="H33" s="28">
        <v>8788.098</v>
      </c>
      <c r="I33" s="29">
        <v>180.897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 customHeight="1">
      <c r="A34" s="27" t="s">
        <v>16</v>
      </c>
      <c r="B34" s="28">
        <v>1261.452</v>
      </c>
      <c r="C34" s="28">
        <v>317.73683684</v>
      </c>
      <c r="D34" s="28">
        <v>5658.65350236</v>
      </c>
      <c r="E34" s="28">
        <v>7557.242</v>
      </c>
      <c r="F34" s="28">
        <v>4297.124</v>
      </c>
      <c r="G34" s="28">
        <v>4638.289</v>
      </c>
      <c r="H34" s="28">
        <v>8857.272</v>
      </c>
      <c r="I34" s="29">
        <v>113.354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2.75" customHeight="1">
      <c r="A35" s="27" t="s">
        <v>17</v>
      </c>
      <c r="B35" s="28">
        <v>1253.52</v>
      </c>
      <c r="C35" s="28">
        <v>292.01</v>
      </c>
      <c r="D35" s="28">
        <v>5548.15</v>
      </c>
      <c r="E35" s="28">
        <v>7613.67</v>
      </c>
      <c r="F35" s="28">
        <v>4246.14</v>
      </c>
      <c r="G35" s="28">
        <v>5007.34</v>
      </c>
      <c r="H35" s="28">
        <v>8594.84</v>
      </c>
      <c r="I35" s="29">
        <v>112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2.75" customHeight="1">
      <c r="A36" s="27" t="s">
        <v>18</v>
      </c>
      <c r="B36" s="28">
        <v>1280.874</v>
      </c>
      <c r="C36" s="28">
        <v>127.454</v>
      </c>
      <c r="D36" s="28">
        <v>5569.5636642006</v>
      </c>
      <c r="E36" s="28">
        <v>7733.145</v>
      </c>
      <c r="F36" s="28">
        <v>4093.403</v>
      </c>
      <c r="G36" s="28">
        <v>5046.556</v>
      </c>
      <c r="H36" s="28">
        <v>8728.024</v>
      </c>
      <c r="I36" s="29">
        <v>112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2.75" customHeight="1">
      <c r="A37" s="27" t="s">
        <v>19</v>
      </c>
      <c r="B37" s="28">
        <v>1279.684</v>
      </c>
      <c r="C37" s="28">
        <v>130.573</v>
      </c>
      <c r="D37" s="28">
        <v>5758.3099512727995</v>
      </c>
      <c r="E37" s="28">
        <v>7634.438</v>
      </c>
      <c r="F37" s="28">
        <v>4168.138</v>
      </c>
      <c r="G37" s="28">
        <v>4987.162</v>
      </c>
      <c r="H37" s="28">
        <v>8734.351</v>
      </c>
      <c r="I37" s="29">
        <v>112.004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2.75" customHeight="1">
      <c r="A38" s="27" t="s">
        <v>20</v>
      </c>
      <c r="B38" s="28">
        <v>1425.805</v>
      </c>
      <c r="C38" s="28">
        <v>126.96</v>
      </c>
      <c r="D38" s="28">
        <v>5428.37669053404</v>
      </c>
      <c r="E38" s="28">
        <v>7834.598</v>
      </c>
      <c r="F38" s="28">
        <v>4324.435</v>
      </c>
      <c r="G38" s="28">
        <v>5231.831</v>
      </c>
      <c r="H38" s="28">
        <v>8585.974</v>
      </c>
      <c r="I38" s="29">
        <v>108.06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2.75" customHeight="1">
      <c r="A39" s="27" t="s">
        <v>21</v>
      </c>
      <c r="B39" s="28">
        <f>1351803/1000</f>
        <v>1351.803</v>
      </c>
      <c r="C39" s="28">
        <f>125223/1000</f>
        <v>125.223</v>
      </c>
      <c r="D39" s="28">
        <f>5342956.53228384/1000</f>
        <v>5342.95653228384</v>
      </c>
      <c r="E39" s="28">
        <f>8299695/1000</f>
        <v>8299.695</v>
      </c>
      <c r="F39" s="28">
        <f>4414759/1000</f>
        <v>4414.759</v>
      </c>
      <c r="G39" s="28">
        <f>5231082/1000</f>
        <v>5231.082</v>
      </c>
      <c r="H39" s="28">
        <f>8374036/1000</f>
        <v>8374.036</v>
      </c>
      <c r="I39" s="29">
        <v>112.004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 customHeight="1">
      <c r="A40" s="27" t="s">
        <v>22</v>
      </c>
      <c r="B40" s="28">
        <v>1365.209</v>
      </c>
      <c r="C40" s="28">
        <v>128.381</v>
      </c>
      <c r="D40" s="28">
        <v>5466.006</v>
      </c>
      <c r="E40" s="28">
        <v>8306.882</v>
      </c>
      <c r="F40" s="28">
        <v>4342.305</v>
      </c>
      <c r="G40" s="28">
        <v>5146.455</v>
      </c>
      <c r="H40" s="28">
        <v>8510.344000000001</v>
      </c>
      <c r="I40" s="29">
        <v>112.004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 customHeight="1" thickBot="1">
      <c r="A41" s="32" t="s">
        <v>23</v>
      </c>
      <c r="B41" s="33">
        <v>1306.108</v>
      </c>
      <c r="C41" s="33">
        <v>123.583</v>
      </c>
      <c r="D41" s="33">
        <v>5315.72946182976</v>
      </c>
      <c r="E41" s="33">
        <v>8431.103</v>
      </c>
      <c r="F41" s="33">
        <v>4486.771</v>
      </c>
      <c r="G41" s="33">
        <v>5373.118</v>
      </c>
      <c r="H41" s="33">
        <v>8283.805</v>
      </c>
      <c r="I41" s="34">
        <v>110.532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9" ht="12.75" customHeight="1">
      <c r="A42" s="59" t="s">
        <v>38</v>
      </c>
      <c r="B42" s="59"/>
      <c r="C42" s="59"/>
      <c r="D42" s="59"/>
      <c r="E42" s="59"/>
      <c r="F42" s="60"/>
      <c r="G42" s="60"/>
      <c r="H42" s="60"/>
      <c r="I42" s="60"/>
    </row>
    <row r="43" spans="1:5" ht="12.75" customHeight="1">
      <c r="A43" s="30" t="s">
        <v>39</v>
      </c>
      <c r="B43" s="30"/>
      <c r="C43" s="30"/>
      <c r="D43" s="30"/>
      <c r="E43" s="30"/>
    </row>
    <row r="44" spans="1:5" ht="12.75" customHeight="1">
      <c r="A44" s="30" t="s">
        <v>40</v>
      </c>
      <c r="B44" s="30"/>
      <c r="C44" s="30"/>
      <c r="D44" s="30"/>
      <c r="E44" s="30"/>
    </row>
    <row r="45" spans="1:5" ht="12.75" customHeight="1">
      <c r="A45" s="30" t="s">
        <v>41</v>
      </c>
      <c r="B45" s="30"/>
      <c r="C45" s="30"/>
      <c r="D45" s="30"/>
      <c r="E45" s="3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23">
    <mergeCell ref="A1:J1"/>
    <mergeCell ref="A3:J3"/>
    <mergeCell ref="A4:J4"/>
    <mergeCell ref="B8:C8"/>
    <mergeCell ref="B6:J6"/>
    <mergeCell ref="F7:G7"/>
    <mergeCell ref="A6:A9"/>
    <mergeCell ref="B7:C7"/>
    <mergeCell ref="D7:E7"/>
    <mergeCell ref="E26:G26"/>
    <mergeCell ref="E25:G25"/>
    <mergeCell ref="B25:C25"/>
    <mergeCell ref="H7:J8"/>
    <mergeCell ref="A25:A30"/>
    <mergeCell ref="D25:D30"/>
    <mergeCell ref="B27:C27"/>
    <mergeCell ref="D8:E8"/>
    <mergeCell ref="E27:G27"/>
    <mergeCell ref="F8:G8"/>
    <mergeCell ref="E28:E30"/>
    <mergeCell ref="F28:F30"/>
    <mergeCell ref="G28:G30"/>
    <mergeCell ref="B26:C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2011-02-16T09:12:55Z</dcterms:created>
  <dcterms:modified xsi:type="dcterms:W3CDTF">2011-02-16T09:13:10Z</dcterms:modified>
  <cp:category/>
  <cp:version/>
  <cp:contentType/>
  <cp:contentStatus/>
</cp:coreProperties>
</file>