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0.xml" ContentType="application/vnd.openxmlformats-officedocument.drawing+xml"/>
  <Override PartName="/xl/worksheets/sheet25.xml" ContentType="application/vnd.openxmlformats-officedocument.spreadsheetml.worksheet+xml"/>
  <Override PartName="/xl/drawings/drawing11.xml" ContentType="application/vnd.openxmlformats-officedocument.drawing+xml"/>
  <Override PartName="/xl/worksheets/sheet26.xml" ContentType="application/vnd.openxmlformats-officedocument.spreadsheetml.worksheet+xml"/>
  <Override PartName="/xl/drawings/drawing12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13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14.xml" ContentType="application/vnd.openxmlformats-officedocument.drawing+xml"/>
  <Override PartName="/xl/worksheets/sheet37.xml" ContentType="application/vnd.openxmlformats-officedocument.spreadsheetml.worksheet+xml"/>
  <Override PartName="/xl/drawings/drawing15.xml" ContentType="application/vnd.openxmlformats-officedocument.drawing+xml"/>
  <Override PartName="/xl/worksheets/sheet38.xml" ContentType="application/vnd.openxmlformats-officedocument.spreadsheetml.worksheet+xml"/>
  <Override PartName="/xl/drawings/drawing16.xml" ContentType="application/vnd.openxmlformats-officedocument.drawing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6630" windowHeight="5640" tabRatio="601" activeTab="0"/>
  </bookViews>
  <sheets>
    <sheet name="16.1.1" sheetId="1" r:id="rId1"/>
    <sheet name="16.1.2" sheetId="2" r:id="rId2"/>
    <sheet name="16.1.3" sheetId="3" r:id="rId3"/>
    <sheet name="16.2.1" sheetId="4" r:id="rId4"/>
    <sheet name="16.2.2" sheetId="5" r:id="rId5"/>
    <sheet name="16.2.3" sheetId="6" r:id="rId6"/>
    <sheet name="16.3.1" sheetId="7" r:id="rId7"/>
    <sheet name="16.3.2" sheetId="8" r:id="rId8"/>
    <sheet name="16.3.3" sheetId="9" r:id="rId9"/>
    <sheet name="16.4.1" sheetId="10" r:id="rId10"/>
    <sheet name="16.4.2" sheetId="11" r:id="rId11"/>
    <sheet name="16.4.3" sheetId="12" r:id="rId12"/>
    <sheet name="16.5.1" sheetId="13" r:id="rId13"/>
    <sheet name="16.5.2" sheetId="14" r:id="rId14"/>
    <sheet name="16.5.3" sheetId="15" r:id="rId15"/>
    <sheet name="16.6" sheetId="16" r:id="rId16"/>
    <sheet name="16.7" sheetId="17" r:id="rId17"/>
    <sheet name="16.8.1" sheetId="18" r:id="rId18"/>
    <sheet name="16.8.2" sheetId="19" r:id="rId19"/>
    <sheet name="16.8.3" sheetId="20" r:id="rId20"/>
    <sheet name="16.9.1" sheetId="21" r:id="rId21"/>
    <sheet name="16.9.2" sheetId="22" r:id="rId22"/>
    <sheet name="16.9.3" sheetId="23" r:id="rId23"/>
    <sheet name="16.10.1" sheetId="24" r:id="rId24"/>
    <sheet name="16.10.2" sheetId="25" r:id="rId25"/>
    <sheet name="16.10.3" sheetId="26" r:id="rId26"/>
    <sheet name="16.11.1" sheetId="27" r:id="rId27"/>
    <sheet name="16.11.2" sheetId="28" r:id="rId28"/>
    <sheet name="16.11.3" sheetId="29" r:id="rId29"/>
    <sheet name="16.12.1 " sheetId="30" r:id="rId30"/>
    <sheet name="16.12.2" sheetId="31" r:id="rId31"/>
    <sheet name="16.13.1" sheetId="32" r:id="rId32"/>
    <sheet name="16.13.2" sheetId="33" r:id="rId33"/>
    <sheet name="16.14" sheetId="34" r:id="rId34"/>
    <sheet name="16.15" sheetId="35" r:id="rId35"/>
    <sheet name="16.16" sheetId="36" r:id="rId36"/>
    <sheet name="16.17 " sheetId="37" r:id="rId37"/>
    <sheet name="16.18" sheetId="38" r:id="rId38"/>
    <sheet name="16.19" sheetId="39" r:id="rId39"/>
    <sheet name="16.20 (09-10)" sheetId="40" r:id="rId40"/>
  </sheets>
  <externalReferences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'16.1.1'!$A$1:$G$36</definedName>
    <definedName name="_xlnm.Print_Area" localSheetId="1">'16.1.2'!$A$1:$F$38</definedName>
    <definedName name="_xlnm.Print_Area" localSheetId="2">'16.1.3'!$A$1:$F$36</definedName>
    <definedName name="_xlnm.Print_Area" localSheetId="23">'16.10.1'!$A$1:$H$76</definedName>
    <definedName name="_xlnm.Print_Area" localSheetId="24">'16.10.2'!$A$1:$H$35</definedName>
    <definedName name="_xlnm.Print_Area" localSheetId="25">'16.10.3'!$A$1:$H$34</definedName>
    <definedName name="_xlnm.Print_Area" localSheetId="26">'16.11.1'!$A$1:$E$35</definedName>
    <definedName name="_xlnm.Print_Area" localSheetId="27">'16.11.2'!$A$1:$E$17</definedName>
    <definedName name="_xlnm.Print_Area" localSheetId="28">'16.11.3'!$A$1:$F$14</definedName>
    <definedName name="_xlnm.Print_Area" localSheetId="29">'16.12.1 '!$A$1:$K$48</definedName>
    <definedName name="_xlnm.Print_Area" localSheetId="30">'16.12.2'!$A$1:$K$13</definedName>
    <definedName name="_xlnm.Print_Area" localSheetId="31">'16.13.1'!$A$1:$G$50</definedName>
    <definedName name="_xlnm.Print_Area" localSheetId="32">'16.13.2'!$A$1:$F$17</definedName>
    <definedName name="_xlnm.Print_Area" localSheetId="33">'16.14'!$A$1:$F$44</definedName>
    <definedName name="_xlnm.Print_Area" localSheetId="34">'16.15'!$A$1:$K$23</definedName>
    <definedName name="_xlnm.Print_Area" localSheetId="35">'16.16'!$A$1:$E$22</definedName>
    <definedName name="_xlnm.Print_Area" localSheetId="36">'16.17 '!$A$1:$G$82</definedName>
    <definedName name="_xlnm.Print_Area" localSheetId="37">'16.18'!$A$1:$G$81</definedName>
    <definedName name="_xlnm.Print_Area" localSheetId="38">'16.19'!$A$1:$J$63</definedName>
    <definedName name="_xlnm.Print_Area" localSheetId="3">'16.2.1'!$A$1:$H$84</definedName>
    <definedName name="_xlnm.Print_Area" localSheetId="4">'16.2.2'!$A$1:$H$46</definedName>
    <definedName name="_xlnm.Print_Area" localSheetId="5">'16.2.3'!$A$1:$H$53</definedName>
    <definedName name="_xlnm.Print_Area" localSheetId="39">'16.20 (09-10)'!$A$1:$I$67</definedName>
    <definedName name="_xlnm.Print_Area" localSheetId="7">'16.3.2'!$A$1:$H$60</definedName>
    <definedName name="_xlnm.Print_Area" localSheetId="8">'16.3.3'!$A$1:$H$72</definedName>
    <definedName name="_xlnm.Print_Area" localSheetId="9">'16.4.1'!$A$1:$J$33</definedName>
    <definedName name="_xlnm.Print_Area" localSheetId="10">'16.4.2'!$A$1:$J$18</definedName>
    <definedName name="_xlnm.Print_Area" localSheetId="11">'16.4.3'!$A$1:$J$18</definedName>
    <definedName name="_xlnm.Print_Area" localSheetId="12">'16.5.1'!$A$1:$H$49</definedName>
    <definedName name="_xlnm.Print_Area" localSheetId="13">'16.5.2'!$A$1:$G$17</definedName>
    <definedName name="_xlnm.Print_Area" localSheetId="14">'16.5.3'!$A$1:$G$17</definedName>
    <definedName name="_xlnm.Print_Area" localSheetId="15">'16.6'!$A$1:$I$57</definedName>
    <definedName name="_xlnm.Print_Area" localSheetId="16">'16.7'!$A$1:$I$56</definedName>
    <definedName name="_xlnm.Print_Area" localSheetId="17">'16.8.1'!$A$1:$H$78</definedName>
    <definedName name="_xlnm.Print_Area" localSheetId="18">'16.8.2'!$A$1:$H$34</definedName>
    <definedName name="_xlnm.Print_Area" localSheetId="19">'16.8.3'!$A$1:$I$35</definedName>
    <definedName name="_xlnm.Print_Area" localSheetId="20">'16.9.1'!$A$1:$E$42</definedName>
    <definedName name="_xlnm.Print_Area" localSheetId="21">'16.9.2'!$A$1:$E$14</definedName>
    <definedName name="_xlnm.Print_Area" localSheetId="22">'16.9.3'!$A$1:$E$12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<sst xmlns="http://schemas.openxmlformats.org/spreadsheetml/2006/main" count="1191" uniqueCount="394">
  <si>
    <t>Comunidad Autónoma</t>
  </si>
  <si>
    <t>Empresas</t>
  </si>
  <si>
    <t>Establecimientos</t>
  </si>
  <si>
    <t>Número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</si>
  <si>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</si>
  <si>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</si>
  <si>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</si>
  <si>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</si>
  <si>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</si>
  <si>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</si>
  <si>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</si>
  <si>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</si>
  <si>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</si>
  <si>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</si>
  <si>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</si>
  <si>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Murcia (Región de)</t>
  </si>
  <si>
    <t>País Vasco</t>
  </si>
  <si>
    <t>Rioja (La)</t>
  </si>
  <si>
    <t>Comunidad Valenciana</t>
  </si>
  <si>
    <t>Ceuta y Melilla</t>
  </si>
  <si>
    <t>Total</t>
  </si>
  <si>
    <t>Subsector de actividad</t>
  </si>
  <si>
    <t>TOTAL</t>
  </si>
  <si>
    <t>% s/ total</t>
  </si>
  <si>
    <t>Ventas netas producto</t>
  </si>
  <si>
    <t>Personas ocupadas</t>
  </si>
  <si>
    <t>Gastos de personal</t>
  </si>
  <si>
    <t>Otras Bebidas Alcohólicas</t>
  </si>
  <si>
    <t>1º Sem.</t>
  </si>
  <si>
    <t>2º Sem.</t>
  </si>
  <si>
    <t>Media</t>
  </si>
  <si>
    <t>Pastas alimenticias</t>
  </si>
  <si>
    <t>Baleares</t>
  </si>
  <si>
    <t>Asturias</t>
  </si>
  <si>
    <t>Personas    ocupadas           (%)</t>
  </si>
  <si>
    <t>Ventas de producto                (%)</t>
  </si>
  <si>
    <t>Gastos de personal            (%)</t>
  </si>
  <si>
    <t>Fuente: I.N.E.</t>
  </si>
  <si>
    <t>Madrid (Comunidad de)</t>
  </si>
  <si>
    <t>Navarra (Comunidad Foral de)</t>
  </si>
  <si>
    <t xml:space="preserve"> Rioja (La)</t>
  </si>
  <si>
    <t>Hogares</t>
  </si>
  <si>
    <t>Huevos</t>
  </si>
  <si>
    <t>Carnes y transformados</t>
  </si>
  <si>
    <t>Leche líquida</t>
  </si>
  <si>
    <t>Derivados lácteos</t>
  </si>
  <si>
    <t>Pan</t>
  </si>
  <si>
    <t>Arroz</t>
  </si>
  <si>
    <t>Azúcar</t>
  </si>
  <si>
    <t>Legumbres secas</t>
  </si>
  <si>
    <t>Aceites</t>
  </si>
  <si>
    <t>Margarina</t>
  </si>
  <si>
    <t>Patatas</t>
  </si>
  <si>
    <t>Hortalizas frescas</t>
  </si>
  <si>
    <t>Frutas frescas</t>
  </si>
  <si>
    <t>Aceitunas</t>
  </si>
  <si>
    <t>Frutos secos</t>
  </si>
  <si>
    <t>Cervezas</t>
  </si>
  <si>
    <t>Otras bebidas alcohólicas</t>
  </si>
  <si>
    <t>Aguas minerales</t>
  </si>
  <si>
    <t>Otros</t>
  </si>
  <si>
    <t>Productos</t>
  </si>
  <si>
    <t>%</t>
  </si>
  <si>
    <t>Frutas y hortalizas transformadas</t>
  </si>
  <si>
    <t>Productos pesca</t>
  </si>
  <si>
    <t>Deriv. lácteos</t>
  </si>
  <si>
    <t>Gall. boll. y pastelería</t>
  </si>
  <si>
    <t>Vinos de mesa</t>
  </si>
  <si>
    <t>Zumos de frutas y hortalizas</t>
  </si>
  <si>
    <t>Gaseosas y bebidas refrescantes</t>
  </si>
  <si>
    <t>TOTAL ALIMENTOS</t>
  </si>
  <si>
    <t xml:space="preserve">Mercadillo </t>
  </si>
  <si>
    <t xml:space="preserve">Venta a </t>
  </si>
  <si>
    <t xml:space="preserve">Otras </t>
  </si>
  <si>
    <t>Tienda</t>
  </si>
  <si>
    <t>Mayorista</t>
  </si>
  <si>
    <t>Fabricante</t>
  </si>
  <si>
    <t>Cash &amp; Carry</t>
  </si>
  <si>
    <t>Carne</t>
  </si>
  <si>
    <t>Pesca</t>
  </si>
  <si>
    <t>Leche Líquida</t>
  </si>
  <si>
    <t>Derivados  Lácteos</t>
  </si>
  <si>
    <t>Boll. Past. Gallet. Cereales</t>
  </si>
  <si>
    <t>Pastas Alimenticias</t>
  </si>
  <si>
    <t>Legumbres</t>
  </si>
  <si>
    <t>Grasas Vegetales</t>
  </si>
  <si>
    <t>Patatas Frescas</t>
  </si>
  <si>
    <t>Hortalizas Frescas</t>
  </si>
  <si>
    <t>Frutas Frescas</t>
  </si>
  <si>
    <t>Frutas/Horta. Transformadas</t>
  </si>
  <si>
    <t>Vino de Mesa</t>
  </si>
  <si>
    <t>Total Zumo de Frutas</t>
  </si>
  <si>
    <t>Agua Mineral</t>
  </si>
  <si>
    <t>Gaseosas y Bebidas Refrescantes</t>
  </si>
  <si>
    <t>Gaseosas y Beb. Refrescantes</t>
  </si>
  <si>
    <r>
      <t>Vino V.C.P.R.D.</t>
    </r>
    <r>
      <rPr>
        <vertAlign val="superscript"/>
        <sz val="10"/>
        <rFont val="Arial"/>
        <family val="2"/>
      </rPr>
      <t>(*)</t>
    </r>
  </si>
  <si>
    <r>
      <t xml:space="preserve">Vino V.C.P.R.D. </t>
    </r>
    <r>
      <rPr>
        <vertAlign val="superscript"/>
        <sz val="10"/>
        <rFont val="Arial"/>
        <family val="2"/>
      </rPr>
      <t>(*)</t>
    </r>
  </si>
  <si>
    <t>Leche</t>
  </si>
  <si>
    <t>Alimentos sin elaboración</t>
  </si>
  <si>
    <t>Activos</t>
  </si>
  <si>
    <t>Ocupados</t>
  </si>
  <si>
    <t>Parados</t>
  </si>
  <si>
    <t>Tasa de paro (%)</t>
  </si>
  <si>
    <t>Años</t>
  </si>
  <si>
    <t>Carne de porcino</t>
  </si>
  <si>
    <t>Carne de aves</t>
  </si>
  <si>
    <t>Frutas en conserva y frutos secos</t>
  </si>
  <si>
    <t>Legumbres y hortalizas frescas</t>
  </si>
  <si>
    <t>Patatas y sus preparados</t>
  </si>
  <si>
    <t>Café, cacao e infusiones</t>
  </si>
  <si>
    <t>Agua mineral, refrescos  y zumos</t>
  </si>
  <si>
    <t>Variación</t>
  </si>
  <si>
    <t>Otros productos diversos</t>
  </si>
  <si>
    <r>
      <t xml:space="preserve">(1) </t>
    </r>
    <r>
      <rPr>
        <sz val="10"/>
        <rFont val="Arial"/>
        <family val="2"/>
      </rPr>
      <t>No incluye la malta.</t>
    </r>
  </si>
  <si>
    <t>Tasa de Paro</t>
  </si>
  <si>
    <t>I. Establecimientos convencionales</t>
  </si>
  <si>
    <t>II. Establecimientos no convencionales</t>
  </si>
  <si>
    <t xml:space="preserve"> por persona</t>
  </si>
  <si>
    <t>Hipermercados</t>
  </si>
  <si>
    <t>Supermercados</t>
  </si>
  <si>
    <t>Tiendas tradicionales</t>
  </si>
  <si>
    <t>Economatos/Cooperativas</t>
  </si>
  <si>
    <t xml:space="preserve">       </t>
  </si>
  <si>
    <t xml:space="preserve">     </t>
  </si>
  <si>
    <t>Subclases</t>
  </si>
  <si>
    <t xml:space="preserve">Comparación de los dos últimos años </t>
  </si>
  <si>
    <t>en activos</t>
  </si>
  <si>
    <t>Inversiones</t>
  </si>
  <si>
    <t xml:space="preserve">  Hasta 49 asalariados</t>
  </si>
  <si>
    <t>De 50 a 199 asalariados</t>
  </si>
  <si>
    <t>De 200 o más asalariados</t>
  </si>
  <si>
    <t>Invers. activos materiales</t>
  </si>
  <si>
    <t>–</t>
  </si>
  <si>
    <t>Mercado Interior</t>
  </si>
  <si>
    <t>Comunidad Europea</t>
  </si>
  <si>
    <t>Resto del Mundo</t>
  </si>
  <si>
    <t>Inversión en activos materiales (%)</t>
  </si>
  <si>
    <t>Destino geográfico de las ventas (*)</t>
  </si>
  <si>
    <t>Industria del tabaco</t>
  </si>
  <si>
    <t>% sobre total</t>
  </si>
  <si>
    <t>Otras leches</t>
  </si>
  <si>
    <t>Salsas</t>
  </si>
  <si>
    <t>Libreservicio</t>
  </si>
  <si>
    <r>
      <t>(*)</t>
    </r>
    <r>
      <rPr>
        <sz val="10"/>
        <rFont val="Arial"/>
        <family val="0"/>
      </rPr>
      <t xml:space="preserve"> Vinos de calidad producidos en regiones determinadas, que engloba todas las Denominaciones de Origen de vinos de España y la Denominación "Cava".</t>
    </r>
  </si>
  <si>
    <r>
      <t>(*)</t>
    </r>
    <r>
      <rPr>
        <sz val="10"/>
        <rFont val="Arial"/>
        <family val="0"/>
      </rPr>
      <t xml:space="preserve"> Vinos de calidad producidos en regiones determinadas, que engloba todas las Denominaciones de Origen de vinos de España </t>
    </r>
  </si>
  <si>
    <t xml:space="preserve">    y la Denominación "Cava".</t>
  </si>
  <si>
    <t>Fuente: Directorio Central de Empresas del I.N.E.</t>
  </si>
  <si>
    <t xml:space="preserve"> materiales (%) (*)</t>
  </si>
  <si>
    <t xml:space="preserve">Metodología EPA-2005 </t>
  </si>
  <si>
    <t>Alimentos elaborados</t>
  </si>
  <si>
    <t>Alimentos con elaboración, bebidas y tabaco</t>
  </si>
  <si>
    <t>Alimentos y bebidas</t>
  </si>
  <si>
    <r>
      <t>(1)</t>
    </r>
    <r>
      <rPr>
        <sz val="10"/>
        <rFont val="Arial"/>
        <family val="2"/>
      </rPr>
      <t xml:space="preserve"> No incluye la malta.</t>
    </r>
  </si>
  <si>
    <t>TOTAL INDUSTRIA FORESTAL</t>
  </si>
  <si>
    <t>Fabricación de muebles</t>
  </si>
  <si>
    <t>Distribución de agua</t>
  </si>
  <si>
    <t>Recogida de basura</t>
  </si>
  <si>
    <t>División</t>
  </si>
  <si>
    <t>Los datos por división están referidos a CNAE-2009.</t>
  </si>
  <si>
    <t>10.5. Fabricación de productos lácteos</t>
  </si>
  <si>
    <t>10.8. Fabricación de otros productos alimenticios</t>
  </si>
  <si>
    <t>11.0.2. Elaboración de vinos</t>
  </si>
  <si>
    <t xml:space="preserve">17. Industria del papel               </t>
  </si>
  <si>
    <t>31. Fabricación de muebles</t>
  </si>
  <si>
    <t>División, grupos y clases</t>
  </si>
  <si>
    <t>Los datos por división, grupos y clases están referidos a CNAE-2009.</t>
  </si>
  <si>
    <t>36. Captación, depuración y distribución de agua</t>
  </si>
  <si>
    <t>según subsector de actividad</t>
  </si>
  <si>
    <t>TOTAL INDUSTRIA MEDIO AMBIENTE</t>
  </si>
  <si>
    <t xml:space="preserve"> (Base 2005 = 100) sobre el mismo período del año anterior</t>
  </si>
  <si>
    <t>(Base 2005 = 100) sobre el mismo período del año anterior</t>
  </si>
  <si>
    <t>Industria de madera y corcho, excepto  muebles;</t>
  </si>
  <si>
    <t>Platos preparados</t>
  </si>
  <si>
    <t>LA INDUSTRIA DE LA ALIMENTACIÓN Y MEDIO AMBIENTE</t>
  </si>
  <si>
    <t>TOTAL INDUSTRIA ALIMENTACIÓN</t>
  </si>
  <si>
    <t>10. INDUSTRIA DE LA ALIMENTACIÓN</t>
  </si>
  <si>
    <t>11. FABRICACIÓN DE BEBIDAS</t>
  </si>
  <si>
    <t>ÍNDICE GENERAL (IPI)</t>
  </si>
  <si>
    <t>ÍNDICE GENERAL</t>
  </si>
  <si>
    <t>TOTAL ALIMENTACIÓN</t>
  </si>
  <si>
    <t>ESPAÑA</t>
  </si>
  <si>
    <r>
      <t>(1)</t>
    </r>
    <r>
      <rPr>
        <sz val="10"/>
        <rFont val="Arial"/>
        <family val="2"/>
      </rPr>
      <t xml:space="preserve"> Incluye los Subsectores de :</t>
    </r>
  </si>
  <si>
    <r>
      <t>(2)</t>
    </r>
    <r>
      <rPr>
        <sz val="10"/>
        <rFont val="Arial"/>
        <family val="2"/>
      </rPr>
      <t xml:space="preserve"> Incluye los Subsectores de :</t>
    </r>
  </si>
  <si>
    <r>
      <t xml:space="preserve"> materiales (%)</t>
    </r>
    <r>
      <rPr>
        <vertAlign val="superscript"/>
        <sz val="10"/>
        <rFont val="Arial"/>
        <family val="2"/>
      </rPr>
      <t xml:space="preserve"> (*)</t>
    </r>
  </si>
  <si>
    <r>
      <t xml:space="preserve"> materiales (%) </t>
    </r>
    <r>
      <rPr>
        <vertAlign val="superscript"/>
        <sz val="10"/>
        <rFont val="Arial"/>
        <family val="2"/>
      </rPr>
      <t>(*)</t>
    </r>
  </si>
  <si>
    <t>Miles de euros</t>
  </si>
  <si>
    <r>
      <t xml:space="preserve">Destino geográfico de las ventas </t>
    </r>
    <r>
      <rPr>
        <vertAlign val="superscript"/>
        <sz val="10"/>
        <rFont val="Arial"/>
        <family val="2"/>
      </rPr>
      <t>(*)</t>
    </r>
  </si>
  <si>
    <r>
      <t xml:space="preserve">(*) </t>
    </r>
    <r>
      <rPr>
        <sz val="10"/>
        <rFont val="Arial"/>
        <family val="2"/>
      </rPr>
      <t>Datos correspondientes a empresas con 20 o más ocupados.</t>
    </r>
  </si>
  <si>
    <r>
      <t>(*)</t>
    </r>
    <r>
      <rPr>
        <sz val="10"/>
        <rFont val="Arial"/>
        <family val="2"/>
      </rPr>
      <t xml:space="preserve"> Datos correspondientes a empresas con 20 o más ocupados.</t>
    </r>
  </si>
  <si>
    <t>callejero</t>
  </si>
  <si>
    <t>domicilio</t>
  </si>
  <si>
    <t>Autoconsumo</t>
  </si>
  <si>
    <t>formas</t>
  </si>
  <si>
    <t>(porcentaje del valor de compra)</t>
  </si>
  <si>
    <t>tradicional</t>
  </si>
  <si>
    <t>ÍNDICE GENERAL (IPRI)</t>
  </si>
  <si>
    <r>
      <t>en la Industria  de la Alimentación (miles de personas)</t>
    </r>
    <r>
      <rPr>
        <b/>
        <vertAlign val="superscript"/>
        <sz val="11"/>
        <rFont val="Arial"/>
        <family val="2"/>
      </rPr>
      <t xml:space="preserve"> (1)</t>
    </r>
  </si>
  <si>
    <r>
      <t>(1)</t>
    </r>
    <r>
      <rPr>
        <sz val="10"/>
        <rFont val="Arial"/>
        <family val="0"/>
      </rPr>
      <t xml:space="preserve"> Hasta el año 2008 se utiliza la CNAE-93, para años posteriores se utiliza la CNAE-2009</t>
    </r>
  </si>
  <si>
    <t>16.1.2. Análisis autonómico de empresas y establecimientos</t>
  </si>
  <si>
    <t>16.1.3. Análisis autonómico de empresas y establecimientos</t>
  </si>
  <si>
    <t>16.3.1. Evolución del número de empresas y establecimientos de la Industria de la Alimentación</t>
  </si>
  <si>
    <t>16.3.2. Evolución del número de empresas y establecimientos de la Industria Forestal</t>
  </si>
  <si>
    <t>16.3.3. Evolución del número de empresas y establecimientos de la Industria de Medio Ambiente</t>
  </si>
  <si>
    <t>16.4.1. Estructura de los subsectores de actividad de la  Industria de la Alimentación</t>
  </si>
  <si>
    <t>16.4.2. Estructura de los subsectores de actividad de la  Industria Forestal</t>
  </si>
  <si>
    <t>16.4.3. Estructura de los subsectores de actividad de la  Industria de Medio Ambiente</t>
  </si>
  <si>
    <t>16.8.1. Evolución del Índice de Producción de la Industria de la Alimentación y Fabricación de Bebidas (Base 2005 = 100)</t>
  </si>
  <si>
    <t>16.8.2. Evolución del Índice de Producción de la Industria Forestal (Base 2005 = 100)</t>
  </si>
  <si>
    <t>16.9.1. Tasas de variación (%) del Índice de Producción  Industria de la Alimentación y Fabricación de Bebidas</t>
  </si>
  <si>
    <t>16.9.2. Tasas de variación (%) del Índice de Producción  Industria Forestal</t>
  </si>
  <si>
    <t>16.10.1. Evolución del Índice de Precios de la Industria de la Alimentación y Fabricación de Bebidas (Base 2005 = 100)</t>
  </si>
  <si>
    <t>16.10.2. Evolución del Índice de Precios de la Industria Forestal (Base 2005 = 100)</t>
  </si>
  <si>
    <t>16.10.3. Evolución del Índice de Precios de la Industria de Medio Ambiente (Base 2005 = 100)</t>
  </si>
  <si>
    <t>16.11.1. Tasas de variación (%) del Índice de Precios de la Industria de la Alimentación y Fabricación de Bebidas</t>
  </si>
  <si>
    <t>16.11.2. Tasas de variación (%) del Índice de Precios de la Industria Forestal</t>
  </si>
  <si>
    <t>16.11.3. Tasas de variación (%) del Índice de Precios de la Industria de Medio Ambiente</t>
  </si>
  <si>
    <t>16.13.1. Tasa de variación (%) del Índice de Precios de Consumo de la Industria de la Alimentación y General</t>
  </si>
  <si>
    <t>16.13.2. Tasa de variación (%) del Índice de Precios de Consumo de la Industria de Medio Ambiente</t>
  </si>
  <si>
    <t>16.14. Serie histórica de población activa, ocupada y parada</t>
  </si>
  <si>
    <t>16.15. Población activa, ocupada y parada en la Industria de la Alimentación según subsector de actividad</t>
  </si>
  <si>
    <t>16.16. Tasa de variación de paro (%) de los dos últimos años según subsector de actividad</t>
  </si>
  <si>
    <t>Los datos por subsectores de actividad están referidos a CNAE-2009</t>
  </si>
  <si>
    <t>1083 a 1089</t>
  </si>
  <si>
    <t>1101,1103,1105,1106</t>
  </si>
  <si>
    <t>Los datos por subsectores de actividad están referidos a CNAE-2009.</t>
  </si>
  <si>
    <t>Compra de materias primas</t>
  </si>
  <si>
    <t>Valor añadido (+)</t>
  </si>
  <si>
    <t>Nº</t>
  </si>
  <si>
    <t xml:space="preserve">Total Adquisicion, Mejora y Produccion Propia de Activos Materiales                                                                  </t>
  </si>
  <si>
    <r>
      <t xml:space="preserve">Ingresos financieros </t>
    </r>
    <r>
      <rPr>
        <vertAlign val="superscript"/>
        <sz val="10"/>
        <rFont val="Arial"/>
        <family val="2"/>
      </rPr>
      <t>(*)</t>
    </r>
  </si>
  <si>
    <r>
      <t xml:space="preserve">Gastos financieros </t>
    </r>
    <r>
      <rPr>
        <vertAlign val="superscript"/>
        <sz val="10"/>
        <rFont val="Arial"/>
        <family val="2"/>
      </rPr>
      <t>(*)</t>
    </r>
  </si>
  <si>
    <t>Valor  añadido (*)</t>
  </si>
  <si>
    <t>Compra de materias primas (%)</t>
  </si>
  <si>
    <t>Valor             añadido (*)                   (%)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</si>
  <si>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</si>
  <si>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</si>
  <si>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</si>
  <si>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</si>
  <si>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10.6. Fabricación de productos de molinería, almidones y productos amiláceos</t>
  </si>
  <si>
    <t>10.7. Fabricación de productos de panadería y pastas alimenticias</t>
  </si>
  <si>
    <t>10.9. Fabricación de productos para la alimentación animal</t>
  </si>
  <si>
    <t>11.0.1. Destilación, rectificación y mezcla de bebidas alcohólicas</t>
  </si>
  <si>
    <t>11.0.7. Producción de aguas minerales y bebidas analcohólicas</t>
  </si>
  <si>
    <t>11.0.5. Fabricación de cerveza(1)</t>
  </si>
  <si>
    <t xml:space="preserve"> Recogida y tratamiento de aguas residuales</t>
  </si>
  <si>
    <t>Recogida, tratamiento y eliminación de residuos; valorización</t>
  </si>
  <si>
    <t>Actividades de descontaminación y otros servicios de gestión de residuos</t>
  </si>
  <si>
    <t>Los datos por subsectores de actividad están referidos a CNAE-2009,</t>
  </si>
  <si>
    <t>16.2.3. Empresas y establecimientos de la Industria de Medio Ambiente según subsector de actividad, 2010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</si>
  <si>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</si>
  <si>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</si>
  <si>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</si>
  <si>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</si>
  <si>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</si>
  <si>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</si>
  <si>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</si>
  <si>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Azúcar, cacao, chocolate y confitería</t>
  </si>
  <si>
    <t>Fabricación de productos para la alimentación animal</t>
  </si>
  <si>
    <t>Vinos y otras bebidas no destiladas</t>
  </si>
  <si>
    <t>Fabricación de bebidas no alcohólicas y aguas minerales</t>
  </si>
  <si>
    <t xml:space="preserve">cestería y espartería  </t>
  </si>
  <si>
    <t xml:space="preserve">Industria del papel  </t>
  </si>
  <si>
    <t>Captación, depuración y distribución de agua</t>
  </si>
  <si>
    <t>Fuente: Directorio Central de Empresas del I.N.E. (grupos CNAE-2009)</t>
  </si>
  <si>
    <t>35 Suministro de energía eléctrica, gas, vapor y aire acondicionado</t>
  </si>
  <si>
    <t>16.9.3. Tasas de variación (%) del Índice de Industria de Medio Ambiente</t>
  </si>
  <si>
    <t>16.8.3. Evolución del Índice de Producción de la Industria de Medio Ambiente (Base 2005 = 100)</t>
  </si>
  <si>
    <t xml:space="preserve">35 Suministro de energía eléctrica, gas, vapor y aire acondicionado    </t>
  </si>
  <si>
    <t xml:space="preserve">Industria del papel   </t>
  </si>
  <si>
    <t>Producción, transporte y distribución de energía eléctrica</t>
  </si>
  <si>
    <t>Producción y distribución de gas, vapor y aire acondicionado (1)</t>
  </si>
  <si>
    <t xml:space="preserve">(1) Incluye los actividades </t>
  </si>
  <si>
    <t xml:space="preserve">                                                   35.2 Producción de gas; distribución por tubería de combustibles gasesos</t>
  </si>
  <si>
    <t xml:space="preserve">                                                   35.3 Suministro de vapor y aire acondicionado</t>
  </si>
  <si>
    <t>Actividades de saneamiento, gestión de residuos y descontaminación (2)</t>
  </si>
  <si>
    <t>(2) Incluye las actividades</t>
  </si>
  <si>
    <t xml:space="preserve">                                                      37 Recogida y tratamiento de aguas residuales</t>
  </si>
  <si>
    <t xml:space="preserve">                                                      38 Recogida, tratamiento y eliminación de residuos; valorización </t>
  </si>
  <si>
    <t xml:space="preserve">                                                     39 Actividades de descontaminación y otros servicios de gestión de residuos.</t>
  </si>
  <si>
    <t>Fuente: Directorio Central de Empresas 2010</t>
  </si>
  <si>
    <t>Establecimiento</t>
  </si>
  <si>
    <t>Compras netas de materias primas</t>
  </si>
  <si>
    <t xml:space="preserve">Compras netas de materias primas </t>
  </si>
  <si>
    <t>Actividades de saneamiento, gestión de residuos y contaminación. (1)</t>
  </si>
  <si>
    <t>(1) Actividades de saneamiento, gestión de residuos y contaminación incluye</t>
  </si>
  <si>
    <t xml:space="preserve">                                                                                                                                      los sectores 37, 38 y 39</t>
  </si>
  <si>
    <t>Pasta alimenticia</t>
  </si>
  <si>
    <t>Harinas y cereales</t>
  </si>
  <si>
    <t>Carnes de vacuno</t>
  </si>
  <si>
    <t>Carnes de ovino</t>
  </si>
  <si>
    <t>Preparados de carnes</t>
  </si>
  <si>
    <t>Otras carnes y casqueria</t>
  </si>
  <si>
    <t xml:space="preserve">Pescado fresco </t>
  </si>
  <si>
    <t>Pescado congelado</t>
  </si>
  <si>
    <t>Crustáceos, moluscos</t>
  </si>
  <si>
    <t>Pescado en conserva y preparados</t>
  </si>
  <si>
    <t>Otros productos lácteos</t>
  </si>
  <si>
    <t>Mantequilla y margarina</t>
  </si>
  <si>
    <t xml:space="preserve">Aceites </t>
  </si>
  <si>
    <t>Legumbres y hortalizas secas</t>
  </si>
  <si>
    <t>Legumbres y hortalizas congeladas y en conserva</t>
  </si>
  <si>
    <t>Espirituosos y licores</t>
  </si>
  <si>
    <t>Vinos</t>
  </si>
  <si>
    <t>Cerveza</t>
  </si>
  <si>
    <t>**** OTROS VINOS: incluye los vinos de Aguja D.O., vinos de Licor D.O., Otros Vinos+Espumosos sin D.O.</t>
  </si>
  <si>
    <t xml:space="preserve"> ***** BEBIDAS ESPIRITUOSAS: incluye el brandy, whisky, ginbra, ron, anis y otras bebidas espirituosas</t>
  </si>
  <si>
    <t>Huevos (kgs)</t>
  </si>
  <si>
    <t xml:space="preserve">Carne </t>
  </si>
  <si>
    <t>Bollería/pastelería/galletas/cereales</t>
  </si>
  <si>
    <t>Chocolates/cacaos/sucedaneos</t>
  </si>
  <si>
    <t>Cafes e infusiones</t>
  </si>
  <si>
    <t>Azucar</t>
  </si>
  <si>
    <t>Aceites oliva</t>
  </si>
  <si>
    <t>Aceites girasol</t>
  </si>
  <si>
    <t>Patatas frescas</t>
  </si>
  <si>
    <t>Patatas congeladas</t>
  </si>
  <si>
    <t>Patatas procesadas</t>
  </si>
  <si>
    <t>Verduras/hortalizas frescas</t>
  </si>
  <si>
    <t>T.vinos vinos.cprd tranquilo</t>
  </si>
  <si>
    <t>Vino de mesa</t>
  </si>
  <si>
    <t>Espumosos y cavas</t>
  </si>
  <si>
    <t>Otros vinos (***)</t>
  </si>
  <si>
    <t>Bebidas espirituosas (*****)</t>
  </si>
  <si>
    <t>Zumos</t>
  </si>
  <si>
    <t>Agua mineral</t>
  </si>
  <si>
    <t>Otros productos en peso (*)</t>
  </si>
  <si>
    <t>Otros productos en volumen (**)</t>
  </si>
  <si>
    <t>Kg/l</t>
  </si>
  <si>
    <t>Industria cárnica</t>
  </si>
  <si>
    <t>Elaboración y conservación de pescados y productos a base de pescado</t>
  </si>
  <si>
    <t>Preparación y conservación de frutas y hortalizas</t>
  </si>
  <si>
    <t>Fabricación de grasas y aceites (vegetales y animales)</t>
  </si>
  <si>
    <t>Industrias lácteas</t>
  </si>
  <si>
    <t>Fabricación de productos molinería, almidones y productos amiláceos</t>
  </si>
  <si>
    <t>Panadería y pastas alimenticias</t>
  </si>
  <si>
    <t>Fabricación de otros productos alimenticios</t>
  </si>
  <si>
    <t>Elaboración de bebidas</t>
  </si>
  <si>
    <t>16.19. Evolución de la cuota de mercado en hogares (porcentaje del valor de venta)</t>
  </si>
  <si>
    <t>16.18. Evolución de la cantidad comprada total  (millones de kg/litros) y por persona</t>
  </si>
  <si>
    <t>de la Industria Forestal, 2011</t>
  </si>
  <si>
    <t xml:space="preserve">17. Industria del papel </t>
  </si>
  <si>
    <t>31.Fabricación de muebles.</t>
  </si>
  <si>
    <t>16. Industria de la madera y del corcho, excepto muebeles; cesteria y espartería</t>
  </si>
  <si>
    <t xml:space="preserve">Incluye las actividades: </t>
  </si>
  <si>
    <t>36.  Captación, depuración y distribución de agua</t>
  </si>
  <si>
    <t>37. Recogida y tratamiento de aguas residuales</t>
  </si>
  <si>
    <t xml:space="preserve">38. Recogida, tratamiento y eliminación de residuos; valorización </t>
  </si>
  <si>
    <t>39. Actividades de descontaminación y otros servicios de gestión de residuos.</t>
  </si>
  <si>
    <t>de la Industria de Medio Ambiente, 2011</t>
  </si>
  <si>
    <t>16.2.2. Empresas y establecimientos de la Industria Forestal según subsector de actividad, 2011</t>
  </si>
  <si>
    <t>Fuente: Directorio Central de Empresas 2011 y Encuesta Industrial de Empresas 2010 del I.N.E.</t>
  </si>
  <si>
    <r>
      <t xml:space="preserve">(*) </t>
    </r>
    <r>
      <rPr>
        <sz val="10"/>
        <rFont val="Arial"/>
        <family val="2"/>
      </rPr>
      <t>Encuesta Industrial de Empresas 2010 del I.N.E.</t>
    </r>
  </si>
  <si>
    <t>Var 11/10</t>
  </si>
  <si>
    <t>Fuente: Directorio Central de Empresas 2011 del I.N.E.</t>
  </si>
  <si>
    <t>según asalariados del establecimiento, 2011</t>
  </si>
  <si>
    <t xml:space="preserve">  Hasta 49 asalariados (*)</t>
  </si>
  <si>
    <t>(*) Desde sin asalariados hasta 49 asalariados</t>
  </si>
  <si>
    <t>16.5.1. Indicadores de la Industria de la Alimentación según subsectores de actividad, 2010</t>
  </si>
  <si>
    <t xml:space="preserve">Fuente: Encuesta Industrial Anual de Empresas 2010 del I.N.E. </t>
  </si>
  <si>
    <t>16.5.2. Indicadores de la Industria Forestal según subsectores de actividad, 2010</t>
  </si>
  <si>
    <t>16.5.3. Indicadores de la Industria de Medio Ambiente según subsectores de actividad, 2010</t>
  </si>
  <si>
    <t xml:space="preserve">16. Industria de la madera y corcho, excepto  muebles; cestería y espartería   </t>
  </si>
  <si>
    <t>2010/2011</t>
  </si>
  <si>
    <t>16. Industria de la madera y corcho, excepto muebles; cestería y espartería</t>
  </si>
  <si>
    <t>16. Industria de la madera y corcho, excepto muebles; cestería y espartería.</t>
  </si>
  <si>
    <t>16.12.1. Índice de Precios de Consumo de la  Industria de la Alimentación y General (Base 2011 = 100)</t>
  </si>
  <si>
    <t>16.12.2. Índice de Precios de Consumo de la  Industria de Medio Ambiente (Base 2011 = 100)</t>
  </si>
  <si>
    <t xml:space="preserve"> (Base 2011 = 100) sobre el mismo periodo del año anterior</t>
  </si>
  <si>
    <t>2011/2010</t>
  </si>
  <si>
    <t>2008 (1)</t>
  </si>
  <si>
    <t>16.17. Valor de los alimentos comprados (millones de euros)</t>
  </si>
  <si>
    <t>16.20. Cuotas de mercado según los canales de compra en hostelería-restauración, 2009</t>
  </si>
  <si>
    <t>Cuotas de mercado según los canales de compra en hostelería-restauración, 2010</t>
  </si>
  <si>
    <t>Vino V.C.P.R.D.(*)</t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</si>
  <si>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 Extradoméstico </t>
    </r>
  </si>
  <si>
    <t xml:space="preserve">    de Metodología en el sector y las cifras no son comparables con las de años anteriores.</t>
  </si>
  <si>
    <t>Evolución en hogares (1) 11/10%</t>
  </si>
  <si>
    <t>I.NE.: Población referida al 1 de enero de 2011 47.190.493 personas</t>
  </si>
  <si>
    <t xml:space="preserve">   Total</t>
  </si>
  <si>
    <t>NOTA: En el año 2011, sólo se dispone de datos de hogares.</t>
  </si>
  <si>
    <t xml:space="preserve"> Extradoméstico de Metodología en el sector  y las cifras no son comparables con las de años anteriores.</t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</si>
  <si>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</t>
    </r>
  </si>
  <si>
    <t>* Otros en peso: snacks salados, especias, condimentos, levadura, harina, sémola, sal, encurtidos, gelatinas</t>
  </si>
  <si>
    <t>, hojaldres, edulcorantes, miel, etc</t>
  </si>
  <si>
    <t xml:space="preserve"> ** Otros en volumen: horchata, leche de distinta especie a la de vaca, bebida de almendra, de avellana, vinagre, </t>
  </si>
  <si>
    <t xml:space="preserve">, caldos, sidra, etc. </t>
  </si>
  <si>
    <t>**** OTROS VINOS: incluye los vinos de Aguja D.O., vinos de Licor D.O., Otros Vinos+Espumosos sin  D.O.</t>
  </si>
  <si>
    <t>***** BEBIDAS ESPIRITUOSAS: incluye el brandy, whisky, ginbra, ron, anis y otras bebidas espirituosas</t>
  </si>
  <si>
    <t>16.1.1. Análisis autonómico de empresas y establecimientos de la Industria de la Alimentación, 2011</t>
  </si>
  <si>
    <t>(*) Encuesta Industrial de Empresas 2010 del I.N.E.</t>
  </si>
  <si>
    <t>16.2.1. Empresas y establecimientos de la Industria de la Alimentación según subsector de actividad, 2011</t>
  </si>
  <si>
    <t>16.6. Análisis autonómico de los indicadores de la Industria de la Alimentación, 2010</t>
  </si>
  <si>
    <t>16.7. Participación autonómica en la Industria de la Alimentación, 2010</t>
  </si>
  <si>
    <t xml:space="preserve"> 2011/2010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</si>
</sst>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3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0"/>
    </font>
    <font>
      <sz val="9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4"/>
      <name val="Arial"/>
      <family val="0"/>
    </font>
    <font>
      <sz val="3.75"/>
      <name val="arial"/>
      <family val="0"/>
    </font>
    <font>
      <sz val="1.25"/>
      <name val="arial"/>
      <family val="0"/>
    </font>
    <font>
      <sz val="9"/>
      <name val="Arial"/>
      <family val="2"/>
    </font>
    <font>
      <vertAlign val="subscript"/>
      <sz val="10"/>
      <name val="Arial"/>
      <family val="2"/>
    </font>
    <font>
      <b/>
      <vertAlign val="superscript"/>
      <sz val="11"/>
      <name val="Arial"/>
      <family val="2"/>
    </font>
    <font>
      <sz val="8"/>
      <color indexed="10"/>
      <name val="Arial"/>
      <family val="2"/>
    </font>
    <font>
      <sz val="10"/>
      <name val="Univers"/>
      <family val="0"/>
    </font>
    <font>
      <b/>
      <sz val="9.75"/>
      <name val="Arial"/>
      <family val="2"/>
    </font>
    <font>
      <sz val="12"/>
      <name val="Arial"/>
      <family val="0"/>
    </font>
    <font>
      <sz val="5.25"/>
      <name val="Arial"/>
      <family val="2"/>
    </font>
    <font>
      <sz val="5.75"/>
      <name val="Arial"/>
      <family val="2"/>
    </font>
    <font>
      <sz val="9.25"/>
      <name val="Arial"/>
      <family val="2"/>
    </font>
    <font>
      <sz val="8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medium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05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169" fontId="0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 quotePrefix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6" fontId="0" fillId="0" borderId="2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6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74" fontId="0" fillId="0" borderId="0" xfId="0" applyNumberFormat="1" applyFont="1" applyFill="1" applyAlignment="1" applyProtection="1">
      <alignment/>
      <protection/>
    </xf>
    <xf numFmtId="172" fontId="0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 horizontal="center"/>
    </xf>
    <xf numFmtId="174" fontId="0" fillId="0" borderId="0" xfId="0" applyNumberFormat="1" applyFont="1" applyFill="1" applyBorder="1" applyAlignment="1" applyProtection="1">
      <alignment horizontal="center"/>
      <protection/>
    </xf>
    <xf numFmtId="171" fontId="0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49" fontId="0" fillId="0" borderId="0" xfId="0" applyNumberFormat="1" applyAlignment="1">
      <alignment/>
    </xf>
    <xf numFmtId="1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2" fontId="0" fillId="0" borderId="0" xfId="0" applyNumberFormat="1" applyFont="1" applyBorder="1" applyAlignment="1">
      <alignment vertical="center"/>
    </xf>
    <xf numFmtId="2" fontId="3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 horizontal="right"/>
    </xf>
    <xf numFmtId="171" fontId="3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0" borderId="0" xfId="0" applyFont="1" applyFill="1" applyBorder="1" applyAlignment="1">
      <alignment horizontal="center" wrapText="1" shrinkToFit="1"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176" fontId="0" fillId="0" borderId="3" xfId="0" applyNumberFormat="1" applyFont="1" applyBorder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170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83" fontId="0" fillId="2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>
      <alignment/>
    </xf>
    <xf numFmtId="0" fontId="0" fillId="3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85" fontId="0" fillId="0" borderId="0" xfId="0" applyNumberFormat="1" applyFont="1" applyFill="1" applyBorder="1" applyAlignment="1" applyProtection="1">
      <alignment horizontal="right"/>
      <protection/>
    </xf>
    <xf numFmtId="185" fontId="1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Font="1" applyFill="1" applyAlignment="1">
      <alignment/>
    </xf>
    <xf numFmtId="0" fontId="0" fillId="2" borderId="0" xfId="0" applyFill="1" applyAlignment="1">
      <alignment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left"/>
    </xf>
    <xf numFmtId="171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183" fontId="0" fillId="2" borderId="6" xfId="0" applyNumberFormat="1" applyFont="1" applyFill="1" applyBorder="1" applyAlignment="1" applyProtection="1">
      <alignment horizontal="right"/>
      <protection/>
    </xf>
    <xf numFmtId="185" fontId="0" fillId="2" borderId="6" xfId="0" applyNumberFormat="1" applyFont="1" applyFill="1" applyBorder="1" applyAlignment="1" applyProtection="1">
      <alignment horizontal="right"/>
      <protection/>
    </xf>
    <xf numFmtId="185" fontId="0" fillId="2" borderId="7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/>
    </xf>
    <xf numFmtId="183" fontId="0" fillId="2" borderId="9" xfId="0" applyNumberFormat="1" applyFont="1" applyFill="1" applyBorder="1" applyAlignment="1" applyProtection="1">
      <alignment horizontal="right"/>
      <protection/>
    </xf>
    <xf numFmtId="185" fontId="0" fillId="2" borderId="9" xfId="0" applyNumberFormat="1" applyFont="1" applyFill="1" applyBorder="1" applyAlignment="1" applyProtection="1">
      <alignment horizontal="right"/>
      <protection/>
    </xf>
    <xf numFmtId="185" fontId="0" fillId="2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 quotePrefix="1">
      <alignment horizontal="left"/>
    </xf>
    <xf numFmtId="0" fontId="0" fillId="0" borderId="8" xfId="0" applyFont="1" applyFill="1" applyBorder="1" applyAlignment="1">
      <alignment horizontal="left"/>
    </xf>
    <xf numFmtId="3" fontId="0" fillId="0" borderId="9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183" fontId="1" fillId="2" borderId="12" xfId="0" applyNumberFormat="1" applyFont="1" applyFill="1" applyBorder="1" applyAlignment="1" applyProtection="1">
      <alignment horizontal="right"/>
      <protection/>
    </xf>
    <xf numFmtId="0" fontId="0" fillId="0" borderId="5" xfId="0" applyFont="1" applyFill="1" applyBorder="1" applyAlignment="1">
      <alignment horizontal="left"/>
    </xf>
    <xf numFmtId="183" fontId="0" fillId="2" borderId="7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quotePrefix="1">
      <alignment horizontal="center"/>
    </xf>
    <xf numFmtId="169" fontId="0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 quotePrefix="1">
      <alignment horizontal="center"/>
    </xf>
    <xf numFmtId="0" fontId="0" fillId="4" borderId="7" xfId="0" applyFont="1" applyFill="1" applyBorder="1" applyAlignment="1">
      <alignment horizontal="center" wrapText="1" shrinkToFit="1"/>
    </xf>
    <xf numFmtId="0" fontId="0" fillId="4" borderId="10" xfId="0" applyFont="1" applyFill="1" applyBorder="1" applyAlignment="1">
      <alignment horizontal="center" wrapText="1" shrinkToFit="1"/>
    </xf>
    <xf numFmtId="1" fontId="0" fillId="4" borderId="1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169" fontId="0" fillId="0" borderId="4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 indent="1"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2" fontId="0" fillId="0" borderId="4" xfId="0" applyNumberFormat="1" applyFont="1" applyBorder="1" applyAlignment="1">
      <alignment vertical="center"/>
    </xf>
    <xf numFmtId="171" fontId="1" fillId="0" borderId="13" xfId="0" applyNumberFormat="1" applyFont="1" applyFill="1" applyBorder="1" applyAlignment="1" quotePrefix="1">
      <alignment horizontal="left"/>
    </xf>
    <xf numFmtId="171" fontId="0" fillId="0" borderId="13" xfId="0" applyNumberFormat="1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171" fontId="0" fillId="4" borderId="15" xfId="0" applyNumberFormat="1" applyFont="1" applyFill="1" applyBorder="1" applyAlignment="1">
      <alignment horizontal="center"/>
    </xf>
    <xf numFmtId="171" fontId="0" fillId="4" borderId="16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 indent="1"/>
    </xf>
    <xf numFmtId="0" fontId="0" fillId="2" borderId="8" xfId="0" applyFont="1" applyFill="1" applyBorder="1" applyAlignment="1">
      <alignment horizontal="left"/>
    </xf>
    <xf numFmtId="0" fontId="0" fillId="2" borderId="8" xfId="0" applyFont="1" applyFill="1" applyBorder="1" applyAlignment="1">
      <alignment/>
    </xf>
    <xf numFmtId="49" fontId="1" fillId="2" borderId="11" xfId="0" applyNumberFormat="1" applyFon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171" fontId="1" fillId="2" borderId="13" xfId="0" applyNumberFormat="1" applyFont="1" applyFill="1" applyBorder="1" applyAlignment="1" quotePrefix="1">
      <alignment horizontal="left"/>
    </xf>
    <xf numFmtId="171" fontId="0" fillId="2" borderId="13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/>
    </xf>
    <xf numFmtId="171" fontId="0" fillId="0" borderId="13" xfId="0" applyNumberFormat="1" applyFont="1" applyFill="1" applyBorder="1" applyAlignment="1">
      <alignment/>
    </xf>
    <xf numFmtId="3" fontId="0" fillId="4" borderId="15" xfId="0" applyNumberFormat="1" applyFont="1" applyFill="1" applyBorder="1" applyAlignment="1">
      <alignment horizontal="center"/>
    </xf>
    <xf numFmtId="2" fontId="0" fillId="4" borderId="15" xfId="0" applyNumberFormat="1" applyFont="1" applyFill="1" applyBorder="1" applyAlignment="1">
      <alignment horizontal="center"/>
    </xf>
    <xf numFmtId="2" fontId="0" fillId="4" borderId="16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5" xfId="0" applyFont="1" applyBorder="1" applyAlignment="1">
      <alignment vertical="center"/>
    </xf>
    <xf numFmtId="183" fontId="0" fillId="2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Border="1" applyAlignment="1">
      <alignment vertical="center"/>
    </xf>
    <xf numFmtId="183" fontId="1" fillId="2" borderId="14" xfId="0" applyNumberFormat="1" applyFont="1" applyFill="1" applyBorder="1" applyAlignment="1" applyProtection="1">
      <alignment horizontal="right"/>
      <protection/>
    </xf>
    <xf numFmtId="3" fontId="0" fillId="0" borderId="13" xfId="0" applyNumberFormat="1" applyFont="1" applyFill="1" applyBorder="1" applyAlignment="1" quotePrefix="1">
      <alignment horizontal="center"/>
    </xf>
    <xf numFmtId="3" fontId="0" fillId="0" borderId="13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176" fontId="1" fillId="0" borderId="13" xfId="0" applyNumberFormat="1" applyFont="1" applyFill="1" applyBorder="1" applyAlignment="1">
      <alignment vertical="center"/>
    </xf>
    <xf numFmtId="169" fontId="1" fillId="0" borderId="13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4" borderId="13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11" xfId="0" applyFont="1" applyFill="1" applyBorder="1" applyAlignment="1">
      <alignment/>
    </xf>
    <xf numFmtId="169" fontId="0" fillId="4" borderId="15" xfId="0" applyNumberFormat="1" applyFont="1" applyFill="1" applyBorder="1" applyAlignment="1">
      <alignment horizontal="center"/>
    </xf>
    <xf numFmtId="170" fontId="0" fillId="4" borderId="15" xfId="0" applyNumberFormat="1" applyFont="1" applyFill="1" applyBorder="1" applyAlignment="1">
      <alignment horizontal="center"/>
    </xf>
    <xf numFmtId="169" fontId="0" fillId="4" borderId="16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1" fontId="10" fillId="0" borderId="13" xfId="0" applyNumberFormat="1" applyFont="1" applyBorder="1" applyAlignment="1">
      <alignment horizontal="right"/>
    </xf>
    <xf numFmtId="0" fontId="4" fillId="0" borderId="4" xfId="0" applyFont="1" applyFill="1" applyBorder="1" applyAlignment="1">
      <alignment/>
    </xf>
    <xf numFmtId="2" fontId="5" fillId="0" borderId="4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0" fillId="4" borderId="11" xfId="0" applyFont="1" applyFill="1" applyBorder="1" applyAlignment="1">
      <alignment horizontal="center"/>
    </xf>
    <xf numFmtId="184" fontId="0" fillId="2" borderId="6" xfId="0" applyNumberFormat="1" applyFont="1" applyFill="1" applyBorder="1" applyAlignment="1" applyProtection="1">
      <alignment horizontal="right"/>
      <protection/>
    </xf>
    <xf numFmtId="184" fontId="0" fillId="2" borderId="7" xfId="0" applyNumberFormat="1" applyFont="1" applyFill="1" applyBorder="1" applyAlignment="1" applyProtection="1">
      <alignment horizontal="right"/>
      <protection/>
    </xf>
    <xf numFmtId="184" fontId="0" fillId="2" borderId="9" xfId="0" applyNumberFormat="1" applyFont="1" applyFill="1" applyBorder="1" applyAlignment="1" applyProtection="1">
      <alignment horizontal="right"/>
      <protection/>
    </xf>
    <xf numFmtId="184" fontId="0" fillId="2" borderId="10" xfId="0" applyNumberFormat="1" applyFont="1" applyFill="1" applyBorder="1" applyAlignment="1" applyProtection="1">
      <alignment horizontal="right"/>
      <protection/>
    </xf>
    <xf numFmtId="184" fontId="0" fillId="0" borderId="9" xfId="0" applyNumberFormat="1" applyFont="1" applyFill="1" applyBorder="1" applyAlignment="1" applyProtection="1">
      <alignment horizontal="right"/>
      <protection/>
    </xf>
    <xf numFmtId="184" fontId="0" fillId="0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 quotePrefix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184" fontId="1" fillId="2" borderId="9" xfId="0" applyNumberFormat="1" applyFont="1" applyFill="1" applyBorder="1" applyAlignment="1" applyProtection="1">
      <alignment horizontal="right"/>
      <protection/>
    </xf>
    <xf numFmtId="184" fontId="1" fillId="2" borderId="10" xfId="0" applyNumberFormat="1" applyFont="1" applyFill="1" applyBorder="1" applyAlignment="1" applyProtection="1">
      <alignment horizontal="right"/>
      <protection/>
    </xf>
    <xf numFmtId="0" fontId="1" fillId="0" borderId="8" xfId="0" applyFont="1" applyBorder="1" applyAlignment="1">
      <alignment vertical="center"/>
    </xf>
    <xf numFmtId="0" fontId="1" fillId="0" borderId="8" xfId="0" applyFont="1" applyFill="1" applyBorder="1" applyAlignment="1" quotePrefix="1">
      <alignment horizontal="left" vertical="center"/>
    </xf>
    <xf numFmtId="0" fontId="1" fillId="0" borderId="11" xfId="0" applyFont="1" applyFill="1" applyBorder="1" applyAlignment="1">
      <alignment/>
    </xf>
    <xf numFmtId="184" fontId="1" fillId="2" borderId="12" xfId="0" applyNumberFormat="1" applyFont="1" applyFill="1" applyBorder="1" applyAlignment="1" applyProtection="1">
      <alignment horizontal="right"/>
      <protection/>
    </xf>
    <xf numFmtId="184" fontId="1" fillId="2" borderId="14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quotePrefix="1">
      <alignment horizontal="left"/>
    </xf>
    <xf numFmtId="2" fontId="0" fillId="0" borderId="13" xfId="0" applyNumberFormat="1" applyFont="1" applyFill="1" applyBorder="1" applyAlignment="1">
      <alignment horizontal="center" vertical="center"/>
    </xf>
    <xf numFmtId="2" fontId="0" fillId="4" borderId="15" xfId="0" applyNumberFormat="1" applyFont="1" applyFill="1" applyBorder="1" applyAlignment="1" quotePrefix="1">
      <alignment horizontal="center" vertical="center"/>
    </xf>
    <xf numFmtId="2" fontId="0" fillId="4" borderId="15" xfId="0" applyNumberFormat="1" applyFont="1" applyFill="1" applyBorder="1" applyAlignment="1">
      <alignment horizontal="center" vertical="center"/>
    </xf>
    <xf numFmtId="2" fontId="0" fillId="4" borderId="16" xfId="0" applyNumberFormat="1" applyFont="1" applyFill="1" applyBorder="1" applyAlignment="1" quotePrefix="1">
      <alignment horizontal="center" vertical="center"/>
    </xf>
    <xf numFmtId="184" fontId="0" fillId="2" borderId="12" xfId="0" applyNumberFormat="1" applyFont="1" applyFill="1" applyBorder="1" applyAlignment="1" applyProtection="1">
      <alignment horizontal="right"/>
      <protection/>
    </xf>
    <xf numFmtId="184" fontId="0" fillId="2" borderId="14" xfId="0" applyNumberFormat="1" applyFont="1" applyFill="1" applyBorder="1" applyAlignment="1" applyProtection="1">
      <alignment horizontal="right"/>
      <protection/>
    </xf>
    <xf numFmtId="184" fontId="1" fillId="0" borderId="9" xfId="0" applyNumberFormat="1" applyFont="1" applyFill="1" applyBorder="1" applyAlignment="1" applyProtection="1">
      <alignment horizontal="right"/>
      <protection/>
    </xf>
    <xf numFmtId="184" fontId="1" fillId="0" borderId="10" xfId="0" applyNumberFormat="1" applyFont="1" applyFill="1" applyBorder="1" applyAlignment="1" applyProtection="1">
      <alignment horizontal="right"/>
      <protection/>
    </xf>
    <xf numFmtId="2" fontId="0" fillId="0" borderId="13" xfId="0" applyNumberFormat="1" applyFont="1" applyFill="1" applyBorder="1" applyAlignment="1">
      <alignment vertical="center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4" borderId="15" xfId="0" applyFont="1" applyFill="1" applyBorder="1" applyAlignment="1" applyProtection="1">
      <alignment horizontal="center"/>
      <protection/>
    </xf>
    <xf numFmtId="0" fontId="0" fillId="4" borderId="16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174" fontId="0" fillId="4" borderId="15" xfId="0" applyNumberFormat="1" applyFont="1" applyFill="1" applyBorder="1" applyAlignment="1" applyProtection="1">
      <alignment horizontal="center"/>
      <protection/>
    </xf>
    <xf numFmtId="174" fontId="0" fillId="4" borderId="16" xfId="0" applyNumberFormat="1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/>
    </xf>
    <xf numFmtId="184" fontId="0" fillId="0" borderId="12" xfId="0" applyNumberFormat="1" applyFont="1" applyFill="1" applyBorder="1" applyAlignment="1" applyProtection="1">
      <alignment horizontal="right"/>
      <protection/>
    </xf>
    <xf numFmtId="184" fontId="0" fillId="0" borderId="14" xfId="0" applyNumberFormat="1" applyFont="1" applyFill="1" applyBorder="1" applyAlignment="1" applyProtection="1">
      <alignment horizontal="right"/>
      <protection/>
    </xf>
    <xf numFmtId="0" fontId="0" fillId="0" borderId="13" xfId="0" applyBorder="1" applyAlignment="1">
      <alignment/>
    </xf>
    <xf numFmtId="174" fontId="0" fillId="0" borderId="13" xfId="0" applyNumberFormat="1" applyFont="1" applyFill="1" applyBorder="1" applyAlignment="1">
      <alignment/>
    </xf>
    <xf numFmtId="0" fontId="0" fillId="4" borderId="17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 wrapText="1"/>
    </xf>
    <xf numFmtId="0" fontId="0" fillId="4" borderId="1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183" fontId="0" fillId="0" borderId="12" xfId="0" applyNumberFormat="1" applyFont="1" applyFill="1" applyBorder="1" applyAlignment="1" applyProtection="1">
      <alignment horizontal="right"/>
      <protection/>
    </xf>
    <xf numFmtId="3" fontId="0" fillId="0" borderId="13" xfId="0" applyNumberFormat="1" applyFont="1" applyFill="1" applyBorder="1" applyAlignment="1">
      <alignment horizontal="right"/>
    </xf>
    <xf numFmtId="0" fontId="0" fillId="4" borderId="16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4" borderId="7" xfId="0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/>
    </xf>
    <xf numFmtId="3" fontId="0" fillId="4" borderId="5" xfId="0" applyNumberFormat="1" applyFont="1" applyFill="1" applyBorder="1" applyAlignment="1">
      <alignment/>
    </xf>
    <xf numFmtId="0" fontId="0" fillId="4" borderId="0" xfId="0" applyFont="1" applyFill="1" applyBorder="1" applyAlignment="1">
      <alignment horizontal="center"/>
    </xf>
    <xf numFmtId="3" fontId="0" fillId="4" borderId="11" xfId="2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/>
    </xf>
    <xf numFmtId="1" fontId="0" fillId="4" borderId="5" xfId="0" applyNumberFormat="1" applyFont="1" applyFill="1" applyBorder="1" applyAlignment="1">
      <alignment/>
    </xf>
    <xf numFmtId="1" fontId="0" fillId="4" borderId="0" xfId="0" applyNumberFormat="1" applyFont="1" applyFill="1" applyBorder="1" applyAlignment="1">
      <alignment horizontal="center"/>
    </xf>
    <xf numFmtId="1" fontId="0" fillId="4" borderId="20" xfId="0" applyNumberFormat="1" applyFont="1" applyFill="1" applyBorder="1" applyAlignment="1">
      <alignment horizontal="center"/>
    </xf>
    <xf numFmtId="1" fontId="0" fillId="4" borderId="11" xfId="0" applyNumberFormat="1" applyFont="1" applyFill="1" applyBorder="1" applyAlignment="1">
      <alignment/>
    </xf>
    <xf numFmtId="1" fontId="0" fillId="4" borderId="12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/>
    </xf>
    <xf numFmtId="0" fontId="0" fillId="2" borderId="13" xfId="0" applyFill="1" applyBorder="1" applyAlignment="1">
      <alignment/>
    </xf>
    <xf numFmtId="185" fontId="0" fillId="2" borderId="13" xfId="0" applyNumberFormat="1" applyFill="1" applyBorder="1" applyAlignment="1">
      <alignment/>
    </xf>
    <xf numFmtId="0" fontId="8" fillId="2" borderId="13" xfId="0" applyFont="1" applyFill="1" applyBorder="1" applyAlignment="1">
      <alignment/>
    </xf>
    <xf numFmtId="175" fontId="0" fillId="2" borderId="13" xfId="0" applyNumberFormat="1" applyFill="1" applyBorder="1" applyAlignment="1">
      <alignment/>
    </xf>
    <xf numFmtId="171" fontId="7" fillId="0" borderId="13" xfId="0" applyNumberFormat="1" applyFont="1" applyBorder="1" applyAlignment="1">
      <alignment horizontal="center"/>
    </xf>
    <xf numFmtId="0" fontId="0" fillId="4" borderId="5" xfId="0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172" fontId="0" fillId="4" borderId="7" xfId="0" applyNumberFormat="1" applyFont="1" applyFill="1" applyBorder="1" applyAlignment="1">
      <alignment horizontal="centerContinuous" wrapText="1"/>
    </xf>
    <xf numFmtId="0" fontId="0" fillId="4" borderId="12" xfId="0" applyFont="1" applyFill="1" applyBorder="1" applyAlignment="1">
      <alignment horizontal="center"/>
    </xf>
    <xf numFmtId="0" fontId="0" fillId="4" borderId="8" xfId="0" applyFont="1" applyFill="1" applyBorder="1" applyAlignment="1">
      <alignment/>
    </xf>
    <xf numFmtId="169" fontId="0" fillId="4" borderId="12" xfId="0" applyNumberFormat="1" applyFont="1" applyFill="1" applyBorder="1" applyAlignment="1">
      <alignment horizontal="center"/>
    </xf>
    <xf numFmtId="176" fontId="0" fillId="4" borderId="0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/>
    </xf>
    <xf numFmtId="186" fontId="0" fillId="0" borderId="6" xfId="24" applyNumberFormat="1" applyFont="1" applyBorder="1" applyAlignment="1">
      <alignment horizontal="right" vertical="center"/>
      <protection/>
    </xf>
    <xf numFmtId="186" fontId="0" fillId="0" borderId="9" xfId="24" applyNumberFormat="1" applyFont="1" applyBorder="1" applyAlignment="1">
      <alignment horizontal="right" vertical="center"/>
      <protection/>
    </xf>
    <xf numFmtId="187" fontId="0" fillId="0" borderId="13" xfId="24" applyNumberFormat="1" applyFont="1" applyBorder="1" applyAlignment="1">
      <alignment vertical="center"/>
      <protection/>
    </xf>
    <xf numFmtId="187" fontId="0" fillId="0" borderId="0" xfId="24" applyNumberFormat="1" applyFont="1" applyBorder="1" applyAlignment="1">
      <alignment vertical="center"/>
      <protection/>
    </xf>
    <xf numFmtId="185" fontId="0" fillId="2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185" fontId="0" fillId="2" borderId="13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185" fontId="0" fillId="0" borderId="6" xfId="0" applyNumberFormat="1" applyFont="1" applyFill="1" applyBorder="1" applyAlignment="1" applyProtection="1">
      <alignment horizontal="right"/>
      <protection/>
    </xf>
    <xf numFmtId="185" fontId="0" fillId="0" borderId="9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 horizontal="center"/>
    </xf>
    <xf numFmtId="177" fontId="22" fillId="0" borderId="0" xfId="23" applyNumberFormat="1" applyFont="1">
      <alignment/>
      <protection/>
    </xf>
    <xf numFmtId="177" fontId="22" fillId="0" borderId="0" xfId="23" applyNumberFormat="1" applyFont="1" applyFill="1">
      <alignment/>
      <protection/>
    </xf>
    <xf numFmtId="0" fontId="1" fillId="0" borderId="0" xfId="0" applyFont="1" applyFill="1" applyBorder="1" applyAlignment="1">
      <alignment horizontal="left" vertical="center"/>
    </xf>
    <xf numFmtId="177" fontId="0" fillId="0" borderId="0" xfId="23" applyNumberFormat="1" applyFont="1" applyAlignment="1">
      <alignment horizontal="left" vertical="justify" wrapText="1"/>
      <protection/>
    </xf>
    <xf numFmtId="177" fontId="0" fillId="0" borderId="0" xfId="23" applyNumberFormat="1" applyFont="1" applyFill="1" applyAlignment="1">
      <alignment horizontal="left" vertical="justify" wrapText="1"/>
      <protection/>
    </xf>
    <xf numFmtId="0" fontId="0" fillId="0" borderId="8" xfId="0" applyFont="1" applyFill="1" applyBorder="1" applyAlignment="1">
      <alignment horizontal="left" vertical="justify" wrapText="1"/>
    </xf>
    <xf numFmtId="2" fontId="0" fillId="4" borderId="2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2" fontId="0" fillId="0" borderId="14" xfId="0" applyNumberFormat="1" applyFont="1" applyFill="1" applyBorder="1" applyAlignment="1" quotePrefix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4" fillId="2" borderId="0" xfId="0" applyFont="1" applyFill="1" applyBorder="1" applyAlignment="1">
      <alignment/>
    </xf>
    <xf numFmtId="0" fontId="0" fillId="2" borderId="0" xfId="0" applyFont="1" applyFill="1" applyAlignment="1">
      <alignment horizontal="left"/>
    </xf>
    <xf numFmtId="0" fontId="4" fillId="2" borderId="4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 horizontal="center"/>
    </xf>
    <xf numFmtId="0" fontId="0" fillId="2" borderId="13" xfId="0" applyFont="1" applyFill="1" applyBorder="1" applyAlignment="1" quotePrefix="1">
      <alignment horizontal="left"/>
    </xf>
    <xf numFmtId="2" fontId="0" fillId="2" borderId="13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2" fontId="0" fillId="2" borderId="4" xfId="0" applyNumberFormat="1" applyFont="1" applyFill="1" applyBorder="1" applyAlignment="1">
      <alignment vertical="center"/>
    </xf>
    <xf numFmtId="171" fontId="0" fillId="2" borderId="0" xfId="0" applyNumberFormat="1" applyFont="1" applyFill="1" applyAlignment="1">
      <alignment/>
    </xf>
    <xf numFmtId="2" fontId="0" fillId="0" borderId="7" xfId="0" applyNumberFormat="1" applyFont="1" applyFill="1" applyBorder="1" applyAlignment="1" quotePrefix="1">
      <alignment horizontal="center" vertical="center"/>
    </xf>
    <xf numFmtId="2" fontId="0" fillId="4" borderId="20" xfId="0" applyNumberFormat="1" applyFont="1" applyFill="1" applyBorder="1" applyAlignment="1" quotePrefix="1">
      <alignment horizontal="center" vertical="center"/>
    </xf>
    <xf numFmtId="2" fontId="0" fillId="4" borderId="21" xfId="0" applyNumberFormat="1" applyFont="1" applyFill="1" applyBorder="1" applyAlignment="1" quotePrefix="1">
      <alignment horizontal="center" vertical="center"/>
    </xf>
    <xf numFmtId="184" fontId="0" fillId="2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quotePrefix="1">
      <alignment horizontal="center" vertical="center"/>
    </xf>
    <xf numFmtId="184" fontId="0" fillId="2" borderId="22" xfId="0" applyNumberFormat="1" applyFont="1" applyFill="1" applyBorder="1" applyAlignment="1" applyProtection="1">
      <alignment horizontal="right"/>
      <protection/>
    </xf>
    <xf numFmtId="184" fontId="0" fillId="2" borderId="23" xfId="0" applyNumberFormat="1" applyFont="1" applyFill="1" applyBorder="1" applyAlignment="1" applyProtection="1">
      <alignment horizontal="right"/>
      <protection/>
    </xf>
    <xf numFmtId="183" fontId="1" fillId="2" borderId="0" xfId="0" applyNumberFormat="1" applyFont="1" applyFill="1" applyBorder="1" applyAlignment="1" applyProtection="1">
      <alignment horizontal="right"/>
      <protection/>
    </xf>
    <xf numFmtId="185" fontId="1" fillId="2" borderId="0" xfId="0" applyNumberFormat="1" applyFont="1" applyFill="1" applyBorder="1" applyAlignment="1" applyProtection="1">
      <alignment horizontal="right"/>
      <protection/>
    </xf>
    <xf numFmtId="171" fontId="1" fillId="2" borderId="0" xfId="0" applyNumberFormat="1" applyFont="1" applyFill="1" applyBorder="1" applyAlignment="1" quotePrefix="1">
      <alignment horizontal="left"/>
    </xf>
    <xf numFmtId="171" fontId="0" fillId="0" borderId="6" xfId="0" applyNumberFormat="1" applyFont="1" applyFill="1" applyBorder="1" applyAlignment="1">
      <alignment/>
    </xf>
    <xf numFmtId="171" fontId="0" fillId="0" borderId="9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185" fontId="0" fillId="0" borderId="5" xfId="0" applyNumberFormat="1" applyFont="1" applyFill="1" applyBorder="1" applyAlignment="1" applyProtection="1">
      <alignment horizontal="right"/>
      <protection/>
    </xf>
    <xf numFmtId="185" fontId="0" fillId="2" borderId="8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3" fontId="0" fillId="2" borderId="0" xfId="0" applyNumberFormat="1" applyFont="1" applyFill="1" applyAlignment="1">
      <alignment horizontal="center"/>
    </xf>
    <xf numFmtId="49" fontId="1" fillId="4" borderId="11" xfId="0" applyNumberFormat="1" applyFont="1" applyFill="1" applyBorder="1" applyAlignment="1">
      <alignment horizontal="left"/>
    </xf>
    <xf numFmtId="183" fontId="1" fillId="4" borderId="12" xfId="0" applyNumberFormat="1" applyFont="1" applyFill="1" applyBorder="1" applyAlignment="1" applyProtection="1">
      <alignment horizontal="right"/>
      <protection/>
    </xf>
    <xf numFmtId="185" fontId="1" fillId="4" borderId="12" xfId="0" applyNumberFormat="1" applyFont="1" applyFill="1" applyBorder="1" applyAlignment="1" applyProtection="1">
      <alignment horizontal="right"/>
      <protection/>
    </xf>
    <xf numFmtId="185" fontId="1" fillId="4" borderId="14" xfId="0" applyNumberFormat="1" applyFont="1" applyFill="1" applyBorder="1" applyAlignment="1" applyProtection="1">
      <alignment horizontal="right"/>
      <protection/>
    </xf>
    <xf numFmtId="0" fontId="0" fillId="4" borderId="5" xfId="0" applyFont="1" applyFill="1" applyBorder="1" applyAlignment="1">
      <alignment horizontal="center" vertical="center"/>
    </xf>
    <xf numFmtId="169" fontId="0" fillId="4" borderId="15" xfId="0" applyNumberFormat="1" applyFont="1" applyFill="1" applyBorder="1" applyAlignment="1">
      <alignment horizontal="center" vertical="center"/>
    </xf>
    <xf numFmtId="170" fontId="0" fillId="4" borderId="15" xfId="0" applyNumberFormat="1" applyFont="1" applyFill="1" applyBorder="1" applyAlignment="1">
      <alignment horizontal="center" vertical="center"/>
    </xf>
    <xf numFmtId="169" fontId="0" fillId="4" borderId="16" xfId="0" applyNumberFormat="1" applyFont="1" applyFill="1" applyBorder="1" applyAlignment="1">
      <alignment horizontal="center" vertical="center"/>
    </xf>
    <xf numFmtId="4" fontId="1" fillId="4" borderId="11" xfId="0" applyNumberFormat="1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0" fillId="0" borderId="0" xfId="0" applyFont="1" applyAlignment="1">
      <alignment horizontal="left"/>
    </xf>
    <xf numFmtId="2" fontId="0" fillId="0" borderId="6" xfId="0" applyNumberFormat="1" applyFont="1" applyFill="1" applyBorder="1" applyAlignment="1">
      <alignment horizontal="right" indent="1"/>
    </xf>
    <xf numFmtId="2" fontId="0" fillId="0" borderId="9" xfId="0" applyNumberFormat="1" applyFont="1" applyFill="1" applyBorder="1" applyAlignment="1">
      <alignment horizontal="right" indent="1"/>
    </xf>
    <xf numFmtId="2" fontId="1" fillId="4" borderId="12" xfId="0" applyNumberFormat="1" applyFont="1" applyFill="1" applyBorder="1" applyAlignment="1">
      <alignment horizontal="right" indent="1"/>
    </xf>
    <xf numFmtId="0" fontId="0" fillId="0" borderId="0" xfId="0" applyFont="1" applyAlignment="1">
      <alignment/>
    </xf>
    <xf numFmtId="0" fontId="8" fillId="3" borderId="0" xfId="0" applyFont="1" applyFill="1" applyAlignment="1">
      <alignment/>
    </xf>
    <xf numFmtId="166" fontId="0" fillId="0" borderId="0" xfId="21" applyFont="1" applyBorder="1" applyAlignment="1">
      <alignment/>
    </xf>
    <xf numFmtId="0" fontId="0" fillId="0" borderId="0" xfId="0" applyFill="1" applyBorder="1" applyAlignment="1">
      <alignment/>
    </xf>
    <xf numFmtId="183" fontId="0" fillId="2" borderId="10" xfId="0" applyNumberFormat="1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Alignment="1">
      <alignment horizontal="left" indent="1"/>
    </xf>
    <xf numFmtId="2" fontId="0" fillId="0" borderId="0" xfId="0" applyNumberFormat="1" applyFont="1" applyFill="1" applyAlignment="1">
      <alignment horizontal="left" indent="4"/>
    </xf>
    <xf numFmtId="0" fontId="0" fillId="0" borderId="0" xfId="0" applyFont="1" applyFill="1" applyAlignment="1">
      <alignment horizontal="left" wrapText="1"/>
    </xf>
    <xf numFmtId="187" fontId="0" fillId="0" borderId="7" xfId="24" applyNumberFormat="1" applyFont="1" applyBorder="1" applyAlignment="1">
      <alignment vertical="center"/>
      <protection/>
    </xf>
    <xf numFmtId="187" fontId="0" fillId="0" borderId="10" xfId="24" applyNumberFormat="1" applyFont="1" applyBorder="1" applyAlignment="1">
      <alignment vertical="center"/>
      <protection/>
    </xf>
    <xf numFmtId="0" fontId="0" fillId="0" borderId="0" xfId="0" applyFont="1" applyFill="1" applyAlignment="1">
      <alignment wrapText="1"/>
    </xf>
    <xf numFmtId="183" fontId="0" fillId="0" borderId="0" xfId="0" applyNumberFormat="1" applyFont="1" applyFill="1" applyAlignment="1">
      <alignment/>
    </xf>
    <xf numFmtId="183" fontId="1" fillId="4" borderId="14" xfId="0" applyNumberFormat="1" applyFont="1" applyFill="1" applyBorder="1" applyAlignment="1" applyProtection="1">
      <alignment horizontal="center"/>
      <protection/>
    </xf>
    <xf numFmtId="183" fontId="1" fillId="4" borderId="14" xfId="0" applyNumberFormat="1" applyFont="1" applyFill="1" applyBorder="1" applyAlignment="1" applyProtection="1">
      <alignment horizontal="right"/>
      <protection/>
    </xf>
    <xf numFmtId="0" fontId="1" fillId="4" borderId="4" xfId="0" applyFont="1" applyFill="1" applyBorder="1" applyAlignment="1">
      <alignment/>
    </xf>
    <xf numFmtId="183" fontId="0" fillId="2" borderId="13" xfId="0" applyNumberFormat="1" applyFont="1" applyFill="1" applyBorder="1" applyAlignment="1" applyProtection="1">
      <alignment horizontal="right"/>
      <protection/>
    </xf>
    <xf numFmtId="49" fontId="0" fillId="4" borderId="20" xfId="0" applyNumberFormat="1" applyFont="1" applyFill="1" applyBorder="1" applyAlignment="1">
      <alignment horizontal="center" vertical="center"/>
    </xf>
    <xf numFmtId="49" fontId="0" fillId="4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49" fontId="0" fillId="4" borderId="27" xfId="0" applyNumberFormat="1" applyFont="1" applyFill="1" applyBorder="1" applyAlignment="1">
      <alignment horizontal="center"/>
    </xf>
    <xf numFmtId="49" fontId="0" fillId="4" borderId="28" xfId="0" applyNumberFormat="1" applyFont="1" applyFill="1" applyBorder="1" applyAlignment="1">
      <alignment horizontal="center"/>
    </xf>
    <xf numFmtId="2" fontId="0" fillId="4" borderId="20" xfId="0" applyNumberFormat="1" applyFont="1" applyFill="1" applyBorder="1" applyAlignment="1">
      <alignment horizontal="center" vertical="center"/>
    </xf>
    <xf numFmtId="2" fontId="0" fillId="4" borderId="12" xfId="0" applyNumberFormat="1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0" fillId="4" borderId="24" xfId="0" applyNumberFormat="1" applyFont="1" applyFill="1" applyBorder="1" applyAlignment="1">
      <alignment horizontal="center"/>
    </xf>
    <xf numFmtId="49" fontId="0" fillId="4" borderId="21" xfId="0" applyNumberFormat="1" applyFont="1" applyFill="1" applyBorder="1" applyAlignment="1">
      <alignment horizontal="center" vertical="center"/>
    </xf>
    <xf numFmtId="49" fontId="0" fillId="4" borderId="14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/>
    </xf>
    <xf numFmtId="0" fontId="0" fillId="4" borderId="29" xfId="0" applyFont="1" applyFill="1" applyBorder="1" applyAlignment="1">
      <alignment horizontal="center" vertical="center"/>
    </xf>
    <xf numFmtId="3" fontId="0" fillId="4" borderId="27" xfId="0" applyNumberFormat="1" applyFont="1" applyFill="1" applyBorder="1" applyAlignment="1">
      <alignment horizontal="center" wrapText="1"/>
    </xf>
    <xf numFmtId="3" fontId="0" fillId="4" borderId="28" xfId="0" applyNumberFormat="1" applyFont="1" applyFill="1" applyBorder="1" applyAlignment="1">
      <alignment horizontal="center" wrapText="1"/>
    </xf>
    <xf numFmtId="3" fontId="1" fillId="4" borderId="27" xfId="0" applyNumberFormat="1" applyFont="1" applyFill="1" applyBorder="1" applyAlignment="1">
      <alignment horizontal="center" wrapText="1"/>
    </xf>
    <xf numFmtId="3" fontId="1" fillId="4" borderId="24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169" fontId="0" fillId="4" borderId="6" xfId="0" applyNumberFormat="1" applyFont="1" applyFill="1" applyBorder="1" applyAlignment="1">
      <alignment horizontal="center" wrapText="1"/>
    </xf>
    <xf numFmtId="169" fontId="0" fillId="4" borderId="32" xfId="0" applyNumberFormat="1" applyFont="1" applyFill="1" applyBorder="1" applyAlignment="1">
      <alignment horizontal="center" wrapText="1"/>
    </xf>
    <xf numFmtId="0" fontId="0" fillId="4" borderId="6" xfId="0" applyFont="1" applyFill="1" applyBorder="1" applyAlignment="1">
      <alignment horizontal="center" wrapText="1"/>
    </xf>
    <xf numFmtId="0" fontId="0" fillId="4" borderId="32" xfId="0" applyFont="1" applyFill="1" applyBorder="1" applyAlignment="1">
      <alignment horizontal="center" wrapText="1"/>
    </xf>
    <xf numFmtId="169" fontId="0" fillId="4" borderId="7" xfId="0" applyNumberFormat="1" applyFont="1" applyFill="1" applyBorder="1" applyAlignment="1">
      <alignment horizontal="center" vertical="center" wrapText="1"/>
    </xf>
    <xf numFmtId="169" fontId="0" fillId="4" borderId="25" xfId="0" applyNumberFormat="1" applyFont="1" applyFill="1" applyBorder="1" applyAlignment="1">
      <alignment horizontal="center" vertical="center" wrapText="1"/>
    </xf>
    <xf numFmtId="169" fontId="0" fillId="4" borderId="27" xfId="0" applyNumberFormat="1" applyFont="1" applyFill="1" applyBorder="1" applyAlignment="1">
      <alignment horizontal="center" wrapText="1"/>
    </xf>
    <xf numFmtId="0" fontId="0" fillId="4" borderId="24" xfId="0" applyFill="1" applyBorder="1" applyAlignment="1">
      <alignment/>
    </xf>
    <xf numFmtId="169" fontId="0" fillId="4" borderId="20" xfId="0" applyNumberFormat="1" applyFont="1" applyFill="1" applyBorder="1" applyAlignment="1">
      <alignment horizontal="center" vertical="center" wrapText="1"/>
    </xf>
    <xf numFmtId="169" fontId="0" fillId="4" borderId="32" xfId="0" applyNumberFormat="1" applyFont="1" applyFill="1" applyBorder="1" applyAlignment="1">
      <alignment horizontal="center" vertical="center" wrapText="1"/>
    </xf>
    <xf numFmtId="169" fontId="0" fillId="4" borderId="20" xfId="0" applyNumberFormat="1" applyFont="1" applyFill="1" applyBorder="1" applyAlignment="1">
      <alignment horizontal="center" wrapText="1"/>
    </xf>
    <xf numFmtId="0" fontId="0" fillId="4" borderId="32" xfId="0" applyFill="1" applyBorder="1" applyAlignment="1">
      <alignment/>
    </xf>
    <xf numFmtId="0" fontId="0" fillId="4" borderId="20" xfId="0" applyFont="1" applyFill="1" applyBorder="1" applyAlignment="1">
      <alignment horizontal="center" vertical="center" wrapText="1"/>
    </xf>
    <xf numFmtId="169" fontId="0" fillId="4" borderId="16" xfId="0" applyNumberFormat="1" applyFont="1" applyFill="1" applyBorder="1" applyAlignment="1">
      <alignment horizontal="center"/>
    </xf>
    <xf numFmtId="169" fontId="0" fillId="4" borderId="33" xfId="0" applyNumberFormat="1" applyFont="1" applyFill="1" applyBorder="1" applyAlignment="1">
      <alignment horizontal="center"/>
    </xf>
    <xf numFmtId="169" fontId="0" fillId="4" borderId="7" xfId="0" applyNumberFormat="1" applyFont="1" applyFill="1" applyBorder="1" applyAlignment="1">
      <alignment horizontal="center" wrapText="1"/>
    </xf>
    <xf numFmtId="169" fontId="0" fillId="4" borderId="25" xfId="0" applyNumberFormat="1" applyFont="1" applyFill="1" applyBorder="1" applyAlignment="1">
      <alignment horizontal="center" wrapText="1"/>
    </xf>
    <xf numFmtId="169" fontId="0" fillId="4" borderId="6" xfId="0" applyNumberFormat="1" applyFont="1" applyFill="1" applyBorder="1" applyAlignment="1">
      <alignment horizontal="center" vertical="center" wrapText="1"/>
    </xf>
    <xf numFmtId="183" fontId="1" fillId="4" borderId="14" xfId="0" applyNumberFormat="1" applyFont="1" applyFill="1" applyBorder="1" applyAlignment="1" applyProtection="1">
      <alignment horizontal="center"/>
      <protection/>
    </xf>
    <xf numFmtId="183" fontId="1" fillId="4" borderId="4" xfId="0" applyNumberFormat="1" applyFont="1" applyFill="1" applyBorder="1" applyAlignment="1" applyProtection="1">
      <alignment horizontal="center"/>
      <protection/>
    </xf>
    <xf numFmtId="0" fontId="0" fillId="4" borderId="7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0" fontId="0" fillId="4" borderId="26" xfId="0" applyFont="1" applyFill="1" applyBorder="1" applyAlignment="1">
      <alignment horizontal="center" vertical="center" wrapText="1"/>
    </xf>
    <xf numFmtId="0" fontId="0" fillId="4" borderId="32" xfId="0" applyFill="1" applyBorder="1" applyAlignment="1">
      <alignment vertical="center"/>
    </xf>
    <xf numFmtId="169" fontId="0" fillId="4" borderId="9" xfId="0" applyNumberFormat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0" fillId="4" borderId="5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 wrapText="1"/>
    </xf>
    <xf numFmtId="2" fontId="0" fillId="4" borderId="6" xfId="0" applyNumberFormat="1" applyFont="1" applyFill="1" applyBorder="1" applyAlignment="1">
      <alignment horizontal="center" wrapText="1"/>
    </xf>
    <xf numFmtId="2" fontId="0" fillId="4" borderId="9" xfId="0" applyNumberFormat="1" applyFont="1" applyFill="1" applyBorder="1" applyAlignment="1">
      <alignment horizontal="center" wrapText="1"/>
    </xf>
    <xf numFmtId="2" fontId="0" fillId="4" borderId="12" xfId="0" applyNumberFormat="1" applyFont="1" applyFill="1" applyBorder="1" applyAlignment="1">
      <alignment horizontal="center" wrapText="1"/>
    </xf>
    <xf numFmtId="2" fontId="0" fillId="4" borderId="6" xfId="0" applyNumberFormat="1" applyFont="1" applyFill="1" applyBorder="1" applyAlignment="1">
      <alignment horizontal="center" vertical="center" wrapText="1"/>
    </xf>
    <xf numFmtId="2" fontId="0" fillId="4" borderId="9" xfId="0" applyNumberFormat="1" applyFont="1" applyFill="1" applyBorder="1" applyAlignment="1">
      <alignment horizontal="center" vertical="center" wrapText="1"/>
    </xf>
    <xf numFmtId="2" fontId="0" fillId="4" borderId="12" xfId="0" applyNumberFormat="1" applyFont="1" applyFill="1" applyBorder="1" applyAlignment="1">
      <alignment horizontal="center" vertical="center" wrapText="1"/>
    </xf>
    <xf numFmtId="2" fontId="0" fillId="4" borderId="7" xfId="0" applyNumberFormat="1" applyFont="1" applyFill="1" applyBorder="1" applyAlignment="1">
      <alignment horizontal="center" wrapText="1"/>
    </xf>
    <xf numFmtId="2" fontId="0" fillId="4" borderId="10" xfId="0" applyNumberFormat="1" applyFont="1" applyFill="1" applyBorder="1" applyAlignment="1">
      <alignment horizontal="center" wrapText="1"/>
    </xf>
    <xf numFmtId="2" fontId="0" fillId="4" borderId="14" xfId="0" applyNumberFormat="1" applyFont="1" applyFill="1" applyBorder="1" applyAlignment="1">
      <alignment horizontal="center" wrapText="1"/>
    </xf>
    <xf numFmtId="185" fontId="1" fillId="4" borderId="14" xfId="0" applyNumberFormat="1" applyFont="1" applyFill="1" applyBorder="1" applyAlignment="1" applyProtection="1">
      <alignment horizontal="center"/>
      <protection/>
    </xf>
    <xf numFmtId="185" fontId="1" fillId="4" borderId="4" xfId="0" applyNumberFormat="1" applyFont="1" applyFill="1" applyBorder="1" applyAlignment="1" applyProtection="1">
      <alignment horizontal="center"/>
      <protection/>
    </xf>
    <xf numFmtId="185" fontId="0" fillId="2" borderId="10" xfId="0" applyNumberFormat="1" applyFont="1" applyFill="1" applyBorder="1" applyAlignment="1" applyProtection="1">
      <alignment horizontal="center"/>
      <protection/>
    </xf>
    <xf numFmtId="185" fontId="0" fillId="2" borderId="0" xfId="0" applyNumberFormat="1" applyFont="1" applyFill="1" applyBorder="1" applyAlignment="1" applyProtection="1">
      <alignment horizontal="center"/>
      <protection/>
    </xf>
    <xf numFmtId="1" fontId="0" fillId="4" borderId="27" xfId="0" applyNumberFormat="1" applyFont="1" applyFill="1" applyBorder="1" applyAlignment="1">
      <alignment horizontal="center" vertical="center"/>
    </xf>
    <xf numFmtId="1" fontId="0" fillId="4" borderId="24" xfId="0" applyNumberFormat="1" applyFont="1" applyFill="1" applyBorder="1" applyAlignment="1">
      <alignment horizontal="center" vertical="center"/>
    </xf>
    <xf numFmtId="1" fontId="0" fillId="4" borderId="34" xfId="0" applyNumberFormat="1" applyFont="1" applyFill="1" applyBorder="1" applyAlignment="1">
      <alignment horizontal="center" vertical="center"/>
    </xf>
    <xf numFmtId="1" fontId="0" fillId="4" borderId="35" xfId="0" applyNumberFormat="1" applyFont="1" applyFill="1" applyBorder="1" applyAlignment="1">
      <alignment horizontal="center" vertical="center"/>
    </xf>
    <xf numFmtId="1" fontId="0" fillId="4" borderId="36" xfId="0" applyNumberFormat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4" borderId="34" xfId="0" applyNumberFormat="1" applyFont="1" applyFill="1" applyBorder="1" applyAlignment="1">
      <alignment horizontal="center" vertical="center"/>
    </xf>
    <xf numFmtId="0" fontId="0" fillId="4" borderId="35" xfId="0" applyNumberFormat="1" applyFont="1" applyFill="1" applyBorder="1" applyAlignment="1">
      <alignment horizontal="center" vertical="center"/>
    </xf>
    <xf numFmtId="0" fontId="0" fillId="4" borderId="36" xfId="0" applyNumberFormat="1" applyFont="1" applyFill="1" applyBorder="1" applyAlignment="1">
      <alignment horizontal="center" vertical="center"/>
    </xf>
    <xf numFmtId="0" fontId="0" fillId="4" borderId="27" xfId="0" applyNumberFormat="1" applyFont="1" applyFill="1" applyBorder="1" applyAlignment="1">
      <alignment horizontal="center" vertical="center"/>
    </xf>
    <xf numFmtId="0" fontId="0" fillId="4" borderId="24" xfId="0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 applyProtection="1">
      <alignment horizontal="center" vertical="center" wrapText="1"/>
      <protection/>
    </xf>
    <xf numFmtId="0" fontId="0" fillId="4" borderId="11" xfId="0" applyFont="1" applyFill="1" applyBorder="1" applyAlignment="1">
      <alignment vertical="center" wrapText="1"/>
    </xf>
    <xf numFmtId="0" fontId="0" fillId="4" borderId="34" xfId="0" applyFont="1" applyFill="1" applyBorder="1" applyAlignment="1" applyProtection="1">
      <alignment horizontal="center"/>
      <protection/>
    </xf>
    <xf numFmtId="0" fontId="0" fillId="4" borderId="35" xfId="0" applyFont="1" applyFill="1" applyBorder="1" applyAlignment="1">
      <alignment horizontal="center"/>
    </xf>
    <xf numFmtId="0" fontId="0" fillId="4" borderId="36" xfId="0" applyFont="1" applyFill="1" applyBorder="1" applyAlignment="1" applyProtection="1">
      <alignment horizontal="center"/>
      <protection/>
    </xf>
    <xf numFmtId="0" fontId="0" fillId="4" borderId="5" xfId="0" applyFont="1" applyFill="1" applyBorder="1" applyAlignment="1" applyProtection="1">
      <alignment horizontal="center" vertical="center"/>
      <protection/>
    </xf>
    <xf numFmtId="0" fontId="0" fillId="4" borderId="11" xfId="0" applyFont="1" applyFill="1" applyBorder="1" applyAlignment="1" applyProtection="1">
      <alignment horizontal="center" vertical="center"/>
      <protection/>
    </xf>
    <xf numFmtId="49" fontId="0" fillId="4" borderId="27" xfId="0" applyNumberFormat="1" applyFont="1" applyFill="1" applyBorder="1" applyAlignment="1" applyProtection="1">
      <alignment horizontal="center"/>
      <protection/>
    </xf>
    <xf numFmtId="49" fontId="0" fillId="4" borderId="24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0" fillId="4" borderId="34" xfId="0" applyFont="1" applyFill="1" applyBorder="1" applyAlignment="1">
      <alignment horizontal="center"/>
    </xf>
    <xf numFmtId="0" fontId="0" fillId="4" borderId="37" xfId="0" applyFont="1" applyFill="1" applyBorder="1" applyAlignment="1">
      <alignment horizontal="center"/>
    </xf>
    <xf numFmtId="166" fontId="0" fillId="0" borderId="0" xfId="21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 horizontal="left"/>
    </xf>
    <xf numFmtId="183" fontId="0" fillId="2" borderId="10" xfId="0" applyNumberFormat="1" applyFont="1" applyFill="1" applyBorder="1" applyAlignment="1" applyProtection="1">
      <alignment horizontal="right" indent="3"/>
      <protection/>
    </xf>
    <xf numFmtId="183" fontId="0" fillId="2" borderId="0" xfId="0" applyNumberFormat="1" applyFont="1" applyFill="1" applyBorder="1" applyAlignment="1" applyProtection="1">
      <alignment horizontal="right" indent="3"/>
      <protection/>
    </xf>
    <xf numFmtId="183" fontId="1" fillId="4" borderId="4" xfId="0" applyNumberFormat="1" applyFont="1" applyFill="1" applyBorder="1" applyAlignment="1" applyProtection="1">
      <alignment horizontal="right" indent="3"/>
      <protection/>
    </xf>
    <xf numFmtId="183" fontId="1" fillId="4" borderId="14" xfId="0" applyNumberFormat="1" applyFont="1" applyFill="1" applyBorder="1" applyAlignment="1" applyProtection="1">
      <alignment horizontal="right" indent="3"/>
      <protection/>
    </xf>
    <xf numFmtId="183" fontId="1" fillId="4" borderId="11" xfId="0" applyNumberFormat="1" applyFont="1" applyFill="1" applyBorder="1" applyAlignment="1" applyProtection="1">
      <alignment horizontal="right" indent="3"/>
      <protection/>
    </xf>
    <xf numFmtId="183" fontId="0" fillId="2" borderId="8" xfId="0" applyNumberFormat="1" applyFont="1" applyFill="1" applyBorder="1" applyAlignment="1" applyProtection="1">
      <alignment horizontal="right" indent="3"/>
      <protection/>
    </xf>
    <xf numFmtId="0" fontId="8" fillId="3" borderId="0" xfId="0" applyFont="1" applyFill="1" applyAlignment="1">
      <alignment horizontal="left"/>
    </xf>
    <xf numFmtId="1" fontId="0" fillId="4" borderId="38" xfId="0" applyNumberFormat="1" applyFont="1" applyFill="1" applyBorder="1" applyAlignment="1">
      <alignment horizontal="center" vertical="center"/>
    </xf>
    <xf numFmtId="3" fontId="0" fillId="4" borderId="20" xfId="0" applyNumberFormat="1" applyFont="1" applyFill="1" applyBorder="1" applyAlignment="1">
      <alignment horizontal="center" vertical="center"/>
    </xf>
    <xf numFmtId="3" fontId="0" fillId="4" borderId="12" xfId="0" applyNumberFormat="1" applyFont="1" applyFill="1" applyBorder="1" applyAlignment="1">
      <alignment horizontal="center" vertical="center"/>
    </xf>
    <xf numFmtId="183" fontId="0" fillId="2" borderId="7" xfId="0" applyNumberFormat="1" applyFont="1" applyFill="1" applyBorder="1" applyAlignment="1" applyProtection="1">
      <alignment horizontal="right" indent="3"/>
      <protection/>
    </xf>
    <xf numFmtId="183" fontId="0" fillId="2" borderId="5" xfId="0" applyNumberFormat="1" applyFont="1" applyFill="1" applyBorder="1" applyAlignment="1" applyProtection="1">
      <alignment horizontal="right" indent="3"/>
      <protection/>
    </xf>
    <xf numFmtId="3" fontId="0" fillId="4" borderId="21" xfId="0" applyNumberFormat="1" applyFont="1" applyFill="1" applyBorder="1" applyAlignment="1">
      <alignment horizontal="center" vertical="center"/>
    </xf>
    <xf numFmtId="3" fontId="0" fillId="4" borderId="39" xfId="0" applyNumberFormat="1" applyFont="1" applyFill="1" applyBorder="1" applyAlignment="1">
      <alignment horizontal="center" vertical="center"/>
    </xf>
    <xf numFmtId="3" fontId="0" fillId="4" borderId="14" xfId="0" applyNumberFormat="1" applyFont="1" applyFill="1" applyBorder="1" applyAlignment="1">
      <alignment horizontal="center" vertical="center"/>
    </xf>
    <xf numFmtId="3" fontId="0" fillId="4" borderId="4" xfId="0" applyNumberFormat="1" applyFont="1" applyFill="1" applyBorder="1" applyAlignment="1">
      <alignment horizontal="center" vertical="center"/>
    </xf>
    <xf numFmtId="183" fontId="0" fillId="2" borderId="13" xfId="0" applyNumberFormat="1" applyFont="1" applyFill="1" applyBorder="1" applyAlignment="1" applyProtection="1">
      <alignment horizontal="right" indent="3"/>
      <protection/>
    </xf>
    <xf numFmtId="0" fontId="0" fillId="4" borderId="14" xfId="0" applyFont="1" applyFill="1" applyBorder="1" applyAlignment="1">
      <alignment horizontal="center" vertical="center" wrapText="1"/>
    </xf>
    <xf numFmtId="1" fontId="0" fillId="4" borderId="27" xfId="0" applyNumberFormat="1" applyFont="1" applyFill="1" applyBorder="1" applyAlignment="1" quotePrefix="1">
      <alignment horizontal="center"/>
    </xf>
    <xf numFmtId="1" fontId="0" fillId="4" borderId="28" xfId="0" applyNumberFormat="1" applyFont="1" applyFill="1" applyBorder="1" applyAlignment="1" quotePrefix="1">
      <alignment horizontal="center"/>
    </xf>
    <xf numFmtId="0" fontId="0" fillId="4" borderId="25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4" borderId="40" xfId="0" applyFont="1" applyFill="1" applyBorder="1" applyAlignment="1">
      <alignment horizontal="center"/>
    </xf>
    <xf numFmtId="0" fontId="0" fillId="4" borderId="21" xfId="0" applyFont="1" applyFill="1" applyBorder="1" applyAlignment="1" quotePrefix="1">
      <alignment horizontal="center"/>
    </xf>
    <xf numFmtId="0" fontId="0" fillId="4" borderId="40" xfId="0" applyFont="1" applyFill="1" applyBorder="1" applyAlignment="1" quotePrefix="1">
      <alignment horizontal="center"/>
    </xf>
    <xf numFmtId="0" fontId="0" fillId="4" borderId="39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  <xf numFmtId="0" fontId="0" fillId="4" borderId="30" xfId="0" applyFont="1" applyFill="1" applyBorder="1" applyAlignment="1" quotePrefix="1">
      <alignment horizontal="center"/>
    </xf>
    <xf numFmtId="0" fontId="0" fillId="4" borderId="41" xfId="0" applyFont="1" applyFill="1" applyBorder="1" applyAlignment="1" quotePrefix="1">
      <alignment horizontal="center"/>
    </xf>
    <xf numFmtId="0" fontId="0" fillId="4" borderId="30" xfId="0" applyFont="1" applyFill="1" applyBorder="1" applyAlignment="1">
      <alignment horizontal="center"/>
    </xf>
    <xf numFmtId="0" fontId="0" fillId="4" borderId="41" xfId="0" applyFont="1" applyFill="1" applyBorder="1" applyAlignment="1">
      <alignment horizontal="center"/>
    </xf>
    <xf numFmtId="0" fontId="0" fillId="4" borderId="3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 vertical="distributed"/>
    </xf>
    <xf numFmtId="0" fontId="0" fillId="4" borderId="11" xfId="0" applyFont="1" applyFill="1" applyBorder="1" applyAlignment="1">
      <alignment horizontal="center" vertical="distributed"/>
    </xf>
    <xf numFmtId="172" fontId="0" fillId="4" borderId="6" xfId="0" applyNumberFormat="1" applyFont="1" applyFill="1" applyBorder="1" applyAlignment="1">
      <alignment horizontal="center" vertical="distributed" wrapText="1"/>
    </xf>
    <xf numFmtId="172" fontId="0" fillId="4" borderId="12" xfId="0" applyNumberFormat="1" applyFont="1" applyFill="1" applyBorder="1" applyAlignment="1">
      <alignment horizontal="center" vertical="distributed" wrapText="1"/>
    </xf>
    <xf numFmtId="172" fontId="0" fillId="4" borderId="7" xfId="0" applyNumberFormat="1" applyFont="1" applyFill="1" applyBorder="1" applyAlignment="1">
      <alignment horizontal="center" vertical="distributed" wrapText="1"/>
    </xf>
    <xf numFmtId="172" fontId="0" fillId="4" borderId="14" xfId="0" applyNumberFormat="1" applyFont="1" applyFill="1" applyBorder="1" applyAlignment="1">
      <alignment horizontal="center" vertical="distributed" wrapText="1"/>
    </xf>
    <xf numFmtId="184" fontId="1" fillId="4" borderId="12" xfId="0" applyNumberFormat="1" applyFont="1" applyFill="1" applyBorder="1" applyAlignment="1" applyProtection="1">
      <alignment horizontal="right"/>
      <protection/>
    </xf>
    <xf numFmtId="184" fontId="1" fillId="4" borderId="14" xfId="0" applyNumberFormat="1" applyFont="1" applyFill="1" applyBorder="1" applyAlignment="1" applyProtection="1">
      <alignment horizontal="right"/>
      <protection/>
    </xf>
    <xf numFmtId="0" fontId="0" fillId="4" borderId="36" xfId="0" applyFont="1" applyFill="1" applyBorder="1" applyAlignment="1">
      <alignment horizontal="center"/>
    </xf>
    <xf numFmtId="2" fontId="0" fillId="2" borderId="6" xfId="0" applyNumberFormat="1" applyFont="1" applyFill="1" applyBorder="1" applyAlignment="1" applyProtection="1">
      <alignment horizontal="right" indent="1"/>
      <protection/>
    </xf>
    <xf numFmtId="2" fontId="0" fillId="2" borderId="7" xfId="0" applyNumberFormat="1" applyFont="1" applyFill="1" applyBorder="1" applyAlignment="1" applyProtection="1">
      <alignment horizontal="right" indent="1"/>
      <protection/>
    </xf>
    <xf numFmtId="2" fontId="0" fillId="2" borderId="9" xfId="0" applyNumberFormat="1" applyFont="1" applyFill="1" applyBorder="1" applyAlignment="1" applyProtection="1">
      <alignment horizontal="right" indent="1"/>
      <protection/>
    </xf>
    <xf numFmtId="2" fontId="0" fillId="2" borderId="10" xfId="0" applyNumberFormat="1" applyFont="1" applyFill="1" applyBorder="1" applyAlignment="1" applyProtection="1">
      <alignment horizontal="right" indent="1"/>
      <protection/>
    </xf>
    <xf numFmtId="2" fontId="0" fillId="2" borderId="14" xfId="0" applyNumberFormat="1" applyFont="1" applyFill="1" applyBorder="1" applyAlignment="1" applyProtection="1">
      <alignment horizontal="right" indent="1"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AEA2001-C31" xfId="20"/>
    <cellStyle name="Currency" xfId="21"/>
    <cellStyle name="Currency [0]" xfId="22"/>
    <cellStyle name="Normal_2.1 EnctaInd Empresas 2006 DATOS_INE_nc44707" xfId="23"/>
    <cellStyle name="Normal_EnctaInd Empresas 2001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externalLink" Target="externalLinks/externalLink2.xml" /><Relationship Id="rId45" Type="http://schemas.openxmlformats.org/officeDocument/2006/relationships/externalLink" Target="externalLinks/externalLink3.xml" /><Relationship Id="rId46" Type="http://schemas.openxmlformats.org/officeDocument/2006/relationships/externalLink" Target="externalLinks/externalLink4.xml" /><Relationship Id="rId47" Type="http://schemas.openxmlformats.org/officeDocument/2006/relationships/externalLink" Target="externalLinks/externalLink5.xml" /><Relationship Id="rId48" Type="http://schemas.openxmlformats.org/officeDocument/2006/relationships/externalLink" Target="externalLinks/externalLink6.xml" /><Relationship Id="rId49" Type="http://schemas.openxmlformats.org/officeDocument/2006/relationships/externalLink" Target="externalLinks/externalLink7.xml" /><Relationship Id="rId50" Type="http://schemas.openxmlformats.org/officeDocument/2006/relationships/externalLink" Target="externalLinks/externalLink8.xml" /><Relationship Id="rId51" Type="http://schemas.openxmlformats.org/officeDocument/2006/relationships/externalLink" Target="externalLinks/externalLink9.xml" /><Relationship Id="rId52" Type="http://schemas.openxmlformats.org/officeDocument/2006/relationships/externalLink" Target="externalLinks/externalLink10.xml" /><Relationship Id="rId53" Type="http://schemas.openxmlformats.org/officeDocument/2006/relationships/externalLink" Target="externalLinks/externalLink11.xml" /><Relationship Id="rId54" Type="http://schemas.openxmlformats.org/officeDocument/2006/relationships/externalLink" Target="externalLinks/externalLink12.xml" /><Relationship Id="rId55" Type="http://schemas.openxmlformats.org/officeDocument/2006/relationships/externalLink" Target="externalLinks/externalLink13.xml" /><Relationship Id="rId56" Type="http://schemas.openxmlformats.org/officeDocument/2006/relationships/externalLink" Target="externalLinks/externalLink14.xml" /><Relationship Id="rId5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la Alimentación
según subsector de actividad. Año 2011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425"/>
          <c:y val="0.34925"/>
          <c:w val="0.498"/>
          <c:h val="0.378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'16.2.1'!$A$8:$A$20</c:f>
              <c:strCache/>
            </c:strRef>
          </c:cat>
          <c:val>
            <c:numRef>
              <c:f>'16.2.1'!$B$8:$B$20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25"/>
          <c:y val="0.2"/>
          <c:w val="0.302"/>
          <c:h val="0.73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('16.2.3'!#REF!,'16.2.3'!#REF!,'16.2.3'!#REF!,'16.2.3'!#REF!)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('16.2.3'!#REF!,'16.2.3'!#REF!,'16.2.3'!#REF!,'16.2.3'!#REF!)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('16.2.3'!#REF!,'16.2.3'!#REF!,'16.2.3'!#REF!,'16.2.3'!#REF!)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('16.2.3'!#REF!,'16.2.3'!#REF!,'16.2.3'!#REF!,'16.2.3'!#REF!)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
de Medio Ambiente según subsector de actividad. Año 2011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025"/>
          <c:y val="0.41475"/>
          <c:w val="0.497"/>
          <c:h val="0.3887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('16.2.3'!$A$8,'16.2.3'!$A$9:$A$9,'16.2.3'!$A$10,'16.2.3'!$A$11)</c:f>
              <c:strCache/>
            </c:strRef>
          </c:cat>
          <c:val>
            <c:numRef>
              <c:f>('16.2.3'!$B$8,'16.2.3'!$B$9,'16.2.3'!$B$10,'16.2.3'!$B$11)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175"/>
          <c:y val="0.37025"/>
          <c:w val="0.4265"/>
          <c:h val="0.58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
de Medio Ambiente según subsector de actividad. Año 2011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8"/>
          <c:y val="0.41475"/>
          <c:w val="0.504"/>
          <c:h val="0.3887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('16.2.3'!$A$8,'16.2.3'!$A$9:$A$9,'16.2.3'!$A$10,'16.2.3'!$A$11)</c:f>
              <c:strCache/>
            </c:strRef>
          </c:cat>
          <c:val>
            <c:numRef>
              <c:f>('16.2.3'!$D$8,'16.2.3'!$D$9,'16.2.3'!$D$10,'16.2.3'!$D$11)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575"/>
          <c:y val="0.3765"/>
          <c:w val="0.464"/>
          <c:h val="0.5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8275"/>
          <c:w val="0.9755"/>
          <c:h val="0.7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'16.3.1'!$B$7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'16.3.1'!$B$8:$B$20</c:f>
              <c:numCache/>
            </c:numRef>
          </c:val>
        </c:ser>
        <c:ser>
          <c:idx val="1"/>
          <c:order val="1"/>
          <c:tx>
            <c:strRef>
              <c:f>'16.3.1'!$C$7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'16.3.1'!$C$8:$C$20</c:f>
              <c:numCache/>
            </c:numRef>
          </c:val>
        </c:ser>
        <c:axId val="3836839"/>
        <c:axId val="34531552"/>
      </c:barChart>
      <c:catAx>
        <c:axId val="3836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531552"/>
        <c:crosses val="autoZero"/>
        <c:auto val="1"/>
        <c:lblOffset val="100"/>
        <c:noMultiLvlLbl val="0"/>
      </c:catAx>
      <c:valAx>
        <c:axId val="345315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3683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35"/>
          <c:y val="0.21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8175"/>
          <c:w val="0.9795"/>
          <c:h val="0.7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'16.3.1'!$E$7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'16.3.1'!$E$8:$E$20</c:f>
              <c:numCache/>
            </c:numRef>
          </c:val>
        </c:ser>
        <c:ser>
          <c:idx val="1"/>
          <c:order val="1"/>
          <c:tx>
            <c:strRef>
              <c:f>'16.3.1'!$F$7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'16.3.1'!$F$8:$F$20</c:f>
              <c:numCache/>
            </c:numRef>
          </c:val>
        </c:ser>
        <c:axId val="42348513"/>
        <c:axId val="45592298"/>
      </c:barChart>
      <c:catAx>
        <c:axId val="42348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92298"/>
        <c:crosses val="autoZero"/>
        <c:auto val="1"/>
        <c:lblOffset val="100"/>
        <c:noMultiLvlLbl val="0"/>
      </c:catAx>
      <c:valAx>
        <c:axId val="455922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34851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525"/>
          <c:y val="0.208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"/>
          <c:y val="0.37575"/>
          <c:w val="0.9665"/>
          <c:h val="0.6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'16.3.2'!$B$7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'16.3.2'!$B$9:$B$11</c:f>
              <c:numCache/>
            </c:numRef>
          </c:val>
        </c:ser>
        <c:ser>
          <c:idx val="1"/>
          <c:order val="1"/>
          <c:tx>
            <c:strRef>
              <c:f>'16.3.2'!$C$7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'16.3.2'!$C$9:$C$11</c:f>
              <c:numCache/>
            </c:numRef>
          </c:val>
        </c:ser>
        <c:axId val="7677499"/>
        <c:axId val="1988628"/>
      </c:barChart>
      <c:catAx>
        <c:axId val="7677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88628"/>
        <c:crosses val="autoZero"/>
        <c:auto val="1"/>
        <c:lblOffset val="100"/>
        <c:noMultiLvlLbl val="0"/>
      </c:catAx>
      <c:valAx>
        <c:axId val="19886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67749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875"/>
          <c:y val="0.27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75"/>
          <c:y val="0.37575"/>
          <c:w val="0.96525"/>
          <c:h val="0.6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'16.3.2'!$E$7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'16.3.2'!$E$9:$E$11</c:f>
              <c:numCache/>
            </c:numRef>
          </c:val>
        </c:ser>
        <c:ser>
          <c:idx val="1"/>
          <c:order val="1"/>
          <c:tx>
            <c:strRef>
              <c:f>'16.3.2'!$F$7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'16.3.2'!$F$9:$F$11</c:f>
              <c:numCache/>
            </c:numRef>
          </c:val>
        </c:ser>
        <c:axId val="17897653"/>
        <c:axId val="26861150"/>
      </c:barChart>
      <c:catAx>
        <c:axId val="17897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861150"/>
        <c:crosses val="autoZero"/>
        <c:auto val="1"/>
        <c:lblOffset val="100"/>
        <c:noMultiLvlLbl val="0"/>
      </c:catAx>
      <c:valAx>
        <c:axId val="268611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89765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45"/>
          <c:y val="0.27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de Medio Ambiente 
según subsector de actividad</a:t>
            </a:r>
          </a:p>
        </c:rich>
      </c:tx>
      <c:layout>
        <c:manualLayout>
          <c:xMode val="factor"/>
          <c:yMode val="factor"/>
          <c:x val="-0.01075"/>
          <c:y val="0.01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34825"/>
          <c:w val="0.96875"/>
          <c:h val="0.6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'16.3.3'!$B$8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/>
            </c:strRef>
          </c:cat>
          <c:val>
            <c:numRef>
              <c:f>'16.3.3'!$B$9:$B$12</c:f>
              <c:numCache/>
            </c:numRef>
          </c:val>
        </c:ser>
        <c:ser>
          <c:idx val="1"/>
          <c:order val="1"/>
          <c:tx>
            <c:strRef>
              <c:f>'16.3.3'!$C$8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/>
            </c:strRef>
          </c:cat>
          <c:val>
            <c:numRef>
              <c:f>'16.3.3'!$C$9:$C$12</c:f>
              <c:numCache/>
            </c:numRef>
          </c:val>
        </c:ser>
        <c:axId val="40423759"/>
        <c:axId val="28269512"/>
      </c:barChart>
      <c:catAx>
        <c:axId val="40423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269512"/>
        <c:crosses val="autoZero"/>
        <c:auto val="1"/>
        <c:lblOffset val="100"/>
        <c:noMultiLvlLbl val="0"/>
      </c:catAx>
      <c:valAx>
        <c:axId val="282695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42375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25"/>
          <c:y val="0.255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la Alimentación
según subsector de actividad. Año 2011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25"/>
          <c:y val="0.36375"/>
          <c:w val="0.4985"/>
          <c:h val="0.359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'16.2.1'!$A$8:$A$20</c:f>
              <c:strCache/>
            </c:strRef>
          </c:cat>
          <c:val>
            <c:numRef>
              <c:f>'16.2.1'!$D$8:$D$20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5"/>
          <c:y val="0.2075"/>
          <c:w val="0.3015"/>
          <c:h val="0.73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Medio Ambiente 
según subsector de actividad</a:t>
            </a:r>
          </a:p>
        </c:rich>
      </c:tx>
      <c:layout>
        <c:manualLayout>
          <c:xMode val="factor"/>
          <c:yMode val="factor"/>
          <c:x val="0.0495"/>
          <c:y val="-0.006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25"/>
          <c:y val="0.33875"/>
          <c:w val="0.966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'16.3.3'!$E$8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/>
            </c:strRef>
          </c:cat>
          <c:val>
            <c:numRef>
              <c:f>'16.3.3'!$E$9:$E$12</c:f>
              <c:numCache/>
            </c:numRef>
          </c:val>
        </c:ser>
        <c:ser>
          <c:idx val="1"/>
          <c:order val="1"/>
          <c:tx>
            <c:strRef>
              <c:f>'16.3.3'!$F$8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/>
            </c:strRef>
          </c:cat>
          <c:val>
            <c:numRef>
              <c:f>'16.3.3'!$F$9:$F$12</c:f>
              <c:numCache/>
            </c:numRef>
          </c:val>
        </c:ser>
        <c:axId val="53099017"/>
        <c:axId val="8129106"/>
      </c:barChart>
      <c:catAx>
        <c:axId val="5309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129106"/>
        <c:crosses val="autoZero"/>
        <c:auto val="1"/>
        <c:lblOffset val="100"/>
        <c:noMultiLvlLbl val="0"/>
      </c:catAx>
      <c:valAx>
        <c:axId val="81291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09901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575"/>
          <c:y val="0.244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de la Alimentación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"/>
          <c:y val="0.2645"/>
          <c:w val="0.97625"/>
          <c:h val="0.7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'16.8.1'!$A$7:$A$15</c:f>
              <c:strCache/>
            </c:strRef>
          </c:cat>
          <c:val>
            <c:numRef>
              <c:f>'16.8.1'!$D$7:$D$15</c:f>
              <c:numCache/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'16.8.1'!$A$7:$A$15</c:f>
              <c:strCache/>
            </c:strRef>
          </c:cat>
          <c:val>
            <c:numRef>
              <c:f>'16.8.1'!$G$7:$G$15</c:f>
              <c:numCache/>
            </c:numRef>
          </c:val>
        </c:ser>
        <c:axId val="6053091"/>
        <c:axId val="54477820"/>
      </c:barChart>
      <c:catAx>
        <c:axId val="6053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77820"/>
        <c:crosses val="autoZero"/>
        <c:auto val="1"/>
        <c:lblOffset val="100"/>
        <c:noMultiLvlLbl val="0"/>
      </c:catAx>
      <c:valAx>
        <c:axId val="544778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5309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05"/>
          <c:y val="0.198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Fabricación de Bebidas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25"/>
          <c:y val="0.31675"/>
          <c:w val="0.9765"/>
          <c:h val="0.6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'16.8.1'!$A$19:$A$22</c:f>
              <c:strCache/>
            </c:strRef>
          </c:cat>
          <c:val>
            <c:numRef>
              <c:f>'16.8.1'!$D$19:$D$22</c:f>
              <c:numCache/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'16.8.1'!$A$19:$A$22</c:f>
              <c:strCache/>
            </c:strRef>
          </c:cat>
          <c:val>
            <c:numRef>
              <c:f>'16.8.1'!$G$19:$G$22</c:f>
              <c:numCache/>
            </c:numRef>
          </c:val>
        </c:ser>
        <c:axId val="20538333"/>
        <c:axId val="50627270"/>
      </c:barChart>
      <c:catAx>
        <c:axId val="20538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627270"/>
        <c:crosses val="autoZero"/>
        <c:auto val="1"/>
        <c:lblOffset val="100"/>
        <c:noMultiLvlLbl val="0"/>
      </c:catAx>
      <c:valAx>
        <c:axId val="506272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53833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2"/>
          <c:y val="0.236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Forestal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5"/>
          <c:y val="0.31425"/>
          <c:w val="0.97125"/>
          <c:h val="0.6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'16.8.2'!$B$5:$D$5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'16.8.2'!$A$7:$A$9</c:f>
              <c:strCache/>
            </c:strRef>
          </c:cat>
          <c:val>
            <c:numRef>
              <c:f>'16.8.2'!$D$7:$D$9</c:f>
              <c:numCache/>
            </c:numRef>
          </c:val>
        </c:ser>
        <c:ser>
          <c:idx val="1"/>
          <c:order val="1"/>
          <c:tx>
            <c:strRef>
              <c:f>'16.8.2'!$E$5:$G$5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'16.8.2'!$A$7:$A$9</c:f>
              <c:strCache/>
            </c:strRef>
          </c:cat>
          <c:val>
            <c:numRef>
              <c:f>'16.8.2'!$G$7:$G$9</c:f>
              <c:numCache/>
            </c:numRef>
          </c:val>
        </c:ser>
        <c:axId val="52992247"/>
        <c:axId val="7168176"/>
      </c:barChart>
      <c:catAx>
        <c:axId val="52992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168176"/>
        <c:crosses val="autoZero"/>
        <c:auto val="1"/>
        <c:lblOffset val="100"/>
        <c:noMultiLvlLbl val="0"/>
      </c:catAx>
      <c:valAx>
        <c:axId val="71681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99224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62"/>
          <c:y val="0.237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Medio Ambiente 
 (Base 2005 = 100)</a:t>
            </a:r>
          </a:p>
        </c:rich>
      </c:tx>
      <c:layout>
        <c:manualLayout>
          <c:xMode val="factor"/>
          <c:yMode val="factor"/>
          <c:x val="0.04525"/>
          <c:y val="-0.005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25"/>
          <c:y val="0.373"/>
          <c:w val="0.96725"/>
          <c:h val="0.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'16.8.3'!$B$5:$D$5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'16.8.3'!$A$7</c:f>
              <c:strCache/>
            </c:strRef>
          </c:cat>
          <c:val>
            <c:numRef>
              <c:f>'16.8.3'!$D$7</c:f>
              <c:numCache/>
            </c:numRef>
          </c:val>
        </c:ser>
        <c:ser>
          <c:idx val="1"/>
          <c:order val="1"/>
          <c:tx>
            <c:strRef>
              <c:f>'16.8.3'!$E$5:$G$5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'16.8.3'!$A$7</c:f>
              <c:strCache/>
            </c:strRef>
          </c:cat>
          <c:val>
            <c:numRef>
              <c:f>'16.8.3'!$G$7</c:f>
              <c:numCache/>
            </c:numRef>
          </c:val>
        </c:ser>
        <c:axId val="64513585"/>
        <c:axId val="43751354"/>
      </c:barChart>
      <c:catAx>
        <c:axId val="6451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751354"/>
        <c:crosses val="autoZero"/>
        <c:auto val="1"/>
        <c:lblOffset val="100"/>
        <c:noMultiLvlLbl val="0"/>
      </c:catAx>
      <c:valAx>
        <c:axId val="437513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51358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37"/>
          <c:y val="0.270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de la Alimentación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"/>
          <c:y val="0.275"/>
          <c:w val="0.97625"/>
          <c:h val="0.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'16.10.1'!$A$7:$A$15</c:f>
              <c:strCache/>
            </c:strRef>
          </c:cat>
          <c:val>
            <c:numRef>
              <c:f>'16.10.1'!$D$7:$D$15</c:f>
              <c:numCache/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'16.10.1'!$A$7:$A$15</c:f>
              <c:strCache/>
            </c:strRef>
          </c:cat>
          <c:val>
            <c:numRef>
              <c:f>'16.10.1'!$G$7:$G$15</c:f>
              <c:numCache/>
            </c:numRef>
          </c:val>
        </c:ser>
        <c:axId val="58217867"/>
        <c:axId val="54198756"/>
      </c:barChart>
      <c:catAx>
        <c:axId val="58217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98756"/>
        <c:crosses val="autoZero"/>
        <c:auto val="1"/>
        <c:lblOffset val="100"/>
        <c:noMultiLvlLbl val="0"/>
      </c:catAx>
      <c:valAx>
        <c:axId val="541987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21786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125"/>
          <c:y val="0.209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Fabricación de Bebidas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25"/>
          <c:y val="0.318"/>
          <c:w val="0.97575"/>
          <c:h val="0.6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'16.10.1'!$A$19:$A$22</c:f>
              <c:strCache/>
            </c:strRef>
          </c:cat>
          <c:val>
            <c:numRef>
              <c:f>'16.10.1'!$D$19:$D$22</c:f>
              <c:numCache/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'16.10.1'!$A$19:$A$22</c:f>
              <c:strCache/>
            </c:strRef>
          </c:cat>
          <c:val>
            <c:numRef>
              <c:f>'16.10.1'!$G$19:$G$22</c:f>
              <c:numCache/>
            </c:numRef>
          </c:val>
        </c:ser>
        <c:axId val="18026757"/>
        <c:axId val="28023086"/>
      </c:barChart>
      <c:catAx>
        <c:axId val="18026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023086"/>
        <c:crosses val="autoZero"/>
        <c:auto val="1"/>
        <c:lblOffset val="100"/>
        <c:noMultiLvlLbl val="0"/>
      </c:catAx>
      <c:valAx>
        <c:axId val="280230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02675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05"/>
          <c:y val="0.237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Forestal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"/>
          <c:y val="0.375"/>
          <c:w val="0.97075"/>
          <c:h val="0.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'16.10.2'!$B$5:$D$5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'16.10.2'!$A$7:$A$9</c:f>
              <c:strCache/>
            </c:strRef>
          </c:cat>
          <c:val>
            <c:numRef>
              <c:f>'16.10.2'!$D$7:$D$9</c:f>
              <c:numCache/>
            </c:numRef>
          </c:val>
        </c:ser>
        <c:ser>
          <c:idx val="1"/>
          <c:order val="1"/>
          <c:tx>
            <c:strRef>
              <c:f>'16.10.2'!$E$5:$G$5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'16.10.2'!$A$7:$A$9</c:f>
              <c:strCache/>
            </c:strRef>
          </c:cat>
          <c:val>
            <c:numRef>
              <c:f>'16.10.2'!$G$7:$G$9</c:f>
              <c:numCache/>
            </c:numRef>
          </c:val>
        </c:ser>
        <c:axId val="50881183"/>
        <c:axId val="55277464"/>
      </c:barChart>
      <c:catAx>
        <c:axId val="50881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277464"/>
        <c:crosses val="autoZero"/>
        <c:auto val="1"/>
        <c:lblOffset val="100"/>
        <c:noMultiLvlLbl val="0"/>
      </c:catAx>
      <c:valAx>
        <c:axId val="552774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88118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325"/>
          <c:y val="0.28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
de la Industria de Medio Ambiente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75"/>
          <c:y val="0.41275"/>
          <c:w val="0.96575"/>
          <c:h val="0.5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'16.10.3'!$B$5:$D$5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'16.10.3'!$A$7:$A$8</c:f>
              <c:strCache/>
            </c:strRef>
          </c:cat>
          <c:val>
            <c:numRef>
              <c:f>'16.10.3'!$D$7:$D$8</c:f>
              <c:numCache/>
            </c:numRef>
          </c:val>
        </c:ser>
        <c:ser>
          <c:idx val="1"/>
          <c:order val="1"/>
          <c:tx>
            <c:strRef>
              <c:f>'16.10.3'!$E$5:$G$5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'16.10.3'!$A$7:$A$8</c:f>
              <c:strCache/>
            </c:strRef>
          </c:cat>
          <c:val>
            <c:numRef>
              <c:f>'16.10.3'!$G$7:$G$8</c:f>
              <c:numCache/>
            </c:numRef>
          </c:val>
        </c:ser>
        <c:axId val="27735129"/>
        <c:axId val="48289570"/>
      </c:barChart>
      <c:catAx>
        <c:axId val="27735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289570"/>
        <c:crosses val="autoZero"/>
        <c:auto val="1"/>
        <c:lblOffset val="100"/>
        <c:noMultiLvlLbl val="0"/>
      </c:catAx>
      <c:valAx>
        <c:axId val="482895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73512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75"/>
          <c:y val="0.301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activa, ocupada y parada de la Industria de la Alimentación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25"/>
          <c:y val="0.32225"/>
          <c:w val="0.9545"/>
          <c:h val="0.6395"/>
        </c:manualLayout>
      </c:layout>
      <c:lineChart>
        <c:grouping val="standard"/>
        <c:varyColors val="0"/>
        <c:ser>
          <c:idx val="0"/>
          <c:order val="0"/>
          <c:tx>
            <c:v>Activos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/>
            </c:strRef>
          </c:cat>
          <c:val>
            <c:numRef>
              <c:f>'16.14'!$B$7:$B$21</c:f>
              <c:numCache/>
            </c:numRef>
          </c:val>
          <c:smooth val="0"/>
        </c:ser>
        <c:ser>
          <c:idx val="1"/>
          <c:order val="1"/>
          <c:tx>
            <c:strRef>
              <c:f>'16.14'!$C$6</c:f>
              <c:strCache>
                <c:ptCount val="1"/>
                <c:pt idx="0">
                  <c:v>Ocupados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/>
            </c:strRef>
          </c:cat>
          <c:val>
            <c:numRef>
              <c:f>'16.14'!$C$7:$C$21</c:f>
              <c:numCache/>
            </c:numRef>
          </c:val>
          <c:smooth val="0"/>
        </c:ser>
        <c:ser>
          <c:idx val="2"/>
          <c:order val="2"/>
          <c:tx>
            <c:strRef>
              <c:f>'16.14'!$D$6</c:f>
              <c:strCache>
                <c:ptCount val="1"/>
                <c:pt idx="0">
                  <c:v>Parados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/>
            </c:strRef>
          </c:cat>
          <c:val>
            <c:numRef>
              <c:f>'16.14'!$D$7:$D$21</c:f>
              <c:numCache/>
            </c:numRef>
          </c:val>
          <c:smooth val="0"/>
        </c:ser>
        <c:axId val="31952947"/>
        <c:axId val="19141068"/>
      </c:lineChart>
      <c:catAx>
        <c:axId val="31952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141068"/>
        <c:crosses val="autoZero"/>
        <c:auto val="1"/>
        <c:lblOffset val="100"/>
        <c:noMultiLvlLbl val="0"/>
      </c:catAx>
      <c:valAx>
        <c:axId val="191410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95294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575"/>
          <c:y val="0.200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
según subsector de actividad. Año 2011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25"/>
          <c:y val="0.419"/>
          <c:w val="0.49775"/>
          <c:h val="0.3847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'16.2.2'!$A$8:$A$11</c:f>
              <c:strCache/>
            </c:strRef>
          </c:cat>
          <c:val>
            <c:numRef>
              <c:f>'16.2.2'!$C$9:$C$11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37025"/>
          <c:w val="0.34225"/>
          <c:h val="0.47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Valor de los alimentos comprados según destino de la compra 
(millones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'16.17 '!$C$5:$C$5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numRef>
              <c:f>'16.17 '!$F$6:$F$7</c:f>
              <c:numCache/>
            </c:numRef>
          </c:cat>
          <c:val>
            <c:numRef>
              <c:f>'16.17 '!$C$48:$C$48</c:f>
              <c:numCache/>
            </c:numRef>
          </c:val>
        </c:ser>
        <c:ser>
          <c:idx val="2"/>
          <c:order val="1"/>
          <c:tx>
            <c:strRef>
              <c:f>'16.17 '!$E$5:$E$5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numRef>
              <c:f>'16.17 '!$F$6:$F$7</c:f>
              <c:numCache/>
            </c:numRef>
          </c:cat>
          <c:val>
            <c:numRef>
              <c:f>'16.17 '!$E$48:$E$48</c:f>
              <c:numCache/>
            </c:numRef>
          </c:val>
        </c:ser>
        <c:axId val="38051885"/>
        <c:axId val="6922646"/>
      </c:barChart>
      <c:catAx>
        <c:axId val="380518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922646"/>
        <c:crosses val="autoZero"/>
        <c:auto val="1"/>
        <c:lblOffset val="100"/>
        <c:noMultiLvlLbl val="0"/>
      </c:catAx>
      <c:valAx>
        <c:axId val="692264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051885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GRÁFICO: Cantidad comprada total por persona según producto. Año 2011</a:t>
            </a:r>
          </a:p>
        </c:rich>
      </c:tx>
      <c:layout>
        <c:manualLayout>
          <c:xMode val="factor"/>
          <c:yMode val="factor"/>
          <c:x val="-0.094"/>
          <c:y val="-0.017"/>
        </c:manualLayout>
      </c:layout>
      <c:spPr>
        <a:noFill/>
      </c:spPr>
    </c:title>
    <c:plotArea>
      <c:layout>
        <c:manualLayout>
          <c:xMode val="edge"/>
          <c:yMode val="edge"/>
          <c:x val="0"/>
          <c:y val="0.0875"/>
          <c:w val="0.71725"/>
          <c:h val="0.88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'16.18'!$A$8</c:f>
              <c:strCache>
                <c:ptCount val="1"/>
                <c:pt idx="0">
                  <c:v>Huevos (kgs)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'16.18'!$E$8</c:f>
              <c:numCache/>
            </c:numRef>
          </c:val>
        </c:ser>
        <c:ser>
          <c:idx val="1"/>
          <c:order val="1"/>
          <c:tx>
            <c:strRef>
              <c:f>'16.18'!$A$9</c:f>
              <c:strCache>
                <c:ptCount val="1"/>
                <c:pt idx="0">
                  <c:v>Carne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'16.18'!$E$9</c:f>
              <c:numCache/>
            </c:numRef>
          </c:val>
        </c:ser>
        <c:ser>
          <c:idx val="2"/>
          <c:order val="2"/>
          <c:tx>
            <c:strRef>
              <c:f>'16.18'!$A$10</c:f>
              <c:strCache>
                <c:ptCount val="1"/>
                <c:pt idx="0">
                  <c:v>Pesca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'16.18'!$E$10</c:f>
              <c:numCache/>
            </c:numRef>
          </c:val>
        </c:ser>
        <c:ser>
          <c:idx val="3"/>
          <c:order val="3"/>
          <c:tx>
            <c:strRef>
              <c:f>'16.18'!$A$11</c:f>
              <c:strCache>
                <c:ptCount val="1"/>
                <c:pt idx="0">
                  <c:v>Leche líquida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'16.18'!$E$11</c:f>
              <c:numCache/>
            </c:numRef>
          </c:val>
        </c:ser>
        <c:ser>
          <c:idx val="4"/>
          <c:order val="4"/>
          <c:tx>
            <c:strRef>
              <c:f>'16.18'!$A$12</c:f>
              <c:strCache>
                <c:ptCount val="1"/>
                <c:pt idx="0">
                  <c:v>Otras leches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'16.18'!$E$12</c:f>
              <c:numCache/>
            </c:numRef>
          </c:val>
        </c:ser>
        <c:ser>
          <c:idx val="5"/>
          <c:order val="5"/>
          <c:tx>
            <c:strRef>
              <c:f>'16.18'!$A$13</c:f>
              <c:strCache>
                <c:ptCount val="1"/>
                <c:pt idx="0">
                  <c:v>Derivados lácteos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'16.18'!$E$13</c:f>
              <c:numCache/>
            </c:numRef>
          </c:val>
        </c:ser>
        <c:ser>
          <c:idx val="6"/>
          <c:order val="6"/>
          <c:tx>
            <c:strRef>
              <c:f>'16.18'!$A$14</c:f>
              <c:strCache>
                <c:ptCount val="1"/>
                <c:pt idx="0">
                  <c:v>Pan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'16.18'!$E$14</c:f>
              <c:numCache/>
            </c:numRef>
          </c:val>
        </c:ser>
        <c:ser>
          <c:idx val="7"/>
          <c:order val="7"/>
          <c:tx>
            <c:strRef>
              <c:f>'16.18'!$A$15</c:f>
              <c:strCache>
                <c:ptCount val="1"/>
                <c:pt idx="0">
                  <c:v>Bollería/pastelería/galletas/cereales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'16.18'!$E$15</c:f>
              <c:numCache/>
            </c:numRef>
          </c:val>
        </c:ser>
        <c:ser>
          <c:idx val="8"/>
          <c:order val="8"/>
          <c:tx>
            <c:strRef>
              <c:f>'16.18'!$A$16</c:f>
              <c:strCache>
                <c:ptCount val="1"/>
                <c:pt idx="0">
                  <c:v>Chocolates/cacaos/sucedaneos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'16.18'!$E$16</c:f>
              <c:numCache/>
            </c:numRef>
          </c:val>
        </c:ser>
        <c:ser>
          <c:idx val="9"/>
          <c:order val="9"/>
          <c:tx>
            <c:strRef>
              <c:f>'16.18'!$A$17</c:f>
              <c:strCache>
                <c:ptCount val="1"/>
                <c:pt idx="0">
                  <c:v>Cafes e infusiones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'16.18'!$E$17</c:f>
              <c:numCache/>
            </c:numRef>
          </c:val>
        </c:ser>
        <c:ser>
          <c:idx val="10"/>
          <c:order val="10"/>
          <c:tx>
            <c:strRef>
              <c:f>'16.18'!$A$18</c:f>
              <c:strCache>
                <c:ptCount val="1"/>
                <c:pt idx="0">
                  <c:v>Arroz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'16.18'!$E$18</c:f>
              <c:numCache/>
            </c:numRef>
          </c:val>
        </c:ser>
        <c:ser>
          <c:idx val="11"/>
          <c:order val="11"/>
          <c:tx>
            <c:strRef>
              <c:f>'16.18'!$A$19</c:f>
              <c:strCache>
                <c:ptCount val="1"/>
                <c:pt idx="0">
                  <c:v>Pastas alimenticias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'16.18'!$E$19</c:f>
              <c:numCache/>
            </c:numRef>
          </c:val>
        </c:ser>
        <c:ser>
          <c:idx val="12"/>
          <c:order val="12"/>
          <c:tx>
            <c:strRef>
              <c:f>'16.18'!$A$20</c:f>
              <c:strCache>
                <c:ptCount val="1"/>
                <c:pt idx="0">
                  <c:v>Azucar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'16.18'!$E$20</c:f>
              <c:numCache/>
            </c:numRef>
          </c:val>
        </c:ser>
        <c:ser>
          <c:idx val="13"/>
          <c:order val="13"/>
          <c:tx>
            <c:strRef>
              <c:f>'16.18'!$A$21</c:f>
              <c:strCache>
                <c:ptCount val="1"/>
                <c:pt idx="0">
                  <c:v>Legumbres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'16.18'!$E$21</c:f>
              <c:numCache/>
            </c:numRef>
          </c:val>
        </c:ser>
        <c:ser>
          <c:idx val="14"/>
          <c:order val="14"/>
          <c:tx>
            <c:strRef>
              <c:f>'16.18'!$A$22</c:f>
              <c:strCache>
                <c:ptCount val="1"/>
                <c:pt idx="0">
                  <c:v>Aceites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'16.18'!$E$22</c:f>
              <c:numCache/>
            </c:numRef>
          </c:val>
        </c:ser>
        <c:ser>
          <c:idx val="15"/>
          <c:order val="15"/>
          <c:tx>
            <c:strRef>
              <c:f>'16.18'!$A$23</c:f>
              <c:strCache>
                <c:ptCount val="1"/>
                <c:pt idx="0">
                  <c:v>Aceites oliva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'16.18'!$E$23</c:f>
              <c:numCache/>
            </c:numRef>
          </c:val>
        </c:ser>
        <c:ser>
          <c:idx val="16"/>
          <c:order val="16"/>
          <c:tx>
            <c:strRef>
              <c:f>'16.18'!$A$24</c:f>
              <c:strCache>
                <c:ptCount val="1"/>
                <c:pt idx="0">
                  <c:v>Aceites girasol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'16.18'!$E$24</c:f>
              <c:numCache/>
            </c:numRef>
          </c:val>
        </c:ser>
        <c:ser>
          <c:idx val="17"/>
          <c:order val="17"/>
          <c:tx>
            <c:strRef>
              <c:f>'16.18'!$A$25</c:f>
              <c:strCache>
                <c:ptCount val="1"/>
                <c:pt idx="0">
                  <c:v>Margarina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'16.18'!$E$25</c:f>
              <c:numCache/>
            </c:numRef>
          </c:val>
        </c:ser>
        <c:ser>
          <c:idx val="18"/>
          <c:order val="18"/>
          <c:tx>
            <c:strRef>
              <c:f>'16.18'!$A$26</c:f>
              <c:strCache>
                <c:ptCount val="1"/>
                <c:pt idx="0">
                  <c:v>Patatas frescas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'16.18'!$E$26</c:f>
              <c:numCache/>
            </c:numRef>
          </c:val>
        </c:ser>
        <c:ser>
          <c:idx val="19"/>
          <c:order val="19"/>
          <c:tx>
            <c:strRef>
              <c:f>'16.18'!$A$27</c:f>
              <c:strCache>
                <c:ptCount val="1"/>
                <c:pt idx="0">
                  <c:v>Patatas congeladas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'16.18'!$E$27</c:f>
              <c:numCache/>
            </c:numRef>
          </c:val>
        </c:ser>
        <c:ser>
          <c:idx val="20"/>
          <c:order val="20"/>
          <c:tx>
            <c:strRef>
              <c:f>'16.18'!$A$28</c:f>
              <c:strCache>
                <c:ptCount val="1"/>
                <c:pt idx="0">
                  <c:v>Patatas procesadas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'16.18'!$E$28</c:f>
              <c:numCache/>
            </c:numRef>
          </c:val>
        </c:ser>
        <c:ser>
          <c:idx val="21"/>
          <c:order val="21"/>
          <c:tx>
            <c:strRef>
              <c:f>'16.18'!$A$29</c:f>
              <c:strCache>
                <c:ptCount val="1"/>
                <c:pt idx="0">
                  <c:v>Verduras/hortalizas frescas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'16.18'!$E$29</c:f>
              <c:numCache/>
            </c:numRef>
          </c:val>
        </c:ser>
        <c:ser>
          <c:idx val="22"/>
          <c:order val="22"/>
          <c:tx>
            <c:strRef>
              <c:f>'16.18'!$A$30</c:f>
              <c:strCache>
                <c:ptCount val="1"/>
                <c:pt idx="0">
                  <c:v>Frutas frescas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'16.18'!$E$30</c:f>
              <c:numCache/>
            </c:numRef>
          </c:val>
        </c:ser>
        <c:ser>
          <c:idx val="23"/>
          <c:order val="23"/>
          <c:tx>
            <c:strRef>
              <c:f>'16.18'!$A$31</c:f>
              <c:strCache>
                <c:ptCount val="1"/>
                <c:pt idx="0">
                  <c:v>Aceitunas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'16.18'!$E$31</c:f>
              <c:numCache/>
            </c:numRef>
          </c:val>
        </c:ser>
        <c:ser>
          <c:idx val="24"/>
          <c:order val="24"/>
          <c:tx>
            <c:strRef>
              <c:f>'16.18'!$A$32</c:f>
              <c:strCache>
                <c:ptCount val="1"/>
                <c:pt idx="0">
                  <c:v>Frutos secos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'16.18'!$E$32</c:f>
              <c:numCache/>
            </c:numRef>
          </c:val>
        </c:ser>
        <c:ser>
          <c:idx val="25"/>
          <c:order val="25"/>
          <c:tx>
            <c:strRef>
              <c:f>'16.18'!$A$33</c:f>
              <c:strCache>
                <c:ptCount val="1"/>
                <c:pt idx="0">
                  <c:v>Frutas y hortalizas transformadas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'16.18'!$E$33</c:f>
              <c:numCache/>
            </c:numRef>
          </c:val>
        </c:ser>
        <c:ser>
          <c:idx val="26"/>
          <c:order val="26"/>
          <c:tx>
            <c:strRef>
              <c:f>'16.18'!$A$34</c:f>
              <c:strCache>
                <c:ptCount val="1"/>
                <c:pt idx="0">
                  <c:v>Platos preparados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'16.18'!$E$34</c:f>
              <c:numCache/>
            </c:numRef>
          </c:val>
        </c:ser>
        <c:ser>
          <c:idx val="27"/>
          <c:order val="27"/>
          <c:tx>
            <c:strRef>
              <c:f>'16.18'!$A$35</c:f>
              <c:strCache>
                <c:ptCount val="1"/>
                <c:pt idx="0">
                  <c:v>Salsas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'16.18'!$E$35</c:f>
              <c:numCache/>
            </c:numRef>
          </c:val>
        </c:ser>
        <c:ser>
          <c:idx val="28"/>
          <c:order val="28"/>
          <c:tx>
            <c:strRef>
              <c:f>'16.18'!$A$36</c:f>
              <c:strCache>
                <c:ptCount val="1"/>
                <c:pt idx="0">
                  <c:v>T.vinos vinos.cprd tranquilo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'16.18'!$E$36</c:f>
              <c:numCache/>
            </c:numRef>
          </c:val>
        </c:ser>
        <c:ser>
          <c:idx val="29"/>
          <c:order val="29"/>
          <c:tx>
            <c:strRef>
              <c:f>'16.18'!$A$37</c:f>
              <c:strCache>
                <c:ptCount val="1"/>
                <c:pt idx="0">
                  <c:v>Vino de mesa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'16.18'!$E$37</c:f>
              <c:numCache/>
            </c:numRef>
          </c:val>
        </c:ser>
        <c:ser>
          <c:idx val="30"/>
          <c:order val="30"/>
          <c:tx>
            <c:strRef>
              <c:f>'16.18'!$A$38</c:f>
              <c:strCache>
                <c:ptCount val="1"/>
                <c:pt idx="0">
                  <c:v>Espumosos y cavas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'16.18'!$E$38</c:f>
              <c:numCache/>
            </c:numRef>
          </c:val>
        </c:ser>
        <c:ser>
          <c:idx val="31"/>
          <c:order val="31"/>
          <c:tx>
            <c:strRef>
              <c:f>'16.18'!$A$39</c:f>
              <c:strCache>
                <c:ptCount val="1"/>
                <c:pt idx="0">
                  <c:v>Otros vinos (***)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'16.18'!$E$39</c:f>
              <c:numCache/>
            </c:numRef>
          </c:val>
        </c:ser>
        <c:ser>
          <c:idx val="32"/>
          <c:order val="32"/>
          <c:tx>
            <c:strRef>
              <c:f>'16.18'!$A$40</c:f>
              <c:strCache>
                <c:ptCount val="1"/>
                <c:pt idx="0">
                  <c:v>Cervezas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'16.18'!$E$40</c:f>
              <c:numCache/>
            </c:numRef>
          </c:val>
        </c:ser>
        <c:ser>
          <c:idx val="33"/>
          <c:order val="33"/>
          <c:tx>
            <c:strRef>
              <c:f>'16.18'!$A$41</c:f>
              <c:strCache>
                <c:ptCount val="1"/>
                <c:pt idx="0">
                  <c:v>Bebidas espirituosas (*****)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'16.18'!$E$41</c:f>
              <c:numCache/>
            </c:numRef>
          </c:val>
        </c:ser>
        <c:ser>
          <c:idx val="34"/>
          <c:order val="34"/>
          <c:tx>
            <c:strRef>
              <c:f>'16.18'!$A$42</c:f>
              <c:strCache>
                <c:ptCount val="1"/>
                <c:pt idx="0">
                  <c:v>Zumos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'16.18'!$E$42</c:f>
              <c:numCache/>
            </c:numRef>
          </c:val>
        </c:ser>
        <c:ser>
          <c:idx val="35"/>
          <c:order val="35"/>
          <c:tx>
            <c:strRef>
              <c:f>'16.18'!$A$43</c:f>
              <c:strCache>
                <c:ptCount val="1"/>
                <c:pt idx="0">
                  <c:v>Agua mineral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'16.18'!$E$43</c:f>
              <c:numCache/>
            </c:numRef>
          </c:val>
        </c:ser>
        <c:ser>
          <c:idx val="36"/>
          <c:order val="36"/>
          <c:tx>
            <c:strRef>
              <c:f>'16.18'!$A$44</c:f>
              <c:strCache>
                <c:ptCount val="1"/>
                <c:pt idx="0">
                  <c:v>Gaseosas y bebidas refrescantes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'16.18'!$E$44</c:f>
              <c:numCache/>
            </c:numRef>
          </c:val>
        </c:ser>
        <c:axId val="62303815"/>
        <c:axId val="23863424"/>
      </c:barChart>
      <c:catAx>
        <c:axId val="62303815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3863424"/>
        <c:crosses val="autoZero"/>
        <c:auto val="1"/>
        <c:lblOffset val="100"/>
        <c:tickLblSkip val="2"/>
        <c:noMultiLvlLbl val="0"/>
      </c:catAx>
      <c:valAx>
        <c:axId val="2386342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23038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425"/>
          <c:y val="0.05675"/>
          <c:w val="0.32575"/>
          <c:h val="0.9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2011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25"/>
          <c:y val="0.43975"/>
          <c:w val="0.49325"/>
          <c:h val="0.362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'16.2.2'!$A$8:$A$11</c:f>
              <c:strCache/>
            </c:strRef>
          </c:cat>
          <c:val>
            <c:numRef>
              <c:f>'16.2.2'!$E$9:$E$11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9"/>
          <c:y val="0.3625"/>
          <c:w val="0.3465"/>
          <c:h val="0.53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('16.2.2'!#REF!,'16.2.2'!#REF!,'16.2.2'!#REF!,'16.2.2'!#REF!)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('16.2.2'!#REF!,'16.2.2'!#REF!,'16.2.2'!#REF!,'16.2.2'!#REF!)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('16.2.2'!#REF!,'16.2.2'!#REF!,'16.2.2'!#REF!,'16.2.2'!#REF!)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('16.2.2'!#REF!,'16.2.2'!#REF!,'16.2.2'!#REF!,'16.2.2'!#REF!)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
según subsector de actividad. Año 2011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25"/>
          <c:y val="0.419"/>
          <c:w val="0.49775"/>
          <c:h val="0.3847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3"/>
              <c:pt idx="0">
                <c:v>Industria de madera y corcho, excepto  muebles;</c:v>
              </c:pt>
              <c:pt idx="1">
                <c:v>cestería y espartería  </c:v>
              </c:pt>
              <c:pt idx="2">
                <c:v>Industria del papel   </c:v>
              </c:pt>
            </c:strLit>
          </c:cat>
          <c:val>
            <c:numLit>
              <c:ptCount val="3"/>
              <c:pt idx="0">
                <c:v>42.572463768115945</c:v>
              </c:pt>
              <c:pt idx="1">
                <c:v>6.067251461988303</c:v>
              </c:pt>
              <c:pt idx="2">
                <c:v>51.360284769895756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37025"/>
          <c:w val="0.34225"/>
          <c:h val="0.47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2011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25"/>
          <c:y val="0.43975"/>
          <c:w val="0.49325"/>
          <c:h val="0.362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3"/>
              <c:pt idx="0">
                <c:v>Industria de madera y corcho, excepto  muebles;</c:v>
              </c:pt>
              <c:pt idx="1">
                <c:v>cestería y espartería  </c:v>
              </c:pt>
              <c:pt idx="2">
                <c:v>Industria del papel   </c:v>
              </c:pt>
            </c:strLit>
          </c:cat>
          <c:val>
            <c:numLit>
              <c:ptCount val="3"/>
              <c:pt idx="0">
                <c:v>42.29405386396272</c:v>
              </c:pt>
              <c:pt idx="1">
                <c:v>6.535181549101779</c:v>
              </c:pt>
              <c:pt idx="2">
                <c:v>51.170764586935505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9"/>
          <c:y val="0.3625"/>
          <c:w val="0.3465"/>
          <c:h val="0.53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31</xdr:row>
      <xdr:rowOff>114300</xdr:rowOff>
    </xdr:from>
    <xdr:to>
      <xdr:col>5</xdr:col>
      <xdr:colOff>876300</xdr:colOff>
      <xdr:row>52</xdr:row>
      <xdr:rowOff>104775</xdr:rowOff>
    </xdr:to>
    <xdr:graphicFrame>
      <xdr:nvGraphicFramePr>
        <xdr:cNvPr id="1" name="Chart 2"/>
        <xdr:cNvGraphicFramePr/>
      </xdr:nvGraphicFramePr>
      <xdr:xfrm>
        <a:off x="209550" y="5238750"/>
        <a:ext cx="93726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57</xdr:row>
      <xdr:rowOff>114300</xdr:rowOff>
    </xdr:from>
    <xdr:to>
      <xdr:col>5</xdr:col>
      <xdr:colOff>914400</xdr:colOff>
      <xdr:row>78</xdr:row>
      <xdr:rowOff>95250</xdr:rowOff>
    </xdr:to>
    <xdr:graphicFrame>
      <xdr:nvGraphicFramePr>
        <xdr:cNvPr id="2" name="Chart 3"/>
        <xdr:cNvGraphicFramePr/>
      </xdr:nvGraphicFramePr>
      <xdr:xfrm>
        <a:off x="238125" y="9448800"/>
        <a:ext cx="93821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28575</xdr:rowOff>
    </xdr:from>
    <xdr:to>
      <xdr:col>7</xdr:col>
      <xdr:colOff>228600</xdr:colOff>
      <xdr:row>54</xdr:row>
      <xdr:rowOff>28575</xdr:rowOff>
    </xdr:to>
    <xdr:graphicFrame>
      <xdr:nvGraphicFramePr>
        <xdr:cNvPr id="1" name="Chart 1"/>
        <xdr:cNvGraphicFramePr/>
      </xdr:nvGraphicFramePr>
      <xdr:xfrm>
        <a:off x="66675" y="5153025"/>
        <a:ext cx="106013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55</xdr:row>
      <xdr:rowOff>76200</xdr:rowOff>
    </xdr:from>
    <xdr:to>
      <xdr:col>7</xdr:col>
      <xdr:colOff>66675</xdr:colOff>
      <xdr:row>75</xdr:row>
      <xdr:rowOff>76200</xdr:rowOff>
    </xdr:to>
    <xdr:graphicFrame>
      <xdr:nvGraphicFramePr>
        <xdr:cNvPr id="2" name="Chart 2"/>
        <xdr:cNvGraphicFramePr/>
      </xdr:nvGraphicFramePr>
      <xdr:xfrm>
        <a:off x="142875" y="9086850"/>
        <a:ext cx="103632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1352550</xdr:colOff>
      <xdr:row>12</xdr:row>
      <xdr:rowOff>114300</xdr:rowOff>
    </xdr:from>
    <xdr:to>
      <xdr:col>6</xdr:col>
      <xdr:colOff>38100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1352550" y="2152650"/>
        <a:ext cx="87058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2047875</xdr:colOff>
      <xdr:row>11</xdr:row>
      <xdr:rowOff>0</xdr:rowOff>
    </xdr:from>
    <xdr:to>
      <xdr:col>6</xdr:col>
      <xdr:colOff>228600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2047875" y="1876425"/>
        <a:ext cx="70199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28575</xdr:rowOff>
    </xdr:from>
    <xdr:to>
      <xdr:col>4</xdr:col>
      <xdr:colOff>942975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190500" y="4086225"/>
        <a:ext cx="52101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142875</xdr:colOff>
      <xdr:row>2</xdr:row>
      <xdr:rowOff>142875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8420100" y="533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57</xdr:row>
      <xdr:rowOff>152400</xdr:rowOff>
    </xdr:from>
    <xdr:to>
      <xdr:col>6</xdr:col>
      <xdr:colOff>561975</xdr:colOff>
      <xdr:row>81</xdr:row>
      <xdr:rowOff>66675</xdr:rowOff>
    </xdr:to>
    <xdr:graphicFrame>
      <xdr:nvGraphicFramePr>
        <xdr:cNvPr id="1" name="Chart 1"/>
        <xdr:cNvGraphicFramePr/>
      </xdr:nvGraphicFramePr>
      <xdr:xfrm>
        <a:off x="76200" y="9572625"/>
        <a:ext cx="59436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52</xdr:row>
      <xdr:rowOff>104775</xdr:rowOff>
    </xdr:from>
    <xdr:to>
      <xdr:col>6</xdr:col>
      <xdr:colOff>619125</xdr:colOff>
      <xdr:row>80</xdr:row>
      <xdr:rowOff>47625</xdr:rowOff>
    </xdr:to>
    <xdr:graphicFrame>
      <xdr:nvGraphicFramePr>
        <xdr:cNvPr id="1" name="Chart 1"/>
        <xdr:cNvGraphicFramePr/>
      </xdr:nvGraphicFramePr>
      <xdr:xfrm>
        <a:off x="142875" y="8715375"/>
        <a:ext cx="79152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19</xdr:row>
      <xdr:rowOff>28575</xdr:rowOff>
    </xdr:from>
    <xdr:to>
      <xdr:col>5</xdr:col>
      <xdr:colOff>904875</xdr:colOff>
      <xdr:row>32</xdr:row>
      <xdr:rowOff>19050</xdr:rowOff>
    </xdr:to>
    <xdr:graphicFrame>
      <xdr:nvGraphicFramePr>
        <xdr:cNvPr id="1" name="Chart 2"/>
        <xdr:cNvGraphicFramePr/>
      </xdr:nvGraphicFramePr>
      <xdr:xfrm>
        <a:off x="333375" y="3209925"/>
        <a:ext cx="76104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34</xdr:row>
      <xdr:rowOff>66675</xdr:rowOff>
    </xdr:from>
    <xdr:to>
      <xdr:col>5</xdr:col>
      <xdr:colOff>857250</xdr:colOff>
      <xdr:row>45</xdr:row>
      <xdr:rowOff>38100</xdr:rowOff>
    </xdr:to>
    <xdr:graphicFrame>
      <xdr:nvGraphicFramePr>
        <xdr:cNvPr id="2" name="Chart 3"/>
        <xdr:cNvGraphicFramePr/>
      </xdr:nvGraphicFramePr>
      <xdr:xfrm>
        <a:off x="381000" y="5676900"/>
        <a:ext cx="7515225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1019175</xdr:colOff>
      <xdr:row>45</xdr:row>
      <xdr:rowOff>0</xdr:rowOff>
    </xdr:from>
    <xdr:to>
      <xdr:col>5</xdr:col>
      <xdr:colOff>0</xdr:colOff>
      <xdr:row>45</xdr:row>
      <xdr:rowOff>0</xdr:rowOff>
    </xdr:to>
    <xdr:graphicFrame>
      <xdr:nvGraphicFramePr>
        <xdr:cNvPr id="3" name="Chart 4"/>
        <xdr:cNvGraphicFramePr/>
      </xdr:nvGraphicFramePr>
      <xdr:xfrm>
        <a:off x="1019175" y="7581900"/>
        <a:ext cx="601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1028700</xdr:colOff>
      <xdr:row>45</xdr:row>
      <xdr:rowOff>0</xdr:rowOff>
    </xdr:from>
    <xdr:to>
      <xdr:col>5</xdr:col>
      <xdr:colOff>19050</xdr:colOff>
      <xdr:row>45</xdr:row>
      <xdr:rowOff>0</xdr:rowOff>
    </xdr:to>
    <xdr:graphicFrame>
      <xdr:nvGraphicFramePr>
        <xdr:cNvPr id="4" name="Chart 5"/>
        <xdr:cNvGraphicFramePr/>
      </xdr:nvGraphicFramePr>
      <xdr:xfrm>
        <a:off x="1028700" y="7581900"/>
        <a:ext cx="60293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333375</xdr:colOff>
      <xdr:row>19</xdr:row>
      <xdr:rowOff>28575</xdr:rowOff>
    </xdr:from>
    <xdr:to>
      <xdr:col>5</xdr:col>
      <xdr:colOff>904875</xdr:colOff>
      <xdr:row>32</xdr:row>
      <xdr:rowOff>19050</xdr:rowOff>
    </xdr:to>
    <xdr:graphicFrame>
      <xdr:nvGraphicFramePr>
        <xdr:cNvPr id="5" name="Chart 6"/>
        <xdr:cNvGraphicFramePr/>
      </xdr:nvGraphicFramePr>
      <xdr:xfrm>
        <a:off x="333375" y="3209925"/>
        <a:ext cx="7610475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381000</xdr:colOff>
      <xdr:row>34</xdr:row>
      <xdr:rowOff>66675</xdr:rowOff>
    </xdr:from>
    <xdr:to>
      <xdr:col>5</xdr:col>
      <xdr:colOff>857250</xdr:colOff>
      <xdr:row>45</xdr:row>
      <xdr:rowOff>38100</xdr:rowOff>
    </xdr:to>
    <xdr:graphicFrame>
      <xdr:nvGraphicFramePr>
        <xdr:cNvPr id="6" name="Chart 7"/>
        <xdr:cNvGraphicFramePr/>
      </xdr:nvGraphicFramePr>
      <xdr:xfrm>
        <a:off x="381000" y="5676900"/>
        <a:ext cx="7515225" cy="1943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1019175</xdr:colOff>
      <xdr:row>45</xdr:row>
      <xdr:rowOff>0</xdr:rowOff>
    </xdr:from>
    <xdr:to>
      <xdr:col>5</xdr:col>
      <xdr:colOff>0</xdr:colOff>
      <xdr:row>45</xdr:row>
      <xdr:rowOff>0</xdr:rowOff>
    </xdr:to>
    <xdr:graphicFrame>
      <xdr:nvGraphicFramePr>
        <xdr:cNvPr id="7" name="Chart 8"/>
        <xdr:cNvGraphicFramePr/>
      </xdr:nvGraphicFramePr>
      <xdr:xfrm>
        <a:off x="1019175" y="7581900"/>
        <a:ext cx="6019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1028700</xdr:colOff>
      <xdr:row>45</xdr:row>
      <xdr:rowOff>0</xdr:rowOff>
    </xdr:from>
    <xdr:to>
      <xdr:col>5</xdr:col>
      <xdr:colOff>19050</xdr:colOff>
      <xdr:row>45</xdr:row>
      <xdr:rowOff>0</xdr:rowOff>
    </xdr:to>
    <xdr:graphicFrame>
      <xdr:nvGraphicFramePr>
        <xdr:cNvPr id="8" name="Chart 9"/>
        <xdr:cNvGraphicFramePr/>
      </xdr:nvGraphicFramePr>
      <xdr:xfrm>
        <a:off x="1028700" y="7581900"/>
        <a:ext cx="60293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4</xdr:row>
      <xdr:rowOff>0</xdr:rowOff>
    </xdr:from>
    <xdr:to>
      <xdr:col>4</xdr:col>
      <xdr:colOff>1076325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981075" y="752475"/>
        <a:ext cx="7667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1000125</xdr:colOff>
      <xdr:row>4</xdr:row>
      <xdr:rowOff>0</xdr:rowOff>
    </xdr:from>
    <xdr:to>
      <xdr:col>4</xdr:col>
      <xdr:colOff>1104900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000125" y="752475"/>
        <a:ext cx="7677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1019175</xdr:colOff>
      <xdr:row>24</xdr:row>
      <xdr:rowOff>104775</xdr:rowOff>
    </xdr:from>
    <xdr:to>
      <xdr:col>5</xdr:col>
      <xdr:colOff>0</xdr:colOff>
      <xdr:row>37</xdr:row>
      <xdr:rowOff>95250</xdr:rowOff>
    </xdr:to>
    <xdr:graphicFrame>
      <xdr:nvGraphicFramePr>
        <xdr:cNvPr id="3" name="Chart 3"/>
        <xdr:cNvGraphicFramePr/>
      </xdr:nvGraphicFramePr>
      <xdr:xfrm>
        <a:off x="1019175" y="4095750"/>
        <a:ext cx="766762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1028700</xdr:colOff>
      <xdr:row>38</xdr:row>
      <xdr:rowOff>104775</xdr:rowOff>
    </xdr:from>
    <xdr:to>
      <xdr:col>5</xdr:col>
      <xdr:colOff>19050</xdr:colOff>
      <xdr:row>51</xdr:row>
      <xdr:rowOff>95250</xdr:rowOff>
    </xdr:to>
    <xdr:graphicFrame>
      <xdr:nvGraphicFramePr>
        <xdr:cNvPr id="4" name="Chart 4"/>
        <xdr:cNvGraphicFramePr/>
      </xdr:nvGraphicFramePr>
      <xdr:xfrm>
        <a:off x="1028700" y="6362700"/>
        <a:ext cx="7677150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32</xdr:row>
      <xdr:rowOff>66675</xdr:rowOff>
    </xdr:from>
    <xdr:to>
      <xdr:col>7</xdr:col>
      <xdr:colOff>304800</xdr:colOff>
      <xdr:row>55</xdr:row>
      <xdr:rowOff>57150</xdr:rowOff>
    </xdr:to>
    <xdr:graphicFrame>
      <xdr:nvGraphicFramePr>
        <xdr:cNvPr id="1" name="Chart 3"/>
        <xdr:cNvGraphicFramePr/>
      </xdr:nvGraphicFramePr>
      <xdr:xfrm>
        <a:off x="161925" y="5381625"/>
        <a:ext cx="97536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57</xdr:row>
      <xdr:rowOff>47625</xdr:rowOff>
    </xdr:from>
    <xdr:to>
      <xdr:col>7</xdr:col>
      <xdr:colOff>400050</xdr:colOff>
      <xdr:row>80</xdr:row>
      <xdr:rowOff>66675</xdr:rowOff>
    </xdr:to>
    <xdr:graphicFrame>
      <xdr:nvGraphicFramePr>
        <xdr:cNvPr id="2" name="Chart 4"/>
        <xdr:cNvGraphicFramePr/>
      </xdr:nvGraphicFramePr>
      <xdr:xfrm>
        <a:off x="190500" y="9410700"/>
        <a:ext cx="98202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16</xdr:row>
      <xdr:rowOff>152400</xdr:rowOff>
    </xdr:from>
    <xdr:to>
      <xdr:col>6</xdr:col>
      <xdr:colOff>390525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733425" y="2905125"/>
        <a:ext cx="6696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676275</xdr:colOff>
      <xdr:row>37</xdr:row>
      <xdr:rowOff>142875</xdr:rowOff>
    </xdr:from>
    <xdr:to>
      <xdr:col>6</xdr:col>
      <xdr:colOff>447675</xdr:colOff>
      <xdr:row>57</xdr:row>
      <xdr:rowOff>123825</xdr:rowOff>
    </xdr:to>
    <xdr:graphicFrame>
      <xdr:nvGraphicFramePr>
        <xdr:cNvPr id="2" name="Chart 2"/>
        <xdr:cNvGraphicFramePr/>
      </xdr:nvGraphicFramePr>
      <xdr:xfrm>
        <a:off x="676275" y="6296025"/>
        <a:ext cx="681037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24</xdr:row>
      <xdr:rowOff>66675</xdr:rowOff>
    </xdr:from>
    <xdr:to>
      <xdr:col>6</xdr:col>
      <xdr:colOff>104775</xdr:colOff>
      <xdr:row>46</xdr:row>
      <xdr:rowOff>47625</xdr:rowOff>
    </xdr:to>
    <xdr:graphicFrame>
      <xdr:nvGraphicFramePr>
        <xdr:cNvPr id="1" name="Chart 1"/>
        <xdr:cNvGraphicFramePr/>
      </xdr:nvGraphicFramePr>
      <xdr:xfrm>
        <a:off x="1371600" y="4114800"/>
        <a:ext cx="7239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1371600</xdr:colOff>
      <xdr:row>47</xdr:row>
      <xdr:rowOff>104775</xdr:rowOff>
    </xdr:from>
    <xdr:to>
      <xdr:col>6</xdr:col>
      <xdr:colOff>142875</xdr:colOff>
      <xdr:row>70</xdr:row>
      <xdr:rowOff>85725</xdr:rowOff>
    </xdr:to>
    <xdr:graphicFrame>
      <xdr:nvGraphicFramePr>
        <xdr:cNvPr id="2" name="Chart 2"/>
        <xdr:cNvGraphicFramePr/>
      </xdr:nvGraphicFramePr>
      <xdr:xfrm>
        <a:off x="1371600" y="7877175"/>
        <a:ext cx="72771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28575</xdr:rowOff>
    </xdr:from>
    <xdr:to>
      <xdr:col>7</xdr:col>
      <xdr:colOff>190500</xdr:colOff>
      <xdr:row>54</xdr:row>
      <xdr:rowOff>38100</xdr:rowOff>
    </xdr:to>
    <xdr:graphicFrame>
      <xdr:nvGraphicFramePr>
        <xdr:cNvPr id="1" name="Chart 1"/>
        <xdr:cNvGraphicFramePr/>
      </xdr:nvGraphicFramePr>
      <xdr:xfrm>
        <a:off x="66675" y="5143500"/>
        <a:ext cx="105632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55</xdr:row>
      <xdr:rowOff>114300</xdr:rowOff>
    </xdr:from>
    <xdr:to>
      <xdr:col>7</xdr:col>
      <xdr:colOff>76200</xdr:colOff>
      <xdr:row>75</xdr:row>
      <xdr:rowOff>123825</xdr:rowOff>
    </xdr:to>
    <xdr:graphicFrame>
      <xdr:nvGraphicFramePr>
        <xdr:cNvPr id="2" name="Chart 2"/>
        <xdr:cNvGraphicFramePr/>
      </xdr:nvGraphicFramePr>
      <xdr:xfrm>
        <a:off x="238125" y="9115425"/>
        <a:ext cx="1027747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12</xdr:row>
      <xdr:rowOff>142875</xdr:rowOff>
    </xdr:from>
    <xdr:to>
      <xdr:col>6</xdr:col>
      <xdr:colOff>38100</xdr:colOff>
      <xdr:row>33</xdr:row>
      <xdr:rowOff>28575</xdr:rowOff>
    </xdr:to>
    <xdr:graphicFrame>
      <xdr:nvGraphicFramePr>
        <xdr:cNvPr id="1" name="Chart 2"/>
        <xdr:cNvGraphicFramePr/>
      </xdr:nvGraphicFramePr>
      <xdr:xfrm>
        <a:off x="1371600" y="2190750"/>
        <a:ext cx="81057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12</xdr:row>
      <xdr:rowOff>47625</xdr:rowOff>
    </xdr:from>
    <xdr:to>
      <xdr:col>5</xdr:col>
      <xdr:colOff>742950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57300" y="2085975"/>
        <a:ext cx="74485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/>
  <dimension ref="A1:J29"/>
  <sheetViews>
    <sheetView showGridLines="0" tabSelected="1" view="pageBreakPreview" zoomScale="75" zoomScaleNormal="75" zoomScaleSheetLayoutView="75" workbookViewId="0" topLeftCell="A1">
      <selection activeCell="G18" sqref="G18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6.71093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51" t="s">
        <v>173</v>
      </c>
      <c r="B1" s="351"/>
      <c r="C1" s="351"/>
      <c r="D1" s="351"/>
      <c r="E1" s="351"/>
      <c r="F1" s="351"/>
      <c r="G1" s="53"/>
      <c r="H1" s="54"/>
      <c r="I1" s="54"/>
      <c r="J1" s="54"/>
    </row>
    <row r="2" spans="1:7" ht="12.75" customHeight="1">
      <c r="A2" s="21"/>
      <c r="B2" s="6"/>
      <c r="C2" s="6"/>
      <c r="D2" s="6"/>
      <c r="E2" s="6"/>
      <c r="F2" s="6"/>
      <c r="G2" s="53"/>
    </row>
    <row r="3" spans="1:7" ht="15" customHeight="1">
      <c r="A3" s="361" t="s">
        <v>388</v>
      </c>
      <c r="B3" s="361"/>
      <c r="C3" s="361"/>
      <c r="D3" s="361"/>
      <c r="E3" s="361"/>
      <c r="F3" s="361"/>
      <c r="G3" s="65"/>
    </row>
    <row r="4" spans="1:7" ht="12.75" customHeight="1" thickBot="1">
      <c r="A4" s="89"/>
      <c r="B4" s="89"/>
      <c r="C4" s="89"/>
      <c r="D4" s="89"/>
      <c r="E4" s="89"/>
      <c r="F4" s="89"/>
      <c r="G4" s="53"/>
    </row>
    <row r="5" spans="1:7" ht="12.75" customHeight="1">
      <c r="A5" s="352" t="s">
        <v>0</v>
      </c>
      <c r="B5" s="359" t="s">
        <v>1</v>
      </c>
      <c r="C5" s="360"/>
      <c r="D5" s="355" t="s">
        <v>2</v>
      </c>
      <c r="E5" s="356"/>
      <c r="F5" s="109" t="s">
        <v>127</v>
      </c>
      <c r="G5" s="53"/>
    </row>
    <row r="6" spans="1:7" ht="12.75" customHeight="1">
      <c r="A6" s="353"/>
      <c r="B6" s="357" t="s">
        <v>3</v>
      </c>
      <c r="C6" s="349" t="s">
        <v>139</v>
      </c>
      <c r="D6" s="349" t="s">
        <v>3</v>
      </c>
      <c r="E6" s="349" t="s">
        <v>139</v>
      </c>
      <c r="F6" s="110" t="s">
        <v>126</v>
      </c>
      <c r="G6" s="53"/>
    </row>
    <row r="7" spans="1:7" ht="12.75" customHeight="1" thickBot="1">
      <c r="A7" s="354"/>
      <c r="B7" s="358"/>
      <c r="C7" s="350"/>
      <c r="D7" s="350"/>
      <c r="E7" s="350"/>
      <c r="F7" s="111" t="s">
        <v>147</v>
      </c>
      <c r="G7" s="53"/>
    </row>
    <row r="8" spans="1:7" ht="12.75" customHeight="1">
      <c r="A8" s="90" t="s">
        <v>4</v>
      </c>
      <c r="B8" s="248">
        <v>5434</v>
      </c>
      <c r="C8" s="92">
        <f aca="true" t="shared" si="0" ref="C8:C25">(B8/$B$27)*100</f>
        <v>18.467917346383906</v>
      </c>
      <c r="D8" s="248">
        <v>6821</v>
      </c>
      <c r="E8" s="92">
        <f>(D8/$D$27)*100</f>
        <v>18.883229057084325</v>
      </c>
      <c r="F8" s="341">
        <v>13.164446822018194</v>
      </c>
      <c r="G8" s="53"/>
    </row>
    <row r="9" spans="1:7" ht="12.75" customHeight="1">
      <c r="A9" s="94" t="s">
        <v>5</v>
      </c>
      <c r="B9" s="249">
        <v>1062</v>
      </c>
      <c r="C9" s="96">
        <f t="shared" si="0"/>
        <v>3.6092985318107664</v>
      </c>
      <c r="D9" s="249">
        <v>1298</v>
      </c>
      <c r="E9" s="96">
        <f aca="true" t="shared" si="1" ref="E9:E25">(D9/$D$27)*100</f>
        <v>3.5933779967886603</v>
      </c>
      <c r="F9" s="342">
        <v>3.826726435433297</v>
      </c>
      <c r="G9" s="53"/>
    </row>
    <row r="10" spans="1:7" ht="12.75" customHeight="1">
      <c r="A10" s="98" t="s">
        <v>6</v>
      </c>
      <c r="B10" s="249">
        <v>691</v>
      </c>
      <c r="C10" s="96">
        <f t="shared" si="0"/>
        <v>2.3484230560087003</v>
      </c>
      <c r="D10" s="249">
        <v>852</v>
      </c>
      <c r="E10" s="96">
        <f t="shared" si="1"/>
        <v>2.358673384640939</v>
      </c>
      <c r="F10" s="342">
        <v>1.9687921961154597</v>
      </c>
      <c r="G10" s="53"/>
    </row>
    <row r="11" spans="1:7" ht="12.75" customHeight="1">
      <c r="A11" s="94" t="s">
        <v>7</v>
      </c>
      <c r="B11" s="249">
        <v>512</v>
      </c>
      <c r="C11" s="96">
        <f t="shared" si="0"/>
        <v>1.7400761283306143</v>
      </c>
      <c r="D11" s="249">
        <v>693</v>
      </c>
      <c r="E11" s="96">
        <f t="shared" si="1"/>
        <v>1.918498422014285</v>
      </c>
      <c r="F11" s="342">
        <v>0.4058239098699031</v>
      </c>
      <c r="G11" s="53"/>
    </row>
    <row r="12" spans="1:7" ht="12.75" customHeight="1">
      <c r="A12" s="94" t="s">
        <v>8</v>
      </c>
      <c r="B12" s="249">
        <v>957</v>
      </c>
      <c r="C12" s="96">
        <f t="shared" si="0"/>
        <v>3.2524469820554653</v>
      </c>
      <c r="D12" s="249">
        <v>1244</v>
      </c>
      <c r="E12" s="96">
        <f t="shared" si="1"/>
        <v>3.4438846132550798</v>
      </c>
      <c r="F12" s="342">
        <v>1.491361780430348</v>
      </c>
      <c r="G12" s="53"/>
    </row>
    <row r="13" spans="1:7" ht="12.75" customHeight="1">
      <c r="A13" s="94" t="s">
        <v>9</v>
      </c>
      <c r="B13" s="249">
        <v>383</v>
      </c>
      <c r="C13" s="96">
        <f t="shared" si="0"/>
        <v>1.3016585100598153</v>
      </c>
      <c r="D13" s="249">
        <v>481</v>
      </c>
      <c r="E13" s="96">
        <f t="shared" si="1"/>
        <v>1.3315984718454128</v>
      </c>
      <c r="F13" s="342">
        <v>2.4118695356534015</v>
      </c>
      <c r="G13" s="53"/>
    </row>
    <row r="14" spans="1:7" ht="12.75" customHeight="1">
      <c r="A14" s="94" t="s">
        <v>10</v>
      </c>
      <c r="B14" s="249">
        <v>3105</v>
      </c>
      <c r="C14" s="96">
        <f t="shared" si="0"/>
        <v>10.552610114192495</v>
      </c>
      <c r="D14" s="249">
        <v>3801</v>
      </c>
      <c r="E14" s="96">
        <f t="shared" si="1"/>
        <v>10.522673163169259</v>
      </c>
      <c r="F14" s="342">
        <v>16.1492006303435</v>
      </c>
      <c r="G14" s="53"/>
    </row>
    <row r="15" spans="1:7" ht="12.75" customHeight="1">
      <c r="A15" s="98" t="s">
        <v>11</v>
      </c>
      <c r="B15" s="249">
        <v>2444</v>
      </c>
      <c r="C15" s="96">
        <f t="shared" si="0"/>
        <v>8.306144643828167</v>
      </c>
      <c r="D15" s="249">
        <v>2963</v>
      </c>
      <c r="E15" s="96">
        <f t="shared" si="1"/>
        <v>8.202757322407397</v>
      </c>
      <c r="F15" s="342">
        <v>4.384980035899931</v>
      </c>
      <c r="G15" s="53"/>
    </row>
    <row r="16" spans="1:7" ht="12.75" customHeight="1">
      <c r="A16" s="98" t="s">
        <v>12</v>
      </c>
      <c r="B16" s="249">
        <v>3424</v>
      </c>
      <c r="C16" s="96">
        <f t="shared" si="0"/>
        <v>11.636759108210985</v>
      </c>
      <c r="D16" s="249">
        <v>4421</v>
      </c>
      <c r="E16" s="96">
        <f t="shared" si="1"/>
        <v>12.239078677814074</v>
      </c>
      <c r="F16" s="342">
        <v>21.87230710232125</v>
      </c>
      <c r="G16" s="53"/>
    </row>
    <row r="17" spans="1:9" ht="12.75" customHeight="1">
      <c r="A17" s="98" t="s">
        <v>18</v>
      </c>
      <c r="B17" s="249">
        <v>2055</v>
      </c>
      <c r="C17" s="96">
        <f t="shared" si="0"/>
        <v>6.984094616639477</v>
      </c>
      <c r="D17" s="249">
        <v>2606</v>
      </c>
      <c r="E17" s="96">
        <f t="shared" si="1"/>
        <v>7.214439953490947</v>
      </c>
      <c r="F17" s="342">
        <v>7.153850863821957</v>
      </c>
      <c r="G17" s="53"/>
      <c r="I17" s="61"/>
    </row>
    <row r="18" spans="1:9" ht="12.75" customHeight="1">
      <c r="A18" s="98" t="s">
        <v>13</v>
      </c>
      <c r="B18" s="249">
        <v>1405</v>
      </c>
      <c r="C18" s="96">
        <f t="shared" si="0"/>
        <v>4.7750135943447525</v>
      </c>
      <c r="D18" s="249">
        <v>1697</v>
      </c>
      <c r="E18" s="96">
        <f t="shared" si="1"/>
        <v>4.6979679973423405</v>
      </c>
      <c r="F18" s="342">
        <v>6.161897733534854</v>
      </c>
      <c r="G18" s="53"/>
      <c r="I18" s="60"/>
    </row>
    <row r="19" spans="1:9" ht="12.75" customHeight="1">
      <c r="A19" s="98" t="s">
        <v>14</v>
      </c>
      <c r="B19" s="249">
        <v>2415</v>
      </c>
      <c r="C19" s="96">
        <f t="shared" si="0"/>
        <v>8.20758564437194</v>
      </c>
      <c r="D19" s="249">
        <v>2889</v>
      </c>
      <c r="E19" s="96">
        <f t="shared" si="1"/>
        <v>7.997896019046564</v>
      </c>
      <c r="F19" s="342">
        <v>6.087970944902951</v>
      </c>
      <c r="G19" s="53"/>
      <c r="I19" s="60"/>
    </row>
    <row r="20" spans="1:9" ht="12.75" customHeight="1">
      <c r="A20" s="99" t="s">
        <v>38</v>
      </c>
      <c r="B20" s="249">
        <v>1529</v>
      </c>
      <c r="C20" s="96">
        <f t="shared" si="0"/>
        <v>5.196438281674824</v>
      </c>
      <c r="D20" s="249">
        <v>1725</v>
      </c>
      <c r="E20" s="96">
        <f t="shared" si="1"/>
        <v>4.775483085100492</v>
      </c>
      <c r="F20" s="342">
        <v>3.1841047736596337</v>
      </c>
      <c r="G20" s="53"/>
      <c r="I20" s="60"/>
    </row>
    <row r="21" spans="1:9" ht="12.75" customHeight="1">
      <c r="A21" s="99" t="s">
        <v>15</v>
      </c>
      <c r="B21" s="249">
        <v>1065</v>
      </c>
      <c r="C21" s="96">
        <f t="shared" si="0"/>
        <v>3.619494290375204</v>
      </c>
      <c r="D21" s="249">
        <v>1265</v>
      </c>
      <c r="E21" s="96">
        <f t="shared" si="1"/>
        <v>3.5020209290736943</v>
      </c>
      <c r="F21" s="342">
        <v>2.901868149928941</v>
      </c>
      <c r="G21" s="53"/>
      <c r="I21" s="60"/>
    </row>
    <row r="22" spans="1:7" ht="12.75" customHeight="1">
      <c r="A22" s="98" t="s">
        <v>39</v>
      </c>
      <c r="B22" s="249">
        <v>646</v>
      </c>
      <c r="C22" s="96">
        <f t="shared" si="0"/>
        <v>2.1954866775421427</v>
      </c>
      <c r="D22" s="249">
        <v>758</v>
      </c>
      <c r="E22" s="96">
        <f t="shared" si="1"/>
        <v>2.0984441614528544</v>
      </c>
      <c r="F22" s="342">
        <v>3.0015114064458746</v>
      </c>
      <c r="G22" s="53"/>
    </row>
    <row r="23" spans="1:7" ht="12.75" customHeight="1">
      <c r="A23" s="98" t="s">
        <v>16</v>
      </c>
      <c r="B23" s="249">
        <v>1523</v>
      </c>
      <c r="C23" s="96">
        <f t="shared" si="0"/>
        <v>5.176046764545949</v>
      </c>
      <c r="D23" s="249">
        <v>1674</v>
      </c>
      <c r="E23" s="96">
        <f t="shared" si="1"/>
        <v>4.634294889541</v>
      </c>
      <c r="F23" s="342">
        <v>4.423941451530259</v>
      </c>
      <c r="G23" s="53"/>
    </row>
    <row r="24" spans="1:7" ht="12.75" customHeight="1">
      <c r="A24" s="98" t="s">
        <v>17</v>
      </c>
      <c r="B24" s="249">
        <v>741</v>
      </c>
      <c r="C24" s="96">
        <f t="shared" si="0"/>
        <v>2.518352365415987</v>
      </c>
      <c r="D24" s="249">
        <v>893</v>
      </c>
      <c r="E24" s="96">
        <f t="shared" si="1"/>
        <v>2.4721776202868058</v>
      </c>
      <c r="F24" s="342">
        <v>1.4092817757897824</v>
      </c>
      <c r="G24" s="53"/>
    </row>
    <row r="25" spans="1:7" ht="12.75" customHeight="1">
      <c r="A25" s="99" t="s">
        <v>19</v>
      </c>
      <c r="B25" s="249">
        <v>33</v>
      </c>
      <c r="C25" s="96">
        <f t="shared" si="0"/>
        <v>0.11215334420880912</v>
      </c>
      <c r="D25" s="249">
        <v>41</v>
      </c>
      <c r="E25" s="96">
        <f t="shared" si="1"/>
        <v>0.11350423564586679</v>
      </c>
      <c r="F25" s="97" t="s">
        <v>132</v>
      </c>
      <c r="G25" s="53"/>
    </row>
    <row r="26" spans="1:7" ht="12.75" customHeight="1">
      <c r="A26" s="99"/>
      <c r="B26" s="100"/>
      <c r="C26" s="96"/>
      <c r="D26" s="95"/>
      <c r="E26" s="96"/>
      <c r="F26" s="97"/>
      <c r="G26" s="53"/>
    </row>
    <row r="27" spans="1:7" ht="12.75" customHeight="1" thickBot="1">
      <c r="A27" s="304" t="s">
        <v>22</v>
      </c>
      <c r="B27" s="305">
        <f>SUM(B8:B25)</f>
        <v>29424</v>
      </c>
      <c r="C27" s="306">
        <f>SUM(C8:C25)</f>
        <v>100.00000000000003</v>
      </c>
      <c r="D27" s="305">
        <f>SUM(D8:D25)</f>
        <v>36122</v>
      </c>
      <c r="E27" s="306">
        <f>SUM(E8:E25)</f>
        <v>100</v>
      </c>
      <c r="F27" s="307">
        <f>SUM(F8:F24)</f>
        <v>99.99993554769952</v>
      </c>
      <c r="G27" s="53"/>
    </row>
    <row r="28" spans="1:6" ht="12.75" customHeight="1">
      <c r="A28" s="103" t="s">
        <v>353</v>
      </c>
      <c r="B28" s="104"/>
      <c r="C28" s="105"/>
      <c r="D28" s="106"/>
      <c r="E28" s="107"/>
      <c r="F28" s="108"/>
    </row>
    <row r="29" spans="1:6" ht="12.75" customHeight="1">
      <c r="A29" s="21" t="s">
        <v>389</v>
      </c>
      <c r="B29" s="11"/>
      <c r="C29" s="11"/>
      <c r="D29" s="4"/>
      <c r="E29" s="4"/>
      <c r="F29" s="11"/>
    </row>
  </sheetData>
  <mergeCells count="9">
    <mergeCell ref="E6:E7"/>
    <mergeCell ref="A1:F1"/>
    <mergeCell ref="A5:A7"/>
    <mergeCell ref="D5:E5"/>
    <mergeCell ref="D6:D7"/>
    <mergeCell ref="B6:B7"/>
    <mergeCell ref="B5:C5"/>
    <mergeCell ref="C6:C7"/>
    <mergeCell ref="A3:F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6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R33"/>
  <sheetViews>
    <sheetView showGridLines="0" view="pageBreakPreview" zoomScale="75" zoomScaleNormal="75" zoomScaleSheetLayoutView="75" workbookViewId="0" topLeftCell="A1">
      <selection activeCell="G32" sqref="G32"/>
    </sheetView>
  </sheetViews>
  <sheetFormatPr defaultColWidth="11.421875" defaultRowHeight="12.75"/>
  <cols>
    <col min="1" max="1" width="63.28125" style="9" bestFit="1" customWidth="1"/>
    <col min="2" max="7" width="10.7109375" style="4" customWidth="1"/>
    <col min="8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324" t="s">
        <v>173</v>
      </c>
      <c r="B1" s="324"/>
      <c r="C1" s="324"/>
      <c r="D1" s="324"/>
      <c r="E1" s="324"/>
      <c r="F1" s="324"/>
      <c r="G1" s="324"/>
      <c r="H1" s="324"/>
      <c r="I1" s="324"/>
      <c r="J1" s="9"/>
      <c r="K1" s="14"/>
      <c r="L1" s="14"/>
      <c r="M1" s="54"/>
      <c r="N1" s="54"/>
      <c r="O1" s="54"/>
      <c r="P1" s="54"/>
      <c r="Q1" s="54"/>
      <c r="R1" s="54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61" t="s">
        <v>203</v>
      </c>
      <c r="B3" s="361"/>
      <c r="C3" s="361"/>
      <c r="D3" s="361"/>
      <c r="E3" s="361"/>
      <c r="F3" s="361"/>
      <c r="G3" s="361"/>
      <c r="H3" s="361"/>
      <c r="I3" s="361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61" t="s">
        <v>354</v>
      </c>
      <c r="B4" s="361"/>
      <c r="C4" s="361"/>
      <c r="D4" s="361"/>
      <c r="E4" s="361"/>
      <c r="F4" s="361"/>
      <c r="G4" s="361"/>
      <c r="H4" s="361"/>
      <c r="I4" s="361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89"/>
      <c r="B5" s="89"/>
      <c r="C5" s="89"/>
      <c r="D5" s="89"/>
      <c r="E5" s="89"/>
      <c r="F5" s="89"/>
      <c r="G5" s="117"/>
      <c r="H5" s="132"/>
      <c r="I5" s="132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52" t="s">
        <v>21</v>
      </c>
      <c r="B6" s="367" t="s">
        <v>128</v>
      </c>
      <c r="C6" s="368"/>
      <c r="D6" s="367" t="s">
        <v>129</v>
      </c>
      <c r="E6" s="368"/>
      <c r="F6" s="367" t="s">
        <v>130</v>
      </c>
      <c r="G6" s="368"/>
      <c r="H6" s="369" t="s">
        <v>22</v>
      </c>
      <c r="I6" s="370"/>
    </row>
    <row r="7" spans="1:10" ht="13.5" thickBot="1">
      <c r="A7" s="354"/>
      <c r="B7" s="134" t="s">
        <v>3</v>
      </c>
      <c r="C7" s="135" t="s">
        <v>23</v>
      </c>
      <c r="D7" s="134" t="s">
        <v>3</v>
      </c>
      <c r="E7" s="135" t="s">
        <v>23</v>
      </c>
      <c r="F7" s="134" t="s">
        <v>3</v>
      </c>
      <c r="G7" s="135" t="s">
        <v>23</v>
      </c>
      <c r="H7" s="134" t="s">
        <v>20</v>
      </c>
      <c r="I7" s="136" t="s">
        <v>23</v>
      </c>
      <c r="J7" s="4"/>
    </row>
    <row r="8" spans="1:10" ht="12.75" customHeight="1">
      <c r="A8" s="254" t="s">
        <v>249</v>
      </c>
      <c r="B8" s="55">
        <v>4954</v>
      </c>
      <c r="C8" s="258">
        <f>(B8/$B$22)*100</f>
        <v>14.161568806814934</v>
      </c>
      <c r="D8" s="55">
        <v>202</v>
      </c>
      <c r="E8" s="258">
        <f>(D8/$D$22)*100</f>
        <v>22.197802197802197</v>
      </c>
      <c r="F8" s="91">
        <v>42</v>
      </c>
      <c r="G8" s="92">
        <f>(F8/$F$22)*100</f>
        <v>18.26086956521739</v>
      </c>
      <c r="H8" s="91">
        <v>5198</v>
      </c>
      <c r="I8" s="93">
        <f>(H8/$H$22)*100</f>
        <v>14.390122363102817</v>
      </c>
      <c r="J8" s="73"/>
    </row>
    <row r="9" spans="1:10" ht="12.75" customHeight="1">
      <c r="A9" s="256" t="s">
        <v>250</v>
      </c>
      <c r="B9" s="55">
        <v>885</v>
      </c>
      <c r="C9" s="259">
        <f aca="true" t="shared" si="0" ref="C9:C20">(B9/$B$22)*100</f>
        <v>2.5298725058601566</v>
      </c>
      <c r="D9" s="55">
        <v>67</v>
      </c>
      <c r="E9" s="259">
        <f aca="true" t="shared" si="1" ref="E9:E20">(D9/$D$22)*100</f>
        <v>7.362637362637363</v>
      </c>
      <c r="F9" s="95">
        <v>13</v>
      </c>
      <c r="G9" s="96">
        <f aca="true" t="shared" si="2" ref="G9:G20">(F9/$F$22)*100</f>
        <v>5.6521739130434785</v>
      </c>
      <c r="H9" s="95">
        <v>965</v>
      </c>
      <c r="I9" s="97">
        <f aca="true" t="shared" si="3" ref="I9:I20">(H9/$H$22)*100</f>
        <v>2.6715021316649135</v>
      </c>
      <c r="J9" s="73"/>
    </row>
    <row r="10" spans="1:10" ht="12.75" customHeight="1">
      <c r="A10" s="256" t="s">
        <v>251</v>
      </c>
      <c r="B10" s="55">
        <v>1520</v>
      </c>
      <c r="C10" s="259">
        <f t="shared" si="0"/>
        <v>4.345091761477331</v>
      </c>
      <c r="D10" s="55">
        <v>138</v>
      </c>
      <c r="E10" s="259">
        <f t="shared" si="1"/>
        <v>15.164835164835164</v>
      </c>
      <c r="F10" s="95">
        <v>32</v>
      </c>
      <c r="G10" s="96">
        <f t="shared" si="2"/>
        <v>13.91304347826087</v>
      </c>
      <c r="H10" s="95">
        <v>1690</v>
      </c>
      <c r="I10" s="97">
        <f t="shared" si="3"/>
        <v>4.678589225402802</v>
      </c>
      <c r="J10" s="73"/>
    </row>
    <row r="11" spans="1:10" ht="12.75" customHeight="1">
      <c r="A11" s="256" t="s">
        <v>252</v>
      </c>
      <c r="B11" s="55">
        <v>1842</v>
      </c>
      <c r="C11" s="259">
        <f t="shared" si="0"/>
        <v>5.2655651477902925</v>
      </c>
      <c r="D11" s="55">
        <v>30</v>
      </c>
      <c r="E11" s="259">
        <f t="shared" si="1"/>
        <v>3.296703296703297</v>
      </c>
      <c r="F11" s="95">
        <v>6</v>
      </c>
      <c r="G11" s="96">
        <f t="shared" si="2"/>
        <v>2.608695652173913</v>
      </c>
      <c r="H11" s="95">
        <v>1878</v>
      </c>
      <c r="I11" s="97">
        <f t="shared" si="3"/>
        <v>5.199047671778971</v>
      </c>
      <c r="J11" s="73"/>
    </row>
    <row r="12" spans="1:10" ht="12.75" customHeight="1">
      <c r="A12" s="256" t="s">
        <v>253</v>
      </c>
      <c r="B12" s="55">
        <v>1785</v>
      </c>
      <c r="C12" s="259">
        <f t="shared" si="0"/>
        <v>5.102624206734893</v>
      </c>
      <c r="D12" s="55">
        <v>64</v>
      </c>
      <c r="E12" s="259">
        <f t="shared" si="1"/>
        <v>7.032967032967033</v>
      </c>
      <c r="F12" s="95">
        <v>25</v>
      </c>
      <c r="G12" s="96">
        <f t="shared" si="2"/>
        <v>10.869565217391305</v>
      </c>
      <c r="H12" s="95">
        <v>1874</v>
      </c>
      <c r="I12" s="97">
        <f t="shared" si="3"/>
        <v>5.187974087813521</v>
      </c>
      <c r="J12" s="73"/>
    </row>
    <row r="13" spans="1:10" ht="12.75" customHeight="1">
      <c r="A13" s="256" t="s">
        <v>254</v>
      </c>
      <c r="B13" s="55">
        <v>699</v>
      </c>
      <c r="C13" s="259">
        <f t="shared" si="0"/>
        <v>1.998170487679378</v>
      </c>
      <c r="D13" s="55">
        <v>18</v>
      </c>
      <c r="E13" s="259">
        <f t="shared" si="1"/>
        <v>1.9780219780219779</v>
      </c>
      <c r="F13" s="95">
        <v>3</v>
      </c>
      <c r="G13" s="96">
        <f t="shared" si="2"/>
        <v>1.3043478260869565</v>
      </c>
      <c r="H13" s="95">
        <v>720</v>
      </c>
      <c r="I13" s="97">
        <f t="shared" si="3"/>
        <v>1.9932451137810752</v>
      </c>
      <c r="J13" s="73"/>
    </row>
    <row r="14" spans="1:10" ht="12.75" customHeight="1">
      <c r="A14" s="256" t="s">
        <v>255</v>
      </c>
      <c r="B14" s="55">
        <v>12931</v>
      </c>
      <c r="C14" s="259">
        <f t="shared" si="0"/>
        <v>36.964724715568</v>
      </c>
      <c r="D14" s="55">
        <v>120</v>
      </c>
      <c r="E14" s="259">
        <f t="shared" si="1"/>
        <v>13.186813186813188</v>
      </c>
      <c r="F14" s="95">
        <v>32</v>
      </c>
      <c r="G14" s="96">
        <f t="shared" si="2"/>
        <v>13.91304347826087</v>
      </c>
      <c r="H14" s="95">
        <v>13083</v>
      </c>
      <c r="I14" s="97">
        <f t="shared" si="3"/>
        <v>36.218924754996955</v>
      </c>
      <c r="J14" s="73"/>
    </row>
    <row r="15" spans="1:10" ht="12.75" customHeight="1">
      <c r="A15" s="256" t="s">
        <v>256</v>
      </c>
      <c r="B15" s="55">
        <v>899</v>
      </c>
      <c r="C15" s="259">
        <f t="shared" si="0"/>
        <v>2.569893087873764</v>
      </c>
      <c r="D15" s="55">
        <v>44</v>
      </c>
      <c r="E15" s="259">
        <f t="shared" si="1"/>
        <v>4.835164835164836</v>
      </c>
      <c r="F15" s="95">
        <v>22</v>
      </c>
      <c r="G15" s="96">
        <f t="shared" si="2"/>
        <v>9.565217391304348</v>
      </c>
      <c r="H15" s="95">
        <v>965</v>
      </c>
      <c r="I15" s="97">
        <f t="shared" si="3"/>
        <v>2.6715021316649135</v>
      </c>
      <c r="J15" s="73"/>
    </row>
    <row r="16" spans="1:10" ht="12.75" customHeight="1">
      <c r="A16" s="256" t="s">
        <v>112</v>
      </c>
      <c r="B16" s="55">
        <v>2348</v>
      </c>
      <c r="C16" s="259">
        <f t="shared" si="0"/>
        <v>6.712023326282088</v>
      </c>
      <c r="D16" s="55">
        <v>82</v>
      </c>
      <c r="E16" s="259">
        <f t="shared" si="1"/>
        <v>9.010989010989011</v>
      </c>
      <c r="F16" s="95">
        <v>18</v>
      </c>
      <c r="G16" s="96">
        <f t="shared" si="2"/>
        <v>7.82608695652174</v>
      </c>
      <c r="H16" s="95">
        <v>2448</v>
      </c>
      <c r="I16" s="97">
        <f t="shared" si="3"/>
        <v>6.777033386855656</v>
      </c>
      <c r="J16" s="73"/>
    </row>
    <row r="17" spans="1:10" ht="12.75" customHeight="1">
      <c r="A17" s="256" t="s">
        <v>257</v>
      </c>
      <c r="B17" s="55">
        <v>1105</v>
      </c>
      <c r="C17" s="259">
        <f t="shared" si="0"/>
        <v>3.1587673660739806</v>
      </c>
      <c r="D17" s="55">
        <v>43</v>
      </c>
      <c r="E17" s="259">
        <f t="shared" si="1"/>
        <v>4.725274725274725</v>
      </c>
      <c r="F17" s="95">
        <v>3</v>
      </c>
      <c r="G17" s="96">
        <f t="shared" si="2"/>
        <v>1.3043478260869565</v>
      </c>
      <c r="H17" s="95">
        <v>1151</v>
      </c>
      <c r="I17" s="97">
        <f t="shared" si="3"/>
        <v>3.186423786058358</v>
      </c>
      <c r="J17" s="73"/>
    </row>
    <row r="18" spans="1:10" ht="12.75" customHeight="1">
      <c r="A18" s="256" t="s">
        <v>258</v>
      </c>
      <c r="B18" s="55">
        <v>4903</v>
      </c>
      <c r="C18" s="259">
        <f t="shared" si="0"/>
        <v>14.015779543765364</v>
      </c>
      <c r="D18" s="55">
        <v>46</v>
      </c>
      <c r="E18" s="259">
        <f t="shared" si="1"/>
        <v>5.054945054945055</v>
      </c>
      <c r="F18" s="95">
        <v>8</v>
      </c>
      <c r="G18" s="96">
        <f t="shared" si="2"/>
        <v>3.4782608695652173</v>
      </c>
      <c r="H18" s="95">
        <v>4957</v>
      </c>
      <c r="I18" s="97">
        <f t="shared" si="3"/>
        <v>13.72293892918443</v>
      </c>
      <c r="J18" s="73"/>
    </row>
    <row r="19" spans="1:10" ht="12.75" customHeight="1">
      <c r="A19" s="256" t="s">
        <v>58</v>
      </c>
      <c r="B19" s="55">
        <v>665</v>
      </c>
      <c r="C19" s="259">
        <f t="shared" si="0"/>
        <v>1.9009776456463325</v>
      </c>
      <c r="D19" s="55">
        <v>24</v>
      </c>
      <c r="E19" s="259">
        <f t="shared" si="1"/>
        <v>2.6373626373626373</v>
      </c>
      <c r="F19" s="95">
        <v>11</v>
      </c>
      <c r="G19" s="96">
        <f t="shared" si="2"/>
        <v>4.782608695652174</v>
      </c>
      <c r="H19" s="95">
        <v>700</v>
      </c>
      <c r="I19" s="97">
        <f t="shared" si="3"/>
        <v>1.937877193953823</v>
      </c>
      <c r="J19" s="73"/>
    </row>
    <row r="20" spans="1:10" ht="12.75" customHeight="1">
      <c r="A20" s="256" t="s">
        <v>259</v>
      </c>
      <c r="B20" s="55">
        <v>446</v>
      </c>
      <c r="C20" s="259">
        <f t="shared" si="0"/>
        <v>1.27494139843348</v>
      </c>
      <c r="D20" s="55">
        <v>32</v>
      </c>
      <c r="E20" s="259">
        <f t="shared" si="1"/>
        <v>3.5164835164835164</v>
      </c>
      <c r="F20" s="95">
        <v>15</v>
      </c>
      <c r="G20" s="96">
        <f t="shared" si="2"/>
        <v>6.521739130434782</v>
      </c>
      <c r="H20" s="95">
        <v>493</v>
      </c>
      <c r="I20" s="97">
        <f t="shared" si="3"/>
        <v>1.364819223741764</v>
      </c>
      <c r="J20" s="73"/>
    </row>
    <row r="21" spans="1:10" ht="12.75" customHeight="1">
      <c r="A21" s="94"/>
      <c r="B21" s="95"/>
      <c r="C21" s="96"/>
      <c r="D21" s="95"/>
      <c r="E21" s="96"/>
      <c r="F21" s="95"/>
      <c r="G21" s="96"/>
      <c r="H21" s="95"/>
      <c r="I21" s="97"/>
      <c r="J21" s="73"/>
    </row>
    <row r="22" spans="1:10" ht="12.75" customHeight="1" thickBot="1">
      <c r="A22" s="304" t="s">
        <v>174</v>
      </c>
      <c r="B22" s="305">
        <f>SUM(B8:B20)</f>
        <v>34982</v>
      </c>
      <c r="C22" s="306">
        <v>100</v>
      </c>
      <c r="D22" s="305">
        <f>SUM(D8:D20)</f>
        <v>910</v>
      </c>
      <c r="E22" s="306">
        <v>100</v>
      </c>
      <c r="F22" s="305">
        <f>SUM(F8:F20)</f>
        <v>230</v>
      </c>
      <c r="G22" s="306">
        <v>100</v>
      </c>
      <c r="H22" s="305">
        <f>B22+D22+F22</f>
        <v>36122</v>
      </c>
      <c r="I22" s="307">
        <v>100</v>
      </c>
      <c r="J22" s="73"/>
    </row>
    <row r="23" spans="1:9" ht="12.75">
      <c r="A23" s="133" t="s">
        <v>353</v>
      </c>
      <c r="B23" s="133"/>
      <c r="C23" s="133"/>
      <c r="D23" s="133"/>
      <c r="E23" s="133"/>
      <c r="F23" s="133"/>
      <c r="G23" s="133"/>
      <c r="H23" s="133"/>
      <c r="I23" s="133"/>
    </row>
    <row r="24" spans="1:9" ht="12.75">
      <c r="A24" s="21" t="s">
        <v>224</v>
      </c>
      <c r="B24" s="79"/>
      <c r="C24" s="79"/>
      <c r="D24" s="79"/>
      <c r="E24" s="79"/>
      <c r="F24" s="79"/>
      <c r="G24" s="79"/>
      <c r="H24" s="79"/>
      <c r="I24" s="79"/>
    </row>
    <row r="26" spans="1:8" ht="25.5" customHeight="1">
      <c r="A26" s="245" t="s">
        <v>181</v>
      </c>
      <c r="B26" s="67" t="s">
        <v>222</v>
      </c>
      <c r="C26" s="371" t="s">
        <v>112</v>
      </c>
      <c r="D26" s="371"/>
      <c r="E26" s="67"/>
      <c r="F26" s="12"/>
      <c r="G26" s="12"/>
      <c r="H26" s="344"/>
    </row>
    <row r="27" spans="1:18" s="32" customFormat="1" ht="15.75">
      <c r="A27" s="247" t="s">
        <v>182</v>
      </c>
      <c r="B27" s="3" t="s">
        <v>223</v>
      </c>
      <c r="C27" s="372" t="s">
        <v>58</v>
      </c>
      <c r="D27" s="372"/>
      <c r="G27" s="12"/>
      <c r="K27" s="257"/>
      <c r="L27" s="257"/>
      <c r="M27" s="257"/>
      <c r="N27" s="257"/>
      <c r="O27" s="257"/>
      <c r="P27" s="257"/>
      <c r="Q27" s="257"/>
      <c r="R27" s="257"/>
    </row>
    <row r="28" spans="1:7" ht="12.75">
      <c r="A28" s="2"/>
      <c r="B28" s="66"/>
      <c r="C28" s="66"/>
      <c r="D28" s="3"/>
      <c r="E28" s="3"/>
      <c r="F28" s="12"/>
      <c r="G28" s="12"/>
    </row>
    <row r="29" spans="1:7" ht="12.75">
      <c r="A29" s="2"/>
      <c r="B29" s="1"/>
      <c r="C29" s="1"/>
      <c r="D29" s="1"/>
      <c r="E29" s="1"/>
      <c r="F29" s="12"/>
      <c r="G29" s="12"/>
    </row>
    <row r="30" spans="1:7" ht="15.75">
      <c r="A30" s="247"/>
      <c r="B30" s="66"/>
      <c r="C30" s="66"/>
      <c r="D30" s="3"/>
      <c r="E30" s="3"/>
      <c r="F30" s="12"/>
      <c r="G30" s="12"/>
    </row>
    <row r="31" spans="1:7" ht="12.75">
      <c r="A31" s="2"/>
      <c r="B31" s="66"/>
      <c r="C31" s="66"/>
      <c r="D31" s="3"/>
      <c r="E31" s="3"/>
      <c r="F31" s="12"/>
      <c r="G31" s="12"/>
    </row>
    <row r="32" spans="1:7" ht="12.75" customHeight="1">
      <c r="A32" s="2"/>
      <c r="B32" s="20"/>
      <c r="C32" s="340"/>
      <c r="D32" s="340"/>
      <c r="E32" s="340"/>
      <c r="F32" s="340"/>
      <c r="G32" s="12"/>
    </row>
    <row r="33" spans="1:7" ht="12.75">
      <c r="A33" s="5"/>
      <c r="B33" s="3"/>
      <c r="C33" s="3"/>
      <c r="F33" s="12"/>
      <c r="G33" s="12"/>
    </row>
  </sheetData>
  <mergeCells count="11">
    <mergeCell ref="C26:D26"/>
    <mergeCell ref="C27:D27"/>
    <mergeCell ref="C32:F32"/>
    <mergeCell ref="A1:I1"/>
    <mergeCell ref="B6:C6"/>
    <mergeCell ref="D6:E6"/>
    <mergeCell ref="F6:G6"/>
    <mergeCell ref="A3:I3"/>
    <mergeCell ref="A6:A7"/>
    <mergeCell ref="H6:I6"/>
    <mergeCell ref="A4:I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R16"/>
  <sheetViews>
    <sheetView showGridLines="0" view="pageBreakPreview" zoomScale="75" zoomScaleNormal="75" zoomScaleSheetLayoutView="75" workbookViewId="0" topLeftCell="A1">
      <selection activeCell="A13" sqref="A13:I13"/>
    </sheetView>
  </sheetViews>
  <sheetFormatPr defaultColWidth="11.421875" defaultRowHeight="12.75"/>
  <cols>
    <col min="1" max="1" width="49.7109375" style="9" customWidth="1"/>
    <col min="2" max="2" width="10.7109375" style="4" customWidth="1"/>
    <col min="3" max="3" width="21.140625" style="4" customWidth="1"/>
    <col min="4" max="4" width="10.7109375" style="4" customWidth="1"/>
    <col min="5" max="5" width="15.28125" style="4" customWidth="1"/>
    <col min="6" max="6" width="10.7109375" style="4" customWidth="1"/>
    <col min="7" max="7" width="14.7109375" style="4" customWidth="1"/>
    <col min="8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324" t="s">
        <v>173</v>
      </c>
      <c r="B1" s="324"/>
      <c r="C1" s="324"/>
      <c r="D1" s="324"/>
      <c r="E1" s="324"/>
      <c r="F1" s="324"/>
      <c r="G1" s="324"/>
      <c r="H1" s="324"/>
      <c r="I1" s="324"/>
      <c r="J1" s="9"/>
      <c r="K1" s="14"/>
      <c r="L1" s="14"/>
      <c r="M1" s="54"/>
      <c r="N1" s="54"/>
      <c r="O1" s="54"/>
      <c r="P1" s="54"/>
      <c r="Q1" s="54"/>
      <c r="R1" s="54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61" t="s">
        <v>204</v>
      </c>
      <c r="B3" s="361"/>
      <c r="C3" s="361"/>
      <c r="D3" s="361"/>
      <c r="E3" s="361"/>
      <c r="F3" s="361"/>
      <c r="G3" s="361"/>
      <c r="H3" s="361"/>
      <c r="I3" s="361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61" t="s">
        <v>354</v>
      </c>
      <c r="B4" s="361"/>
      <c r="C4" s="361"/>
      <c r="D4" s="361"/>
      <c r="E4" s="361"/>
      <c r="F4" s="361"/>
      <c r="G4" s="361"/>
      <c r="H4" s="361"/>
      <c r="I4" s="361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89"/>
      <c r="B5" s="89"/>
      <c r="C5" s="89"/>
      <c r="D5" s="89"/>
      <c r="E5" s="89"/>
      <c r="F5" s="89"/>
      <c r="G5" s="117"/>
      <c r="H5" s="132"/>
      <c r="I5" s="132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52" t="s">
        <v>21</v>
      </c>
      <c r="B6" s="367" t="s">
        <v>355</v>
      </c>
      <c r="C6" s="368"/>
      <c r="D6" s="367" t="s">
        <v>129</v>
      </c>
      <c r="E6" s="368"/>
      <c r="F6" s="367" t="s">
        <v>130</v>
      </c>
      <c r="G6" s="368"/>
      <c r="H6" s="369" t="s">
        <v>22</v>
      </c>
      <c r="I6" s="370"/>
    </row>
    <row r="7" spans="1:10" ht="13.5" thickBot="1">
      <c r="A7" s="354"/>
      <c r="B7" s="134" t="s">
        <v>3</v>
      </c>
      <c r="C7" s="135" t="s">
        <v>23</v>
      </c>
      <c r="D7" s="134" t="s">
        <v>3</v>
      </c>
      <c r="E7" s="135" t="s">
        <v>23</v>
      </c>
      <c r="F7" s="134" t="s">
        <v>3</v>
      </c>
      <c r="G7" s="135" t="s">
        <v>23</v>
      </c>
      <c r="H7" s="134" t="s">
        <v>20</v>
      </c>
      <c r="I7" s="136" t="s">
        <v>23</v>
      </c>
      <c r="J7" s="4"/>
    </row>
    <row r="8" spans="1:10" ht="12.75" customHeight="1">
      <c r="A8" s="103" t="s">
        <v>171</v>
      </c>
      <c r="B8" s="91"/>
      <c r="C8" s="92"/>
      <c r="D8" s="91"/>
      <c r="E8" s="92"/>
      <c r="F8" s="91"/>
      <c r="G8" s="92"/>
      <c r="H8" s="91"/>
      <c r="I8" s="93"/>
      <c r="J8" s="73"/>
    </row>
    <row r="9" spans="1:10" ht="12.75" customHeight="1">
      <c r="A9" s="114" t="s">
        <v>260</v>
      </c>
      <c r="B9" s="95">
        <v>13288</v>
      </c>
      <c r="C9" s="96">
        <f>(B9/$B$13)*100</f>
        <v>42.85069332473396</v>
      </c>
      <c r="D9" s="95">
        <v>96</v>
      </c>
      <c r="E9" s="96">
        <f>(D9/$D$13)*100</f>
        <v>24.870466321243523</v>
      </c>
      <c r="F9" s="95">
        <v>11</v>
      </c>
      <c r="G9" s="96">
        <f>(F9/$F$13)*100</f>
        <v>16.176470588235293</v>
      </c>
      <c r="H9" s="95">
        <f>SUM(B9,D9,F9)</f>
        <v>13395</v>
      </c>
      <c r="I9" s="97">
        <f>(H9/$H$13)*100</f>
        <v>42.572463768115945</v>
      </c>
      <c r="J9" s="73"/>
    </row>
    <row r="10" spans="1:10" ht="12.75" customHeight="1">
      <c r="A10" s="99" t="s">
        <v>261</v>
      </c>
      <c r="B10" s="95">
        <v>1727</v>
      </c>
      <c r="C10" s="96">
        <f>(B10/$B$13)*100</f>
        <v>5.569171235085457</v>
      </c>
      <c r="D10" s="95">
        <v>142</v>
      </c>
      <c r="E10" s="96">
        <f>(D10/$D$13)*100</f>
        <v>36.787564766839374</v>
      </c>
      <c r="F10" s="95">
        <v>40</v>
      </c>
      <c r="G10" s="96">
        <f>(F10/$F$13)*100</f>
        <v>58.82352941176471</v>
      </c>
      <c r="H10" s="95">
        <f>SUM(B10,D10,F10)</f>
        <v>1909</v>
      </c>
      <c r="I10" s="97">
        <f>(H10/$H$13)*100</f>
        <v>6.067251461988303</v>
      </c>
      <c r="J10" s="73"/>
    </row>
    <row r="11" spans="1:10" ht="12.75" customHeight="1">
      <c r="A11" s="99" t="s">
        <v>154</v>
      </c>
      <c r="B11" s="95">
        <v>15995</v>
      </c>
      <c r="C11" s="96">
        <f>(B11/$B$13)*100</f>
        <v>51.580135440180584</v>
      </c>
      <c r="D11" s="95">
        <v>148</v>
      </c>
      <c r="E11" s="96">
        <f>(D11/$D$13)*100</f>
        <v>38.34196891191709</v>
      </c>
      <c r="F11" s="95">
        <v>17</v>
      </c>
      <c r="G11" s="96">
        <f>(F11/$F$13)*100</f>
        <v>25</v>
      </c>
      <c r="H11" s="95">
        <f>SUM(B11,D11,F11)</f>
        <v>16160</v>
      </c>
      <c r="I11" s="97">
        <f>(H11/$H$13)*100</f>
        <v>51.360284769895756</v>
      </c>
      <c r="J11" s="73"/>
    </row>
    <row r="12" spans="1:10" ht="12.75" customHeight="1">
      <c r="A12" s="94"/>
      <c r="B12" s="95"/>
      <c r="C12" s="96"/>
      <c r="D12" s="95"/>
      <c r="E12" s="96"/>
      <c r="F12" s="95"/>
      <c r="G12" s="96"/>
      <c r="H12" s="95"/>
      <c r="I12" s="97"/>
      <c r="J12" s="61"/>
    </row>
    <row r="13" spans="1:10" ht="12.75" customHeight="1" thickBot="1">
      <c r="A13" s="304" t="s">
        <v>153</v>
      </c>
      <c r="B13" s="305">
        <f aca="true" t="shared" si="0" ref="B13:I13">SUM(B8:B11)</f>
        <v>31010</v>
      </c>
      <c r="C13" s="306">
        <f t="shared" si="0"/>
        <v>100</v>
      </c>
      <c r="D13" s="305">
        <f t="shared" si="0"/>
        <v>386</v>
      </c>
      <c r="E13" s="306">
        <f t="shared" si="0"/>
        <v>99.99999999999999</v>
      </c>
      <c r="F13" s="305">
        <f t="shared" si="0"/>
        <v>68</v>
      </c>
      <c r="G13" s="306">
        <f t="shared" si="0"/>
        <v>100</v>
      </c>
      <c r="H13" s="305">
        <f t="shared" si="0"/>
        <v>31464</v>
      </c>
      <c r="I13" s="307">
        <f t="shared" si="0"/>
        <v>100</v>
      </c>
      <c r="J13" s="14"/>
    </row>
    <row r="14" spans="1:9" ht="12.75">
      <c r="A14" s="133" t="s">
        <v>263</v>
      </c>
      <c r="B14" s="133"/>
      <c r="C14" s="133"/>
      <c r="D14" s="133"/>
      <c r="E14" s="133"/>
      <c r="F14" s="133"/>
      <c r="G14" s="133"/>
      <c r="H14" s="133"/>
      <c r="I14" s="133"/>
    </row>
    <row r="15" spans="1:9" ht="12.75">
      <c r="A15" s="21" t="s">
        <v>221</v>
      </c>
      <c r="B15" s="79"/>
      <c r="C15" s="79"/>
      <c r="D15" s="79"/>
      <c r="E15" s="79"/>
      <c r="F15" s="79"/>
      <c r="G15" s="79"/>
      <c r="H15" s="79"/>
      <c r="I15" s="79"/>
    </row>
    <row r="16" ht="12.75">
      <c r="A16" s="9" t="s">
        <v>356</v>
      </c>
    </row>
  </sheetData>
  <mergeCells count="8">
    <mergeCell ref="A1:I1"/>
    <mergeCell ref="A3:I3"/>
    <mergeCell ref="A4:I4"/>
    <mergeCell ref="F6:G6"/>
    <mergeCell ref="H6:I6"/>
    <mergeCell ref="A6:A7"/>
    <mergeCell ref="B6:C6"/>
    <mergeCell ref="D6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R16"/>
  <sheetViews>
    <sheetView showGridLines="0" view="pageBreakPreview" zoomScale="75" zoomScaleNormal="75" zoomScaleSheetLayoutView="75" workbookViewId="0" topLeftCell="A1">
      <selection activeCell="C15" sqref="C15"/>
    </sheetView>
  </sheetViews>
  <sheetFormatPr defaultColWidth="11.421875" defaultRowHeight="12.75"/>
  <cols>
    <col min="1" max="1" width="64.00390625" style="9" bestFit="1" customWidth="1"/>
    <col min="2" max="2" width="10.7109375" style="4" customWidth="1"/>
    <col min="3" max="3" width="17.7109375" style="4" customWidth="1"/>
    <col min="4" max="4" width="10.7109375" style="4" customWidth="1"/>
    <col min="5" max="5" width="14.7109375" style="4" customWidth="1"/>
    <col min="6" max="6" width="10.7109375" style="4" customWidth="1"/>
    <col min="7" max="7" width="15.7109375" style="4" customWidth="1"/>
    <col min="8" max="8" width="13.7109375" style="9" customWidth="1"/>
    <col min="9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324" t="s">
        <v>173</v>
      </c>
      <c r="B1" s="324"/>
      <c r="C1" s="324"/>
      <c r="D1" s="324"/>
      <c r="E1" s="324"/>
      <c r="F1" s="324"/>
      <c r="G1" s="324"/>
      <c r="H1" s="324"/>
      <c r="I1" s="324"/>
      <c r="J1" s="9"/>
      <c r="K1" s="14"/>
      <c r="L1" s="14"/>
      <c r="M1" s="54"/>
      <c r="N1" s="54"/>
      <c r="O1" s="54"/>
      <c r="P1" s="54"/>
      <c r="Q1" s="54"/>
      <c r="R1" s="54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61" t="s">
        <v>205</v>
      </c>
      <c r="B3" s="361"/>
      <c r="C3" s="361"/>
      <c r="D3" s="361"/>
      <c r="E3" s="361"/>
      <c r="F3" s="361"/>
      <c r="G3" s="361"/>
      <c r="H3" s="361"/>
      <c r="I3" s="361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61" t="s">
        <v>354</v>
      </c>
      <c r="B4" s="361"/>
      <c r="C4" s="361"/>
      <c r="D4" s="361"/>
      <c r="E4" s="361"/>
      <c r="F4" s="361"/>
      <c r="G4" s="361"/>
      <c r="H4" s="361"/>
      <c r="I4" s="361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89"/>
      <c r="B5" s="89"/>
      <c r="C5" s="89"/>
      <c r="D5" s="89"/>
      <c r="E5" s="89"/>
      <c r="F5" s="89"/>
      <c r="G5" s="117"/>
      <c r="H5" s="132"/>
      <c r="I5" s="132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52" t="s">
        <v>21</v>
      </c>
      <c r="B6" s="367" t="s">
        <v>355</v>
      </c>
      <c r="C6" s="368"/>
      <c r="D6" s="367" t="s">
        <v>129</v>
      </c>
      <c r="E6" s="368"/>
      <c r="F6" s="367" t="s">
        <v>130</v>
      </c>
      <c r="G6" s="368"/>
      <c r="H6" s="369" t="s">
        <v>22</v>
      </c>
      <c r="I6" s="370"/>
    </row>
    <row r="7" spans="1:10" ht="13.5" thickBot="1">
      <c r="A7" s="354"/>
      <c r="B7" s="134" t="s">
        <v>3</v>
      </c>
      <c r="C7" s="135" t="s">
        <v>23</v>
      </c>
      <c r="D7" s="134" t="s">
        <v>3</v>
      </c>
      <c r="E7" s="135" t="s">
        <v>23</v>
      </c>
      <c r="F7" s="134" t="s">
        <v>3</v>
      </c>
      <c r="G7" s="135" t="s">
        <v>23</v>
      </c>
      <c r="H7" s="134" t="s">
        <v>20</v>
      </c>
      <c r="I7" s="136" t="s">
        <v>23</v>
      </c>
      <c r="J7" s="4"/>
    </row>
    <row r="8" spans="1:10" ht="12.75" customHeight="1">
      <c r="A8" s="124" t="s">
        <v>262</v>
      </c>
      <c r="B8" s="91">
        <v>3407</v>
      </c>
      <c r="C8" s="92">
        <f>(B8/$B$13)*100</f>
        <v>41.75756832945214</v>
      </c>
      <c r="D8" s="91">
        <v>87</v>
      </c>
      <c r="E8" s="92">
        <f>(D8/$D$13)*100</f>
        <v>26.36363636363636</v>
      </c>
      <c r="F8" s="91">
        <v>31</v>
      </c>
      <c r="G8" s="92">
        <f>(F8/$F$13)*100</f>
        <v>32.97872340425532</v>
      </c>
      <c r="H8" s="91">
        <f>SUM(B8,D8,F8)</f>
        <v>3525</v>
      </c>
      <c r="I8" s="93">
        <f>(H8/$H$13)*100</f>
        <v>41.069556099265995</v>
      </c>
      <c r="J8" s="73"/>
    </row>
    <row r="9" spans="1:10" ht="12.75" customHeight="1">
      <c r="A9" s="126" t="s">
        <v>244</v>
      </c>
      <c r="B9" s="95">
        <v>992</v>
      </c>
      <c r="C9" s="96">
        <f>(B9/$B$13)*100</f>
        <v>12.158352739306286</v>
      </c>
      <c r="D9" s="95">
        <v>20</v>
      </c>
      <c r="E9" s="96">
        <f>(D9/$D$13)*100</f>
        <v>6.0606060606060606</v>
      </c>
      <c r="F9" s="95">
        <v>3</v>
      </c>
      <c r="G9" s="96">
        <f>(F9/$F$13)*100</f>
        <v>3.1914893617021276</v>
      </c>
      <c r="H9" s="95">
        <f>SUM(B9,D9,F9)</f>
        <v>1015</v>
      </c>
      <c r="I9" s="97">
        <f>(H9/$H$13)*100</f>
        <v>11.825701969008504</v>
      </c>
      <c r="J9" s="73"/>
    </row>
    <row r="10" spans="1:10" ht="12.75" customHeight="1">
      <c r="A10" s="126" t="s">
        <v>245</v>
      </c>
      <c r="B10" s="95">
        <v>3417</v>
      </c>
      <c r="C10" s="96">
        <f>(B10/$B$13)*100</f>
        <v>41.88013236916289</v>
      </c>
      <c r="D10" s="95">
        <v>210</v>
      </c>
      <c r="E10" s="96">
        <f>(D10/$D$13)*100</f>
        <v>63.63636363636363</v>
      </c>
      <c r="F10" s="95">
        <v>59</v>
      </c>
      <c r="G10" s="96">
        <f>(F10/$F$13)*100</f>
        <v>62.76595744680851</v>
      </c>
      <c r="H10" s="95">
        <f>SUM(B10,D10,F10)</f>
        <v>3686</v>
      </c>
      <c r="I10" s="97">
        <f>(H10/$H$13)*100</f>
        <v>42.94535710124665</v>
      </c>
      <c r="J10" s="73"/>
    </row>
    <row r="11" spans="1:10" ht="12.75" customHeight="1">
      <c r="A11" s="126" t="s">
        <v>246</v>
      </c>
      <c r="B11" s="95">
        <v>343</v>
      </c>
      <c r="C11" s="96">
        <f>(B11/$B$13)*100</f>
        <v>4.203946562078686</v>
      </c>
      <c r="D11" s="95">
        <v>13</v>
      </c>
      <c r="E11" s="96">
        <f>(D11/$D$13)*100</f>
        <v>3.939393939393939</v>
      </c>
      <c r="F11" s="95">
        <v>1</v>
      </c>
      <c r="G11" s="96">
        <f>(F11/$F$13)*100</f>
        <v>1.0638297872340425</v>
      </c>
      <c r="H11" s="95">
        <f>SUM(B11,D11,F11)</f>
        <v>357</v>
      </c>
      <c r="I11" s="97">
        <f>(H11/$H$13)*100</f>
        <v>4.159384830478854</v>
      </c>
      <c r="J11" s="73"/>
    </row>
    <row r="12" spans="1:10" ht="12.75" customHeight="1">
      <c r="A12" s="126"/>
      <c r="B12" s="95"/>
      <c r="C12" s="96"/>
      <c r="D12" s="95"/>
      <c r="E12" s="96"/>
      <c r="F12" s="95"/>
      <c r="G12" s="96"/>
      <c r="H12" s="95"/>
      <c r="I12" s="97"/>
      <c r="J12" s="61"/>
    </row>
    <row r="13" spans="1:10" ht="12.75" customHeight="1" thickBot="1">
      <c r="A13" s="304" t="s">
        <v>168</v>
      </c>
      <c r="B13" s="305">
        <f aca="true" t="shared" si="0" ref="B13:I13">SUM(B8:B11)</f>
        <v>8159</v>
      </c>
      <c r="C13" s="306">
        <f t="shared" si="0"/>
        <v>100</v>
      </c>
      <c r="D13" s="305">
        <f t="shared" si="0"/>
        <v>330</v>
      </c>
      <c r="E13" s="306">
        <f t="shared" si="0"/>
        <v>100</v>
      </c>
      <c r="F13" s="305">
        <f t="shared" si="0"/>
        <v>94</v>
      </c>
      <c r="G13" s="306">
        <f t="shared" si="0"/>
        <v>99.99999999999999</v>
      </c>
      <c r="H13" s="305">
        <f t="shared" si="0"/>
        <v>8583</v>
      </c>
      <c r="I13" s="307">
        <f t="shared" si="0"/>
        <v>100.00000000000001</v>
      </c>
      <c r="J13" s="14"/>
    </row>
    <row r="14" spans="1:9" ht="12.75">
      <c r="A14" s="133" t="s">
        <v>263</v>
      </c>
      <c r="B14" s="133"/>
      <c r="C14" s="133"/>
      <c r="D14" s="133"/>
      <c r="E14" s="133"/>
      <c r="F14" s="133"/>
      <c r="G14" s="133"/>
      <c r="H14" s="133"/>
      <c r="I14" s="133"/>
    </row>
    <row r="15" spans="1:9" ht="12.75">
      <c r="A15" s="21" t="s">
        <v>221</v>
      </c>
      <c r="B15" s="79"/>
      <c r="C15" s="79"/>
      <c r="D15" s="79"/>
      <c r="E15" s="79"/>
      <c r="F15" s="79"/>
      <c r="G15" s="79"/>
      <c r="H15" s="79"/>
      <c r="I15" s="79"/>
    </row>
    <row r="16" ht="12.75">
      <c r="A16" s="9" t="s">
        <v>356</v>
      </c>
    </row>
  </sheetData>
  <mergeCells count="8">
    <mergeCell ref="A1:I1"/>
    <mergeCell ref="A3:I3"/>
    <mergeCell ref="A4:I4"/>
    <mergeCell ref="H6:I6"/>
    <mergeCell ref="A6:A7"/>
    <mergeCell ref="B6:C6"/>
    <mergeCell ref="D6:E6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I96"/>
  <sheetViews>
    <sheetView showGridLines="0" view="pageBreakPreview" zoomScale="75" zoomScaleNormal="75" zoomScaleSheetLayoutView="75" workbookViewId="0" topLeftCell="A25">
      <selection activeCell="G48" sqref="G48"/>
    </sheetView>
  </sheetViews>
  <sheetFormatPr defaultColWidth="11.421875" defaultRowHeight="15" customHeight="1"/>
  <cols>
    <col min="1" max="1" width="63.28125" style="9" bestFit="1" customWidth="1"/>
    <col min="2" max="3" width="14.7109375" style="12" customWidth="1"/>
    <col min="4" max="6" width="14.7109375" style="4" customWidth="1"/>
    <col min="7" max="7" width="14.57421875" style="4" customWidth="1"/>
    <col min="8" max="8" width="10.140625" style="9" bestFit="1" customWidth="1"/>
    <col min="9" max="16384" width="8.421875" style="9" customWidth="1"/>
  </cols>
  <sheetData>
    <row r="1" spans="1:8" s="23" customFormat="1" ht="18" customHeight="1">
      <c r="A1" s="324" t="s">
        <v>173</v>
      </c>
      <c r="B1" s="324"/>
      <c r="C1" s="324"/>
      <c r="D1" s="324"/>
      <c r="E1" s="324"/>
      <c r="F1" s="324"/>
      <c r="G1" s="324"/>
      <c r="H1" s="324"/>
    </row>
    <row r="2" spans="1:7" ht="12.75" customHeight="1">
      <c r="A2" s="6"/>
      <c r="B2" s="6"/>
      <c r="C2" s="6"/>
      <c r="D2" s="6"/>
      <c r="E2" s="6"/>
      <c r="F2" s="6"/>
      <c r="G2" s="6"/>
    </row>
    <row r="3" spans="1:9" ht="15" customHeight="1">
      <c r="A3" s="361" t="s">
        <v>357</v>
      </c>
      <c r="B3" s="361"/>
      <c r="C3" s="361"/>
      <c r="D3" s="361"/>
      <c r="E3" s="361"/>
      <c r="F3" s="361"/>
      <c r="G3" s="361"/>
      <c r="H3" s="361"/>
      <c r="I3" s="14"/>
    </row>
    <row r="4" spans="1:9" ht="12.75" customHeight="1" thickBot="1">
      <c r="A4" s="89"/>
      <c r="B4" s="89"/>
      <c r="C4" s="89"/>
      <c r="D4" s="89"/>
      <c r="E4" s="89"/>
      <c r="F4" s="89"/>
      <c r="G4" s="117"/>
      <c r="H4" s="14"/>
      <c r="I4" s="14"/>
    </row>
    <row r="5" spans="1:7" ht="12.75" customHeight="1">
      <c r="A5" s="149"/>
      <c r="B5" s="380" t="s">
        <v>24</v>
      </c>
      <c r="C5" s="380" t="s">
        <v>225</v>
      </c>
      <c r="D5" s="382" t="s">
        <v>25</v>
      </c>
      <c r="E5" s="382" t="s">
        <v>26</v>
      </c>
      <c r="F5" s="380" t="s">
        <v>131</v>
      </c>
      <c r="G5" s="384" t="s">
        <v>226</v>
      </c>
    </row>
    <row r="6" spans="1:7" ht="12.75" customHeight="1">
      <c r="A6" s="150" t="s">
        <v>21</v>
      </c>
      <c r="B6" s="381"/>
      <c r="C6" s="381"/>
      <c r="D6" s="383"/>
      <c r="E6" s="383"/>
      <c r="F6" s="381"/>
      <c r="G6" s="385"/>
    </row>
    <row r="7" spans="1:7" ht="12.75" customHeight="1" thickBot="1">
      <c r="A7" s="151"/>
      <c r="B7" s="152" t="s">
        <v>185</v>
      </c>
      <c r="C7" s="152" t="s">
        <v>185</v>
      </c>
      <c r="D7" s="152" t="s">
        <v>227</v>
      </c>
      <c r="E7" s="152" t="s">
        <v>185</v>
      </c>
      <c r="F7" s="152" t="s">
        <v>185</v>
      </c>
      <c r="G7" s="154" t="s">
        <v>185</v>
      </c>
    </row>
    <row r="8" spans="1:9" ht="12.75" customHeight="1">
      <c r="A8" s="138" t="s">
        <v>249</v>
      </c>
      <c r="B8" s="91">
        <v>17534700</v>
      </c>
      <c r="C8" s="91">
        <v>11643660</v>
      </c>
      <c r="D8" s="91">
        <v>83540</v>
      </c>
      <c r="E8" s="91">
        <v>2265737</v>
      </c>
      <c r="F8" s="91">
        <v>527806</v>
      </c>
      <c r="G8" s="104">
        <v>3620455</v>
      </c>
      <c r="H8" s="261"/>
      <c r="I8" s="62"/>
    </row>
    <row r="9" spans="1:9" ht="12.75" customHeight="1">
      <c r="A9" s="256" t="s">
        <v>250</v>
      </c>
      <c r="B9" s="95">
        <v>3785266</v>
      </c>
      <c r="C9" s="95">
        <v>2503115</v>
      </c>
      <c r="D9" s="95">
        <v>18581</v>
      </c>
      <c r="E9" s="95">
        <v>430090</v>
      </c>
      <c r="F9" s="95">
        <v>112925</v>
      </c>
      <c r="G9" s="139">
        <v>719225</v>
      </c>
      <c r="H9" s="261"/>
      <c r="I9" s="62"/>
    </row>
    <row r="10" spans="1:9" ht="12.75" customHeight="1">
      <c r="A10" s="256" t="s">
        <v>251</v>
      </c>
      <c r="B10" s="95">
        <v>6624945</v>
      </c>
      <c r="C10" s="95">
        <v>3396050</v>
      </c>
      <c r="D10" s="95">
        <v>31899</v>
      </c>
      <c r="E10" s="95">
        <v>832127</v>
      </c>
      <c r="F10" s="95">
        <v>406496</v>
      </c>
      <c r="G10" s="139">
        <v>1532368</v>
      </c>
      <c r="H10" s="261"/>
      <c r="I10" s="62"/>
    </row>
    <row r="11" spans="1:9" ht="12.75" customHeight="1">
      <c r="A11" s="256" t="s">
        <v>252</v>
      </c>
      <c r="B11" s="95">
        <v>7350732</v>
      </c>
      <c r="C11" s="95">
        <v>6169378</v>
      </c>
      <c r="D11" s="95">
        <v>12167</v>
      </c>
      <c r="E11" s="95">
        <v>387566</v>
      </c>
      <c r="F11" s="95">
        <v>176804</v>
      </c>
      <c r="G11" s="139">
        <v>927179</v>
      </c>
      <c r="H11" s="261"/>
      <c r="I11" s="62"/>
    </row>
    <row r="12" spans="1:9" ht="12.75" customHeight="1">
      <c r="A12" s="256" t="s">
        <v>253</v>
      </c>
      <c r="B12" s="95">
        <v>8221352</v>
      </c>
      <c r="C12" s="95">
        <v>4372173</v>
      </c>
      <c r="D12" s="95">
        <v>26079</v>
      </c>
      <c r="E12" s="95">
        <v>922907</v>
      </c>
      <c r="F12" s="95">
        <v>241624</v>
      </c>
      <c r="G12" s="139">
        <v>1842040</v>
      </c>
      <c r="H12" s="261"/>
      <c r="I12" s="62"/>
    </row>
    <row r="13" spans="1:9" ht="12.75" customHeight="1">
      <c r="A13" s="256" t="s">
        <v>254</v>
      </c>
      <c r="B13" s="95">
        <v>2564040</v>
      </c>
      <c r="C13" s="95">
        <v>1906471</v>
      </c>
      <c r="D13" s="95">
        <v>6545</v>
      </c>
      <c r="E13" s="95">
        <v>238716</v>
      </c>
      <c r="F13" s="95">
        <v>51458</v>
      </c>
      <c r="G13" s="139">
        <v>477179</v>
      </c>
      <c r="H13" s="261"/>
      <c r="I13" s="62"/>
    </row>
    <row r="14" spans="1:9" ht="12.75" customHeight="1">
      <c r="A14" s="256" t="s">
        <v>255</v>
      </c>
      <c r="B14" s="95">
        <v>6821660</v>
      </c>
      <c r="C14" s="95">
        <v>2335758</v>
      </c>
      <c r="D14" s="95">
        <v>81037</v>
      </c>
      <c r="E14" s="95">
        <v>1880996</v>
      </c>
      <c r="F14" s="95">
        <v>385177</v>
      </c>
      <c r="G14" s="139">
        <v>2661447</v>
      </c>
      <c r="H14" s="262"/>
      <c r="I14" s="62"/>
    </row>
    <row r="15" spans="1:9" ht="12.75" customHeight="1">
      <c r="A15" s="140" t="s">
        <v>256</v>
      </c>
      <c r="B15" s="95">
        <v>2858870</v>
      </c>
      <c r="C15" s="95">
        <v>1311554</v>
      </c>
      <c r="D15" s="95">
        <v>15210</v>
      </c>
      <c r="E15" s="95">
        <v>499173</v>
      </c>
      <c r="F15" s="95">
        <v>97480</v>
      </c>
      <c r="G15" s="139">
        <v>897085</v>
      </c>
      <c r="H15" s="262"/>
      <c r="I15" s="62"/>
    </row>
    <row r="16" spans="1:9" ht="12.75" customHeight="1">
      <c r="A16" s="256" t="s">
        <v>112</v>
      </c>
      <c r="B16" s="95">
        <v>5507716</v>
      </c>
      <c r="C16" s="95">
        <v>2554574</v>
      </c>
      <c r="D16" s="95">
        <v>28400</v>
      </c>
      <c r="E16" s="95">
        <v>978402</v>
      </c>
      <c r="F16" s="95">
        <v>289968</v>
      </c>
      <c r="G16" s="139">
        <v>1773333</v>
      </c>
      <c r="H16" s="262"/>
      <c r="I16" s="62"/>
    </row>
    <row r="17" spans="1:9" ht="12.75" customHeight="1">
      <c r="A17" s="256" t="s">
        <v>257</v>
      </c>
      <c r="B17" s="95">
        <v>7414242</v>
      </c>
      <c r="C17" s="95">
        <v>5654062</v>
      </c>
      <c r="D17" s="95">
        <v>13012</v>
      </c>
      <c r="E17" s="95">
        <v>472201</v>
      </c>
      <c r="F17" s="95">
        <v>211921</v>
      </c>
      <c r="G17" s="139">
        <v>932074</v>
      </c>
      <c r="H17" s="262"/>
      <c r="I17" s="62"/>
    </row>
    <row r="18" spans="1:9" ht="12.75" customHeight="1">
      <c r="A18" s="256" t="s">
        <v>258</v>
      </c>
      <c r="B18" s="95">
        <v>4876954</v>
      </c>
      <c r="C18" s="95">
        <v>1978587</v>
      </c>
      <c r="D18" s="95">
        <v>23521</v>
      </c>
      <c r="E18" s="95">
        <v>792518</v>
      </c>
      <c r="F18" s="95">
        <v>262808</v>
      </c>
      <c r="G18" s="139">
        <v>1554626</v>
      </c>
      <c r="H18" s="262"/>
      <c r="I18" s="62"/>
    </row>
    <row r="19" spans="1:9" ht="12.75" customHeight="1">
      <c r="A19" s="256" t="s">
        <v>58</v>
      </c>
      <c r="B19" s="95">
        <v>3998965</v>
      </c>
      <c r="C19" s="95">
        <v>632823</v>
      </c>
      <c r="D19" s="95">
        <v>10597</v>
      </c>
      <c r="E19" s="95">
        <v>626799</v>
      </c>
      <c r="F19" s="95">
        <v>199971</v>
      </c>
      <c r="G19" s="139">
        <v>1606415</v>
      </c>
      <c r="H19" s="262"/>
      <c r="I19" s="62"/>
    </row>
    <row r="20" spans="1:9" ht="12.75" customHeight="1">
      <c r="A20" s="140" t="s">
        <v>259</v>
      </c>
      <c r="B20" s="95">
        <v>4755965</v>
      </c>
      <c r="C20" s="95">
        <v>1746764</v>
      </c>
      <c r="D20" s="95">
        <v>13238</v>
      </c>
      <c r="E20" s="95">
        <v>616625</v>
      </c>
      <c r="F20" s="95">
        <v>138633</v>
      </c>
      <c r="G20" s="139">
        <v>1301549</v>
      </c>
      <c r="H20" s="262"/>
      <c r="I20" s="62"/>
    </row>
    <row r="21" spans="1:7" ht="12.75" customHeight="1">
      <c r="A21" s="114"/>
      <c r="B21" s="95"/>
      <c r="C21" s="95"/>
      <c r="D21" s="95"/>
      <c r="E21" s="95"/>
      <c r="F21" s="95"/>
      <c r="G21" s="322"/>
    </row>
    <row r="22" spans="1:7" s="15" customFormat="1" ht="12.75" customHeight="1" thickBot="1">
      <c r="A22" s="304" t="s">
        <v>174</v>
      </c>
      <c r="B22" s="305">
        <f aca="true" t="shared" si="0" ref="B22:G22">SUM(B8:B21)</f>
        <v>82315407</v>
      </c>
      <c r="C22" s="305">
        <f t="shared" si="0"/>
        <v>46204969</v>
      </c>
      <c r="D22" s="305">
        <f t="shared" si="0"/>
        <v>363826</v>
      </c>
      <c r="E22" s="305">
        <f t="shared" si="0"/>
        <v>10943857</v>
      </c>
      <c r="F22" s="305">
        <f t="shared" si="0"/>
        <v>3103071</v>
      </c>
      <c r="G22" s="345">
        <f t="shared" si="0"/>
        <v>19844975</v>
      </c>
    </row>
    <row r="23" spans="1:7" ht="12.75" customHeight="1">
      <c r="A23" s="115"/>
      <c r="B23" s="142"/>
      <c r="C23" s="142"/>
      <c r="D23" s="142"/>
      <c r="E23" s="142"/>
      <c r="F23" s="143"/>
      <c r="G23" s="1"/>
    </row>
    <row r="24" spans="1:7" ht="12.75" customHeight="1">
      <c r="A24" s="18"/>
      <c r="B24" s="11"/>
      <c r="C24" s="11"/>
      <c r="D24" s="11"/>
      <c r="E24" s="11"/>
      <c r="F24" s="6"/>
      <c r="G24" s="6"/>
    </row>
    <row r="25" spans="1:7" ht="12.75" customHeight="1" thickBot="1">
      <c r="A25" s="89"/>
      <c r="B25" s="89"/>
      <c r="C25" s="89"/>
      <c r="D25" s="89"/>
      <c r="E25" s="89"/>
      <c r="F25" s="89"/>
      <c r="G25" s="24"/>
    </row>
    <row r="26" spans="1:8" ht="12.75" customHeight="1">
      <c r="A26" s="352" t="s">
        <v>21</v>
      </c>
      <c r="B26" s="386" t="s">
        <v>186</v>
      </c>
      <c r="C26" s="387"/>
      <c r="D26" s="387"/>
      <c r="E26" s="377" t="s">
        <v>229</v>
      </c>
      <c r="F26" s="377" t="s">
        <v>230</v>
      </c>
      <c r="G26" s="373" t="s">
        <v>228</v>
      </c>
      <c r="H26" s="374"/>
    </row>
    <row r="27" spans="1:8" ht="12.75" customHeight="1">
      <c r="A27" s="353"/>
      <c r="B27" s="388" t="s">
        <v>133</v>
      </c>
      <c r="C27" s="390" t="s">
        <v>134</v>
      </c>
      <c r="D27" s="392" t="s">
        <v>135</v>
      </c>
      <c r="E27" s="378"/>
      <c r="F27" s="378"/>
      <c r="G27" s="375"/>
      <c r="H27" s="376"/>
    </row>
    <row r="28" spans="1:8" ht="12.75" customHeight="1">
      <c r="A28" s="353"/>
      <c r="B28" s="389"/>
      <c r="C28" s="391"/>
      <c r="D28" s="379"/>
      <c r="E28" s="379"/>
      <c r="F28" s="379"/>
      <c r="G28" s="375"/>
      <c r="H28" s="376"/>
    </row>
    <row r="29" spans="1:8" ht="12.75" customHeight="1" thickBot="1">
      <c r="A29" s="354"/>
      <c r="B29" s="152" t="s">
        <v>185</v>
      </c>
      <c r="C29" s="152" t="s">
        <v>185</v>
      </c>
      <c r="D29" s="152" t="s">
        <v>185</v>
      </c>
      <c r="E29" s="152" t="s">
        <v>185</v>
      </c>
      <c r="F29" s="152" t="s">
        <v>185</v>
      </c>
      <c r="G29" s="393" t="s">
        <v>185</v>
      </c>
      <c r="H29" s="394"/>
    </row>
    <row r="30" spans="1:7" ht="12.75" customHeight="1">
      <c r="A30" s="138" t="s">
        <v>249</v>
      </c>
      <c r="B30" s="91">
        <v>16795154</v>
      </c>
      <c r="C30" s="91">
        <v>2234926</v>
      </c>
      <c r="D30" s="91">
        <v>430369</v>
      </c>
      <c r="E30" s="91">
        <v>206874</v>
      </c>
      <c r="F30" s="91">
        <v>375603</v>
      </c>
      <c r="G30" s="139">
        <v>550843</v>
      </c>
    </row>
    <row r="31" spans="1:7" ht="12.75" customHeight="1">
      <c r="A31" s="256" t="s">
        <v>250</v>
      </c>
      <c r="B31" s="95">
        <v>3320232</v>
      </c>
      <c r="C31" s="95">
        <v>824323</v>
      </c>
      <c r="D31" s="95">
        <v>111500</v>
      </c>
      <c r="E31" s="95">
        <v>39999</v>
      </c>
      <c r="F31" s="95">
        <v>90864</v>
      </c>
      <c r="G31" s="139">
        <v>119758</v>
      </c>
    </row>
    <row r="32" spans="1:7" ht="12.75" customHeight="1">
      <c r="A32" s="256" t="s">
        <v>251</v>
      </c>
      <c r="B32" s="95">
        <v>5005078</v>
      </c>
      <c r="C32" s="95">
        <v>1690373</v>
      </c>
      <c r="D32" s="95">
        <v>806114</v>
      </c>
      <c r="E32" s="95">
        <v>99923</v>
      </c>
      <c r="F32" s="95">
        <v>205429</v>
      </c>
      <c r="G32" s="139">
        <v>436821</v>
      </c>
    </row>
    <row r="33" spans="1:7" ht="12.75" customHeight="1">
      <c r="A33" s="256" t="s">
        <v>252</v>
      </c>
      <c r="B33" s="95">
        <v>7311085</v>
      </c>
      <c r="C33" s="95">
        <v>1320779</v>
      </c>
      <c r="D33" s="95">
        <v>619098</v>
      </c>
      <c r="E33" s="95">
        <v>152323</v>
      </c>
      <c r="F33" s="95">
        <v>354219</v>
      </c>
      <c r="G33" s="139">
        <v>187119</v>
      </c>
    </row>
    <row r="34" spans="1:7" ht="12.75" customHeight="1">
      <c r="A34" s="256" t="s">
        <v>253</v>
      </c>
      <c r="B34" s="95">
        <v>8400670</v>
      </c>
      <c r="C34" s="95">
        <v>548421</v>
      </c>
      <c r="D34" s="95">
        <v>137087</v>
      </c>
      <c r="E34" s="95">
        <v>121814</v>
      </c>
      <c r="F34" s="95">
        <v>98692</v>
      </c>
      <c r="G34" s="139">
        <v>256667</v>
      </c>
    </row>
    <row r="35" spans="1:7" ht="12.75" customHeight="1">
      <c r="A35" s="256" t="s">
        <v>254</v>
      </c>
      <c r="B35" s="95">
        <v>2327140</v>
      </c>
      <c r="C35" s="95">
        <v>419225</v>
      </c>
      <c r="D35" s="95">
        <v>101145</v>
      </c>
      <c r="E35" s="95">
        <v>42338</v>
      </c>
      <c r="F35" s="95">
        <v>95055</v>
      </c>
      <c r="G35" s="139">
        <v>66463</v>
      </c>
    </row>
    <row r="36" spans="1:7" ht="12.75" customHeight="1">
      <c r="A36" s="256" t="s">
        <v>255</v>
      </c>
      <c r="B36" s="95">
        <v>7204587</v>
      </c>
      <c r="C36" s="95">
        <v>300371</v>
      </c>
      <c r="D36" s="95">
        <v>102048</v>
      </c>
      <c r="E36" s="95">
        <v>133869</v>
      </c>
      <c r="F36" s="95">
        <v>274524</v>
      </c>
      <c r="G36" s="139">
        <v>419769</v>
      </c>
    </row>
    <row r="37" spans="1:7" ht="12.75" customHeight="1">
      <c r="A37" s="140" t="s">
        <v>256</v>
      </c>
      <c r="B37" s="95">
        <v>2269109</v>
      </c>
      <c r="C37" s="95">
        <v>532601</v>
      </c>
      <c r="D37" s="95">
        <v>326705</v>
      </c>
      <c r="E37" s="95">
        <v>51392</v>
      </c>
      <c r="F37" s="95">
        <v>83768</v>
      </c>
      <c r="G37" s="139">
        <v>105498</v>
      </c>
    </row>
    <row r="38" spans="1:7" ht="12.75" customHeight="1">
      <c r="A38" s="256" t="s">
        <v>112</v>
      </c>
      <c r="B38" s="95">
        <v>5466565</v>
      </c>
      <c r="C38" s="95">
        <v>748876</v>
      </c>
      <c r="D38" s="95">
        <v>397937</v>
      </c>
      <c r="E38" s="95">
        <v>121226</v>
      </c>
      <c r="F38" s="95">
        <v>237221</v>
      </c>
      <c r="G38" s="139">
        <v>313882</v>
      </c>
    </row>
    <row r="39" spans="1:7" ht="12.75" customHeight="1">
      <c r="A39" s="256" t="s">
        <v>257</v>
      </c>
      <c r="B39" s="95">
        <v>7999737</v>
      </c>
      <c r="C39" s="95">
        <v>332433</v>
      </c>
      <c r="D39" s="95">
        <v>56467</v>
      </c>
      <c r="E39" s="95">
        <v>77354</v>
      </c>
      <c r="F39" s="95">
        <v>194875</v>
      </c>
      <c r="G39" s="139">
        <v>251529</v>
      </c>
    </row>
    <row r="40" spans="1:7" ht="12.75" customHeight="1">
      <c r="A40" s="256" t="s">
        <v>258</v>
      </c>
      <c r="B40" s="95">
        <v>3712181</v>
      </c>
      <c r="C40" s="95">
        <v>1210218</v>
      </c>
      <c r="D40" s="95">
        <v>821793</v>
      </c>
      <c r="E40" s="95">
        <v>229368</v>
      </c>
      <c r="F40" s="95">
        <v>343021</v>
      </c>
      <c r="G40" s="139">
        <v>392192</v>
      </c>
    </row>
    <row r="41" spans="1:7" ht="12.75" customHeight="1">
      <c r="A41" s="256" t="s">
        <v>58</v>
      </c>
      <c r="B41" s="95">
        <v>4067548</v>
      </c>
      <c r="C41" s="95">
        <v>287424</v>
      </c>
      <c r="D41" s="95">
        <v>153577</v>
      </c>
      <c r="E41" s="95">
        <v>76080</v>
      </c>
      <c r="F41" s="95">
        <v>84222</v>
      </c>
      <c r="G41" s="139">
        <v>241931</v>
      </c>
    </row>
    <row r="42" spans="1:7" ht="12.75" customHeight="1">
      <c r="A42" s="140" t="s">
        <v>259</v>
      </c>
      <c r="B42" s="95">
        <v>5050130</v>
      </c>
      <c r="C42" s="95">
        <v>119634</v>
      </c>
      <c r="D42" s="95">
        <v>16190</v>
      </c>
      <c r="E42" s="95">
        <v>77647</v>
      </c>
      <c r="F42" s="95">
        <v>68642</v>
      </c>
      <c r="G42" s="139">
        <v>163015</v>
      </c>
    </row>
    <row r="43" spans="1:7" ht="12.75" customHeight="1">
      <c r="A43" s="114"/>
      <c r="B43" s="95"/>
      <c r="C43" s="95"/>
      <c r="D43" s="95"/>
      <c r="E43" s="95"/>
      <c r="F43" s="95"/>
      <c r="G43" s="139"/>
    </row>
    <row r="44" spans="1:8" s="15" customFormat="1" ht="12.75" customHeight="1" thickBot="1">
      <c r="A44" s="304" t="s">
        <v>174</v>
      </c>
      <c r="B44" s="305">
        <f>SUM(B30:B43)</f>
        <v>78929216</v>
      </c>
      <c r="C44" s="305">
        <f>SUM(C30:C43)</f>
        <v>10569604</v>
      </c>
      <c r="D44" s="305">
        <f>SUM(D30:D43)</f>
        <v>4080030</v>
      </c>
      <c r="E44" s="305">
        <f>SUM(E30:E43)</f>
        <v>1430207</v>
      </c>
      <c r="F44" s="305">
        <f>SUM(F30:F43)</f>
        <v>2506135</v>
      </c>
      <c r="G44" s="346">
        <f>SUM(G30:G43)</f>
        <v>3505487</v>
      </c>
      <c r="H44" s="347"/>
    </row>
    <row r="45" spans="1:7" ht="12.75" customHeight="1">
      <c r="A45" s="115" t="s">
        <v>358</v>
      </c>
      <c r="B45" s="145"/>
      <c r="C45" s="145"/>
      <c r="D45" s="146"/>
      <c r="E45" s="147"/>
      <c r="F45" s="147"/>
      <c r="G45" s="28"/>
    </row>
    <row r="46" spans="1:7" ht="12.75" customHeight="1">
      <c r="A46" s="246" t="s">
        <v>187</v>
      </c>
      <c r="B46" s="25"/>
      <c r="C46" s="25"/>
      <c r="D46" s="25"/>
      <c r="E46" s="25"/>
      <c r="F46" s="25"/>
      <c r="G46" s="6"/>
    </row>
    <row r="47" ht="12.75" customHeight="1">
      <c r="A47" s="21" t="s">
        <v>221</v>
      </c>
    </row>
    <row r="65" spans="2:7" ht="15" customHeight="1">
      <c r="B65" s="47"/>
      <c r="C65" s="47"/>
      <c r="E65" s="47"/>
      <c r="F65" s="47"/>
      <c r="G65" s="47"/>
    </row>
    <row r="66" spans="2:7" ht="15" customHeight="1">
      <c r="B66" s="47"/>
      <c r="C66" s="47"/>
      <c r="E66" s="47"/>
      <c r="F66" s="47"/>
      <c r="G66" s="47"/>
    </row>
    <row r="67" spans="2:7" ht="15" customHeight="1">
      <c r="B67" s="47"/>
      <c r="C67" s="47"/>
      <c r="E67" s="47"/>
      <c r="F67" s="47"/>
      <c r="G67" s="47"/>
    </row>
    <row r="68" spans="2:7" ht="15" customHeight="1">
      <c r="B68" s="47"/>
      <c r="C68" s="47"/>
      <c r="E68" s="47"/>
      <c r="F68" s="47"/>
      <c r="G68" s="47"/>
    </row>
    <row r="69" spans="2:7" ht="15" customHeight="1">
      <c r="B69" s="47"/>
      <c r="C69" s="47"/>
      <c r="E69" s="47"/>
      <c r="F69" s="47"/>
      <c r="G69" s="47"/>
    </row>
    <row r="70" spans="2:7" ht="15" customHeight="1">
      <c r="B70" s="47"/>
      <c r="C70" s="47"/>
      <c r="E70" s="47"/>
      <c r="F70" s="47"/>
      <c r="G70" s="47"/>
    </row>
    <row r="71" spans="2:7" ht="15" customHeight="1">
      <c r="B71" s="47"/>
      <c r="C71" s="47"/>
      <c r="E71" s="47"/>
      <c r="F71" s="47"/>
      <c r="G71" s="47"/>
    </row>
    <row r="72" spans="2:7" ht="15" customHeight="1">
      <c r="B72" s="47"/>
      <c r="C72" s="47"/>
      <c r="E72" s="47"/>
      <c r="F72" s="47"/>
      <c r="G72" s="47"/>
    </row>
    <row r="73" spans="2:7" ht="15" customHeight="1">
      <c r="B73" s="47"/>
      <c r="C73" s="47"/>
      <c r="E73" s="47"/>
      <c r="F73" s="47"/>
      <c r="G73" s="47"/>
    </row>
    <row r="74" spans="2:7" ht="15" customHeight="1">
      <c r="B74" s="47"/>
      <c r="C74" s="47"/>
      <c r="E74" s="47"/>
      <c r="F74" s="47"/>
      <c r="G74" s="47"/>
    </row>
    <row r="75" spans="2:7" ht="15" customHeight="1">
      <c r="B75" s="47"/>
      <c r="C75" s="47"/>
      <c r="E75" s="47"/>
      <c r="F75" s="47"/>
      <c r="G75" s="47"/>
    </row>
    <row r="76" spans="2:7" ht="15" customHeight="1">
      <c r="B76" s="47"/>
      <c r="C76" s="47"/>
      <c r="E76" s="47"/>
      <c r="F76" s="47"/>
      <c r="G76" s="47"/>
    </row>
    <row r="77" spans="2:7" ht="15" customHeight="1">
      <c r="B77" s="47"/>
      <c r="C77" s="47"/>
      <c r="E77" s="47"/>
      <c r="F77" s="47"/>
      <c r="G77" s="47"/>
    </row>
    <row r="78" spans="2:7" ht="15" customHeight="1">
      <c r="B78" s="47"/>
      <c r="C78" s="47"/>
      <c r="E78" s="47"/>
      <c r="F78" s="47"/>
      <c r="G78" s="47"/>
    </row>
    <row r="82" spans="2:7" ht="15" customHeight="1">
      <c r="B82" s="47"/>
      <c r="C82" s="47"/>
      <c r="D82" s="48"/>
      <c r="E82" s="47"/>
      <c r="F82" s="47"/>
      <c r="G82" s="47"/>
    </row>
    <row r="83" spans="2:7" ht="15" customHeight="1">
      <c r="B83" s="47"/>
      <c r="C83" s="47"/>
      <c r="D83" s="48"/>
      <c r="E83" s="47"/>
      <c r="F83" s="47"/>
      <c r="G83" s="47"/>
    </row>
    <row r="84" spans="2:7" ht="15" customHeight="1">
      <c r="B84" s="47"/>
      <c r="C84" s="47"/>
      <c r="D84" s="48"/>
      <c r="E84" s="47"/>
      <c r="F84" s="47"/>
      <c r="G84" s="47"/>
    </row>
    <row r="85" spans="2:7" ht="15" customHeight="1">
      <c r="B85" s="47"/>
      <c r="C85" s="47"/>
      <c r="D85" s="48"/>
      <c r="E85" s="47"/>
      <c r="F85" s="47"/>
      <c r="G85" s="47"/>
    </row>
    <row r="86" spans="2:7" ht="15" customHeight="1">
      <c r="B86" s="47"/>
      <c r="C86" s="47"/>
      <c r="D86" s="48"/>
      <c r="E86" s="47"/>
      <c r="F86" s="47"/>
      <c r="G86" s="47"/>
    </row>
    <row r="87" spans="2:7" ht="15" customHeight="1">
      <c r="B87" s="47"/>
      <c r="C87" s="47"/>
      <c r="D87" s="48"/>
      <c r="E87" s="47"/>
      <c r="F87" s="47"/>
      <c r="G87" s="47"/>
    </row>
    <row r="88" spans="2:7" ht="15" customHeight="1">
      <c r="B88" s="47"/>
      <c r="C88" s="47"/>
      <c r="D88" s="48"/>
      <c r="E88" s="47"/>
      <c r="F88" s="47"/>
      <c r="G88" s="47"/>
    </row>
    <row r="89" spans="2:7" ht="15" customHeight="1">
      <c r="B89" s="47"/>
      <c r="C89" s="47"/>
      <c r="D89" s="48"/>
      <c r="E89" s="47"/>
      <c r="F89" s="47"/>
      <c r="G89" s="47"/>
    </row>
    <row r="90" spans="2:7" ht="15" customHeight="1">
      <c r="B90" s="47"/>
      <c r="C90" s="47"/>
      <c r="D90" s="48"/>
      <c r="E90" s="47"/>
      <c r="F90" s="47"/>
      <c r="G90" s="47"/>
    </row>
    <row r="91" spans="2:7" ht="15" customHeight="1">
      <c r="B91" s="47"/>
      <c r="C91" s="47"/>
      <c r="D91" s="48"/>
      <c r="E91" s="47"/>
      <c r="F91" s="47"/>
      <c r="G91" s="47"/>
    </row>
    <row r="92" spans="2:7" ht="15" customHeight="1">
      <c r="B92" s="47"/>
      <c r="C92" s="47"/>
      <c r="D92" s="48"/>
      <c r="E92" s="47"/>
      <c r="F92" s="47"/>
      <c r="G92" s="47"/>
    </row>
    <row r="93" spans="2:7" ht="15" customHeight="1">
      <c r="B93" s="47"/>
      <c r="C93" s="47"/>
      <c r="D93" s="48"/>
      <c r="E93" s="47"/>
      <c r="F93" s="47"/>
      <c r="G93" s="47"/>
    </row>
    <row r="94" spans="2:7" ht="15" customHeight="1">
      <c r="B94" s="47"/>
      <c r="C94" s="47"/>
      <c r="D94" s="48"/>
      <c r="E94" s="47"/>
      <c r="F94" s="47"/>
      <c r="G94" s="47"/>
    </row>
    <row r="95" spans="2:7" ht="15" customHeight="1">
      <c r="B95" s="47"/>
      <c r="C95" s="47"/>
      <c r="D95" s="48"/>
      <c r="E95" s="47"/>
      <c r="F95" s="47"/>
      <c r="G95" s="47"/>
    </row>
    <row r="96" ht="15" customHeight="1">
      <c r="D96" s="48"/>
    </row>
  </sheetData>
  <mergeCells count="17">
    <mergeCell ref="G29:H29"/>
    <mergeCell ref="A26:A29"/>
    <mergeCell ref="B26:D26"/>
    <mergeCell ref="E26:E28"/>
    <mergeCell ref="B27:B28"/>
    <mergeCell ref="C27:C28"/>
    <mergeCell ref="D27:D28"/>
    <mergeCell ref="G26:H28"/>
    <mergeCell ref="A3:H3"/>
    <mergeCell ref="A1:H1"/>
    <mergeCell ref="F26:F28"/>
    <mergeCell ref="F5:F6"/>
    <mergeCell ref="B5:B6"/>
    <mergeCell ref="C5:C6"/>
    <mergeCell ref="D5:D6"/>
    <mergeCell ref="E5:E6"/>
    <mergeCell ref="G5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2"/>
  <dimension ref="A1:J61"/>
  <sheetViews>
    <sheetView showGridLines="0" view="pageBreakPreview" zoomScaleNormal="75" zoomScaleSheetLayoutView="100" workbookViewId="0" topLeftCell="A1">
      <selection activeCell="D15" sqref="D15"/>
    </sheetView>
  </sheetViews>
  <sheetFormatPr defaultColWidth="11.421875" defaultRowHeight="15" customHeight="1"/>
  <cols>
    <col min="1" max="1" width="42.00390625" style="9" customWidth="1"/>
    <col min="2" max="2" width="14.7109375" style="12" customWidth="1"/>
    <col min="3" max="3" width="17.421875" style="12" customWidth="1"/>
    <col min="4" max="7" width="14.7109375" style="4" customWidth="1"/>
    <col min="8" max="8" width="13.421875" style="9" bestFit="1" customWidth="1"/>
    <col min="9" max="16384" width="8.421875" style="9" customWidth="1"/>
  </cols>
  <sheetData>
    <row r="1" spans="1:7" s="23" customFormat="1" ht="18" customHeight="1">
      <c r="A1" s="324" t="s">
        <v>173</v>
      </c>
      <c r="B1" s="324"/>
      <c r="C1" s="324"/>
      <c r="D1" s="324"/>
      <c r="E1" s="324"/>
      <c r="F1" s="324"/>
      <c r="G1" s="64"/>
    </row>
    <row r="2" spans="1:7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361" t="s">
        <v>359</v>
      </c>
      <c r="B3" s="361"/>
      <c r="C3" s="361"/>
      <c r="D3" s="361"/>
      <c r="E3" s="361"/>
      <c r="F3" s="361"/>
      <c r="G3" s="65"/>
      <c r="H3" s="65"/>
      <c r="I3" s="65"/>
      <c r="J3" s="14"/>
    </row>
    <row r="4" spans="1:7" ht="13.5" customHeight="1" thickBot="1">
      <c r="A4" s="155"/>
      <c r="B4" s="155"/>
      <c r="C4" s="155"/>
      <c r="D4" s="155"/>
      <c r="E4" s="155"/>
      <c r="F4" s="155"/>
      <c r="G4" s="6"/>
    </row>
    <row r="5" spans="1:7" ht="12.75" customHeight="1">
      <c r="A5" s="149"/>
      <c r="B5" s="380" t="s">
        <v>24</v>
      </c>
      <c r="C5" s="380" t="s">
        <v>281</v>
      </c>
      <c r="D5" s="382" t="s">
        <v>25</v>
      </c>
      <c r="E5" s="382" t="s">
        <v>26</v>
      </c>
      <c r="F5" s="395" t="s">
        <v>131</v>
      </c>
      <c r="G5"/>
    </row>
    <row r="6" spans="1:7" ht="12.75" customHeight="1">
      <c r="A6" s="150" t="s">
        <v>21</v>
      </c>
      <c r="B6" s="381"/>
      <c r="C6" s="381"/>
      <c r="D6" s="383"/>
      <c r="E6" s="383"/>
      <c r="F6" s="396"/>
      <c r="G6"/>
    </row>
    <row r="7" spans="1:8" ht="12.75" customHeight="1" thickBot="1">
      <c r="A7" s="151"/>
      <c r="B7" s="152" t="s">
        <v>185</v>
      </c>
      <c r="C7" s="152" t="s">
        <v>185</v>
      </c>
      <c r="D7" s="153" t="s">
        <v>227</v>
      </c>
      <c r="E7" s="152" t="s">
        <v>185</v>
      </c>
      <c r="F7" s="154" t="s">
        <v>185</v>
      </c>
      <c r="G7"/>
      <c r="H7" s="4"/>
    </row>
    <row r="8" spans="1:8" ht="12.75" customHeight="1">
      <c r="A8" s="103" t="s">
        <v>171</v>
      </c>
      <c r="B8" s="91"/>
      <c r="C8" s="91"/>
      <c r="D8" s="91"/>
      <c r="E8" s="91"/>
      <c r="F8" s="104"/>
      <c r="G8"/>
      <c r="H8" s="62"/>
    </row>
    <row r="9" spans="1:8" ht="12.75" customHeight="1">
      <c r="A9" s="114" t="s">
        <v>260</v>
      </c>
      <c r="B9" s="95">
        <v>5796563</v>
      </c>
      <c r="C9" s="95">
        <v>2882366</v>
      </c>
      <c r="D9" s="95">
        <v>63409</v>
      </c>
      <c r="E9" s="95">
        <v>1584289</v>
      </c>
      <c r="F9" s="139">
        <v>181779</v>
      </c>
      <c r="G9"/>
      <c r="H9" s="4"/>
    </row>
    <row r="10" spans="1:7" ht="12.75" customHeight="1">
      <c r="A10" s="99" t="s">
        <v>261</v>
      </c>
      <c r="B10" s="95">
        <v>11290625</v>
      </c>
      <c r="C10" s="95">
        <v>5489254</v>
      </c>
      <c r="D10" s="95">
        <v>46846</v>
      </c>
      <c r="E10" s="95">
        <v>1821414</v>
      </c>
      <c r="F10" s="139">
        <v>477601</v>
      </c>
      <c r="G10"/>
    </row>
    <row r="11" spans="1:7" ht="12.75" customHeight="1">
      <c r="A11" s="99" t="s">
        <v>154</v>
      </c>
      <c r="B11" s="95">
        <v>6050200</v>
      </c>
      <c r="C11" s="95">
        <v>2415663</v>
      </c>
      <c r="D11" s="95">
        <v>828444</v>
      </c>
      <c r="E11" s="95">
        <v>2054727</v>
      </c>
      <c r="F11" s="139">
        <v>161036</v>
      </c>
      <c r="G11"/>
    </row>
    <row r="12" spans="1:9" ht="12.75" customHeight="1">
      <c r="A12" s="94"/>
      <c r="B12" s="95"/>
      <c r="C12" s="95"/>
      <c r="D12" s="95"/>
      <c r="E12" s="95"/>
      <c r="F12" s="139"/>
      <c r="G12"/>
      <c r="I12" s="55"/>
    </row>
    <row r="13" spans="1:7" s="15" customFormat="1" ht="12.75" customHeight="1" thickBot="1">
      <c r="A13" s="101" t="s">
        <v>153</v>
      </c>
      <c r="B13" s="102">
        <f>SUM(B8:B11)</f>
        <v>23137388</v>
      </c>
      <c r="C13" s="102">
        <f>SUM(C8:C11)</f>
        <v>10787283</v>
      </c>
      <c r="D13" s="102">
        <f>SUM(D8:D11)</f>
        <v>938699</v>
      </c>
      <c r="E13" s="102">
        <f>SUM(E8:E11)</f>
        <v>5460430</v>
      </c>
      <c r="F13" s="141">
        <f>SUM(F8:F11)</f>
        <v>820416</v>
      </c>
      <c r="G13"/>
    </row>
    <row r="14" spans="1:7" ht="12.75" customHeight="1">
      <c r="A14" s="365" t="s">
        <v>358</v>
      </c>
      <c r="B14" s="365"/>
      <c r="C14" s="145"/>
      <c r="D14" s="146"/>
      <c r="E14" s="147"/>
      <c r="F14" s="147"/>
      <c r="G14" s="28"/>
    </row>
    <row r="15" ht="12.75" customHeight="1">
      <c r="A15" s="21" t="s">
        <v>221</v>
      </c>
    </row>
    <row r="16" ht="15" customHeight="1">
      <c r="H16" s="46"/>
    </row>
    <row r="17" ht="15" customHeight="1">
      <c r="H17" s="46"/>
    </row>
    <row r="18" ht="15" customHeight="1">
      <c r="H18" s="46"/>
    </row>
    <row r="19" ht="15" customHeight="1">
      <c r="H19" s="46"/>
    </row>
    <row r="20" ht="15" customHeight="1">
      <c r="H20" s="46"/>
    </row>
    <row r="21" ht="15" customHeight="1">
      <c r="H21" s="46"/>
    </row>
    <row r="22" ht="15" customHeight="1">
      <c r="H22" s="46"/>
    </row>
    <row r="23" ht="15" customHeight="1">
      <c r="H23" s="46"/>
    </row>
    <row r="24" ht="15" customHeight="1">
      <c r="H24" s="46"/>
    </row>
    <row r="25" ht="15" customHeight="1">
      <c r="H25" s="46"/>
    </row>
    <row r="26" ht="15" customHeight="1">
      <c r="H26" s="46"/>
    </row>
    <row r="27" ht="15" customHeight="1">
      <c r="H27" s="46"/>
    </row>
    <row r="28" ht="15" customHeight="1">
      <c r="H28" s="46"/>
    </row>
    <row r="29" ht="15" customHeight="1">
      <c r="H29" s="46"/>
    </row>
    <row r="30" spans="2:7" ht="15" customHeight="1">
      <c r="B30" s="47"/>
      <c r="C30" s="47"/>
      <c r="E30" s="47"/>
      <c r="F30" s="47"/>
      <c r="G30" s="47"/>
    </row>
    <row r="31" spans="2:7" ht="15" customHeight="1">
      <c r="B31" s="47"/>
      <c r="C31" s="47"/>
      <c r="E31" s="47"/>
      <c r="F31" s="47"/>
      <c r="G31" s="47"/>
    </row>
    <row r="32" spans="2:7" ht="15" customHeight="1">
      <c r="B32" s="47"/>
      <c r="C32" s="47"/>
      <c r="E32" s="47"/>
      <c r="F32" s="47"/>
      <c r="G32" s="47"/>
    </row>
    <row r="33" spans="2:7" ht="15" customHeight="1">
      <c r="B33" s="47"/>
      <c r="C33" s="47"/>
      <c r="E33" s="47"/>
      <c r="F33" s="47"/>
      <c r="G33" s="47"/>
    </row>
    <row r="34" spans="2:7" ht="15" customHeight="1">
      <c r="B34" s="47"/>
      <c r="C34" s="47"/>
      <c r="E34" s="47"/>
      <c r="F34" s="47"/>
      <c r="G34" s="47"/>
    </row>
    <row r="35" spans="2:7" ht="15" customHeight="1">
      <c r="B35" s="47"/>
      <c r="C35" s="47"/>
      <c r="E35" s="47"/>
      <c r="F35" s="47"/>
      <c r="G35" s="47"/>
    </row>
    <row r="36" spans="2:7" ht="15" customHeight="1">
      <c r="B36" s="47"/>
      <c r="C36" s="47"/>
      <c r="E36" s="47"/>
      <c r="F36" s="47"/>
      <c r="G36" s="47"/>
    </row>
    <row r="37" spans="2:7" ht="15" customHeight="1">
      <c r="B37" s="47"/>
      <c r="C37" s="47"/>
      <c r="E37" s="47"/>
      <c r="F37" s="47"/>
      <c r="G37" s="47"/>
    </row>
    <row r="38" spans="2:7" ht="15" customHeight="1">
      <c r="B38" s="47"/>
      <c r="C38" s="47"/>
      <c r="E38" s="47"/>
      <c r="F38" s="47"/>
      <c r="G38" s="47"/>
    </row>
    <row r="39" spans="2:7" ht="15" customHeight="1">
      <c r="B39" s="47"/>
      <c r="C39" s="47"/>
      <c r="E39" s="47"/>
      <c r="F39" s="47"/>
      <c r="G39" s="47"/>
    </row>
    <row r="40" spans="2:7" ht="15" customHeight="1">
      <c r="B40" s="47"/>
      <c r="C40" s="47"/>
      <c r="E40" s="47"/>
      <c r="F40" s="47"/>
      <c r="G40" s="47"/>
    </row>
    <row r="41" spans="2:7" ht="15" customHeight="1">
      <c r="B41" s="47"/>
      <c r="C41" s="47"/>
      <c r="E41" s="47"/>
      <c r="F41" s="47"/>
      <c r="G41" s="47"/>
    </row>
    <row r="42" spans="2:7" ht="15" customHeight="1">
      <c r="B42" s="47"/>
      <c r="C42" s="47"/>
      <c r="E42" s="47"/>
      <c r="F42" s="47"/>
      <c r="G42" s="47"/>
    </row>
    <row r="43" spans="2:7" ht="15" customHeight="1">
      <c r="B43" s="47"/>
      <c r="C43" s="47"/>
      <c r="E43" s="47"/>
      <c r="F43" s="47"/>
      <c r="G43" s="47"/>
    </row>
    <row r="47" spans="2:7" ht="15" customHeight="1">
      <c r="B47" s="47"/>
      <c r="C47" s="47"/>
      <c r="D47" s="48"/>
      <c r="E47" s="47"/>
      <c r="F47" s="47"/>
      <c r="G47" s="47"/>
    </row>
    <row r="48" spans="2:7" ht="15" customHeight="1">
      <c r="B48" s="47"/>
      <c r="C48" s="47"/>
      <c r="D48" s="48"/>
      <c r="E48" s="47"/>
      <c r="F48" s="47"/>
      <c r="G48" s="47"/>
    </row>
    <row r="49" spans="2:7" ht="15" customHeight="1">
      <c r="B49" s="47"/>
      <c r="C49" s="47"/>
      <c r="D49" s="48"/>
      <c r="E49" s="47"/>
      <c r="F49" s="47"/>
      <c r="G49" s="47"/>
    </row>
    <row r="50" spans="2:7" ht="15" customHeight="1">
      <c r="B50" s="47"/>
      <c r="C50" s="47"/>
      <c r="D50" s="48"/>
      <c r="E50" s="47"/>
      <c r="F50" s="47"/>
      <c r="G50" s="47"/>
    </row>
    <row r="51" spans="2:7" ht="15" customHeight="1">
      <c r="B51" s="47"/>
      <c r="C51" s="47"/>
      <c r="D51" s="48"/>
      <c r="E51" s="47"/>
      <c r="F51" s="47"/>
      <c r="G51" s="47"/>
    </row>
    <row r="52" spans="2:7" ht="15" customHeight="1">
      <c r="B52" s="47"/>
      <c r="C52" s="47"/>
      <c r="D52" s="48"/>
      <c r="E52" s="47"/>
      <c r="F52" s="47"/>
      <c r="G52" s="47"/>
    </row>
    <row r="53" spans="2:7" ht="15" customHeight="1">
      <c r="B53" s="47"/>
      <c r="C53" s="47"/>
      <c r="D53" s="48"/>
      <c r="E53" s="47"/>
      <c r="F53" s="47"/>
      <c r="G53" s="47"/>
    </row>
    <row r="54" spans="2:7" ht="15" customHeight="1">
      <c r="B54" s="47"/>
      <c r="C54" s="47"/>
      <c r="D54" s="48"/>
      <c r="E54" s="47"/>
      <c r="F54" s="47"/>
      <c r="G54" s="47"/>
    </row>
    <row r="55" spans="2:7" ht="15" customHeight="1">
      <c r="B55" s="47"/>
      <c r="C55" s="47"/>
      <c r="D55" s="48"/>
      <c r="E55" s="47"/>
      <c r="F55" s="47"/>
      <c r="G55" s="47"/>
    </row>
    <row r="56" spans="2:7" ht="15" customHeight="1">
      <c r="B56" s="47"/>
      <c r="C56" s="47"/>
      <c r="D56" s="48"/>
      <c r="E56" s="47"/>
      <c r="F56" s="47"/>
      <c r="G56" s="47"/>
    </row>
    <row r="57" spans="2:7" ht="15" customHeight="1">
      <c r="B57" s="47"/>
      <c r="C57" s="47"/>
      <c r="D57" s="48"/>
      <c r="E57" s="47"/>
      <c r="F57" s="47"/>
      <c r="G57" s="47"/>
    </row>
    <row r="58" spans="2:7" ht="15" customHeight="1">
      <c r="B58" s="47"/>
      <c r="C58" s="47"/>
      <c r="D58" s="48"/>
      <c r="E58" s="47"/>
      <c r="F58" s="47"/>
      <c r="G58" s="47"/>
    </row>
    <row r="59" spans="2:7" ht="15" customHeight="1">
      <c r="B59" s="47"/>
      <c r="C59" s="47"/>
      <c r="D59" s="48"/>
      <c r="E59" s="47"/>
      <c r="F59" s="47"/>
      <c r="G59" s="47"/>
    </row>
    <row r="60" spans="2:7" ht="15" customHeight="1">
      <c r="B60" s="47"/>
      <c r="C60" s="47"/>
      <c r="D60" s="48"/>
      <c r="E60" s="47"/>
      <c r="F60" s="47"/>
      <c r="G60" s="47"/>
    </row>
    <row r="61" ht="15" customHeight="1">
      <c r="D61" s="48"/>
    </row>
  </sheetData>
  <mergeCells count="8">
    <mergeCell ref="A14:B14"/>
    <mergeCell ref="A1:F1"/>
    <mergeCell ref="F5:F6"/>
    <mergeCell ref="B5:B6"/>
    <mergeCell ref="C5:C6"/>
    <mergeCell ref="D5:D6"/>
    <mergeCell ref="A3:F3"/>
    <mergeCell ref="E5:E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3"/>
  <dimension ref="A1:J60"/>
  <sheetViews>
    <sheetView showGridLines="0" view="pageBreakPreview" zoomScale="75" zoomScaleNormal="75" zoomScaleSheetLayoutView="75" workbookViewId="0" topLeftCell="A1">
      <selection activeCell="A15" sqref="A15:B15"/>
    </sheetView>
  </sheetViews>
  <sheetFormatPr defaultColWidth="11.421875" defaultRowHeight="15" customHeight="1"/>
  <cols>
    <col min="1" max="1" width="60.421875" style="9" customWidth="1"/>
    <col min="2" max="2" width="19.8515625" style="12" customWidth="1"/>
    <col min="3" max="3" width="17.421875" style="12" customWidth="1"/>
    <col min="4" max="7" width="14.7109375" style="4" customWidth="1"/>
    <col min="8" max="8" width="13.421875" style="9" bestFit="1" customWidth="1"/>
    <col min="9" max="16384" width="8.421875" style="9" customWidth="1"/>
  </cols>
  <sheetData>
    <row r="1" spans="1:7" s="23" customFormat="1" ht="18" customHeight="1">
      <c r="A1" s="324" t="s">
        <v>173</v>
      </c>
      <c r="B1" s="324"/>
      <c r="C1" s="324"/>
      <c r="D1" s="324"/>
      <c r="E1" s="324"/>
      <c r="F1" s="324"/>
      <c r="G1" s="64"/>
    </row>
    <row r="2" spans="1:7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361" t="s">
        <v>360</v>
      </c>
      <c r="B3" s="361"/>
      <c r="C3" s="361"/>
      <c r="D3" s="361"/>
      <c r="E3" s="361"/>
      <c r="F3" s="361"/>
      <c r="G3" s="65"/>
      <c r="H3" s="65"/>
      <c r="I3" s="65"/>
      <c r="J3" s="14"/>
    </row>
    <row r="4" spans="1:7" ht="13.5" customHeight="1" thickBot="1">
      <c r="A4" s="155"/>
      <c r="B4" s="155"/>
      <c r="C4" s="155"/>
      <c r="D4" s="155"/>
      <c r="E4" s="155"/>
      <c r="F4" s="155"/>
      <c r="G4" s="6"/>
    </row>
    <row r="5" spans="1:7" ht="12.75" customHeight="1">
      <c r="A5" s="308"/>
      <c r="B5" s="397" t="s">
        <v>24</v>
      </c>
      <c r="C5" s="397" t="s">
        <v>282</v>
      </c>
      <c r="D5" s="377" t="s">
        <v>25</v>
      </c>
      <c r="E5" s="377" t="s">
        <v>26</v>
      </c>
      <c r="F5" s="384" t="s">
        <v>131</v>
      </c>
      <c r="G5"/>
    </row>
    <row r="6" spans="1:7" ht="24.75" customHeight="1">
      <c r="A6" s="353" t="s">
        <v>21</v>
      </c>
      <c r="B6" s="389"/>
      <c r="C6" s="389"/>
      <c r="D6" s="379"/>
      <c r="E6" s="379"/>
      <c r="F6" s="385"/>
      <c r="G6"/>
    </row>
    <row r="7" spans="1:8" ht="27" customHeight="1" thickBot="1">
      <c r="A7" s="354"/>
      <c r="B7" s="309" t="s">
        <v>185</v>
      </c>
      <c r="C7" s="309" t="s">
        <v>185</v>
      </c>
      <c r="D7" s="310" t="s">
        <v>227</v>
      </c>
      <c r="E7" s="309" t="s">
        <v>185</v>
      </c>
      <c r="F7" s="311" t="s">
        <v>185</v>
      </c>
      <c r="G7"/>
      <c r="H7" s="4"/>
    </row>
    <row r="8" spans="1:8" ht="12.75" customHeight="1">
      <c r="A8" s="124" t="s">
        <v>262</v>
      </c>
      <c r="B8" s="91">
        <v>3263794</v>
      </c>
      <c r="C8" s="91">
        <v>508229</v>
      </c>
      <c r="D8" s="91">
        <v>35008</v>
      </c>
      <c r="E8" s="91">
        <v>1428042</v>
      </c>
      <c r="F8" s="104">
        <v>1107253</v>
      </c>
      <c r="G8"/>
      <c r="H8" s="62"/>
    </row>
    <row r="9" spans="1:8" ht="12.75" customHeight="1">
      <c r="A9" s="126" t="s">
        <v>283</v>
      </c>
      <c r="B9" s="95">
        <v>3019455</v>
      </c>
      <c r="C9" s="95">
        <v>1468904</v>
      </c>
      <c r="D9" s="95">
        <v>78435</v>
      </c>
      <c r="E9" s="95">
        <v>2588875</v>
      </c>
      <c r="F9" s="139">
        <v>720323</v>
      </c>
      <c r="G9"/>
      <c r="H9" s="4"/>
    </row>
    <row r="10" spans="1:8" ht="12.75" customHeight="1">
      <c r="A10" s="126"/>
      <c r="B10" s="95"/>
      <c r="C10" s="95"/>
      <c r="D10" s="95"/>
      <c r="E10" s="95"/>
      <c r="F10" s="139"/>
      <c r="G10"/>
      <c r="H10" s="4"/>
    </row>
    <row r="11" spans="1:7" s="15" customFormat="1" ht="12.75" customHeight="1" thickBot="1">
      <c r="A11" s="128" t="s">
        <v>168</v>
      </c>
      <c r="B11" s="102">
        <f>SUM(B8:B9)</f>
        <v>6283249</v>
      </c>
      <c r="C11" s="102">
        <f>SUM(C8:C9)</f>
        <v>1977133</v>
      </c>
      <c r="D11" s="102">
        <f>SUM(D8:D9)</f>
        <v>113443</v>
      </c>
      <c r="E11" s="102">
        <f>SUM(E8:E9)</f>
        <v>4016917</v>
      </c>
      <c r="F11" s="141">
        <f>SUM(F8:F9)</f>
        <v>1827576</v>
      </c>
      <c r="G11"/>
    </row>
    <row r="12" spans="1:7" ht="12.75" customHeight="1">
      <c r="A12" s="115" t="s">
        <v>358</v>
      </c>
      <c r="B12" s="145"/>
      <c r="C12" s="145"/>
      <c r="D12" s="146"/>
      <c r="E12" s="147"/>
      <c r="F12" s="147"/>
      <c r="G12" s="28"/>
    </row>
    <row r="13" ht="12.75" customHeight="1">
      <c r="A13" s="21" t="s">
        <v>221</v>
      </c>
    </row>
    <row r="14" ht="15" customHeight="1">
      <c r="A14" s="9" t="s">
        <v>284</v>
      </c>
    </row>
    <row r="15" spans="1:8" ht="15" customHeight="1">
      <c r="A15" s="372" t="s">
        <v>285</v>
      </c>
      <c r="B15" s="372"/>
      <c r="H15" s="46"/>
    </row>
    <row r="16" ht="15" customHeight="1">
      <c r="H16" s="46"/>
    </row>
    <row r="17" ht="15" customHeight="1">
      <c r="H17" s="46"/>
    </row>
    <row r="18" ht="15" customHeight="1">
      <c r="H18" s="46"/>
    </row>
    <row r="19" ht="15" customHeight="1">
      <c r="H19" s="46"/>
    </row>
    <row r="20" ht="15" customHeight="1">
      <c r="H20" s="46"/>
    </row>
    <row r="21" ht="15" customHeight="1">
      <c r="H21" s="46"/>
    </row>
    <row r="22" ht="15" customHeight="1">
      <c r="H22" s="46"/>
    </row>
    <row r="23" ht="15" customHeight="1">
      <c r="H23" s="46"/>
    </row>
    <row r="24" ht="15" customHeight="1">
      <c r="H24" s="46"/>
    </row>
    <row r="25" ht="15" customHeight="1">
      <c r="H25" s="46"/>
    </row>
    <row r="26" ht="15" customHeight="1">
      <c r="H26" s="46"/>
    </row>
    <row r="27" ht="15" customHeight="1">
      <c r="H27" s="46"/>
    </row>
    <row r="28" ht="15" customHeight="1">
      <c r="H28" s="46"/>
    </row>
    <row r="29" spans="2:7" ht="15" customHeight="1">
      <c r="B29" s="47"/>
      <c r="C29" s="47"/>
      <c r="E29" s="47"/>
      <c r="F29" s="47"/>
      <c r="G29" s="47"/>
    </row>
    <row r="30" spans="2:7" ht="15" customHeight="1">
      <c r="B30" s="47"/>
      <c r="C30" s="47"/>
      <c r="E30" s="47"/>
      <c r="F30" s="47"/>
      <c r="G30" s="47"/>
    </row>
    <row r="31" spans="2:7" ht="15" customHeight="1">
      <c r="B31" s="47"/>
      <c r="C31" s="47"/>
      <c r="E31" s="47"/>
      <c r="F31" s="47"/>
      <c r="G31" s="47"/>
    </row>
    <row r="32" spans="2:7" ht="15" customHeight="1">
      <c r="B32" s="47"/>
      <c r="C32" s="47"/>
      <c r="E32" s="47"/>
      <c r="F32" s="47"/>
      <c r="G32" s="47"/>
    </row>
    <row r="33" spans="2:7" ht="15" customHeight="1">
      <c r="B33" s="47"/>
      <c r="C33" s="47"/>
      <c r="E33" s="47"/>
      <c r="F33" s="47"/>
      <c r="G33" s="47"/>
    </row>
    <row r="34" spans="2:7" ht="15" customHeight="1">
      <c r="B34" s="47"/>
      <c r="C34" s="47"/>
      <c r="E34" s="47"/>
      <c r="F34" s="47"/>
      <c r="G34" s="47"/>
    </row>
    <row r="35" spans="2:7" ht="15" customHeight="1">
      <c r="B35" s="47"/>
      <c r="C35" s="47"/>
      <c r="E35" s="47"/>
      <c r="F35" s="47"/>
      <c r="G35" s="47"/>
    </row>
    <row r="36" spans="2:7" ht="15" customHeight="1">
      <c r="B36" s="47"/>
      <c r="C36" s="47"/>
      <c r="E36" s="47"/>
      <c r="F36" s="47"/>
      <c r="G36" s="47"/>
    </row>
    <row r="37" spans="2:7" ht="15" customHeight="1">
      <c r="B37" s="47"/>
      <c r="C37" s="47"/>
      <c r="E37" s="47"/>
      <c r="F37" s="47"/>
      <c r="G37" s="47"/>
    </row>
    <row r="38" spans="2:7" ht="15" customHeight="1">
      <c r="B38" s="47"/>
      <c r="C38" s="47"/>
      <c r="E38" s="47"/>
      <c r="F38" s="47"/>
      <c r="G38" s="47"/>
    </row>
    <row r="39" spans="2:7" ht="15" customHeight="1">
      <c r="B39" s="47"/>
      <c r="C39" s="47"/>
      <c r="E39" s="47"/>
      <c r="F39" s="47"/>
      <c r="G39" s="47"/>
    </row>
    <row r="40" spans="2:7" ht="15" customHeight="1">
      <c r="B40" s="47"/>
      <c r="C40" s="47"/>
      <c r="E40" s="47"/>
      <c r="F40" s="47"/>
      <c r="G40" s="47"/>
    </row>
    <row r="41" spans="2:7" ht="15" customHeight="1">
      <c r="B41" s="47"/>
      <c r="C41" s="47"/>
      <c r="E41" s="47"/>
      <c r="F41" s="47"/>
      <c r="G41" s="47"/>
    </row>
    <row r="42" spans="2:7" ht="15" customHeight="1">
      <c r="B42" s="47"/>
      <c r="C42" s="47"/>
      <c r="E42" s="47"/>
      <c r="F42" s="47"/>
      <c r="G42" s="47"/>
    </row>
    <row r="46" spans="2:7" ht="15" customHeight="1">
      <c r="B46" s="47"/>
      <c r="C46" s="47"/>
      <c r="D46" s="48"/>
      <c r="E46" s="47"/>
      <c r="F46" s="47"/>
      <c r="G46" s="47"/>
    </row>
    <row r="47" spans="2:7" ht="15" customHeight="1">
      <c r="B47" s="47"/>
      <c r="C47" s="47"/>
      <c r="D47" s="48"/>
      <c r="E47" s="47"/>
      <c r="F47" s="47"/>
      <c r="G47" s="47"/>
    </row>
    <row r="48" spans="2:7" ht="15" customHeight="1">
      <c r="B48" s="47"/>
      <c r="C48" s="47"/>
      <c r="D48" s="48"/>
      <c r="E48" s="47"/>
      <c r="F48" s="47"/>
      <c r="G48" s="47"/>
    </row>
    <row r="49" spans="2:7" ht="15" customHeight="1">
      <c r="B49" s="47"/>
      <c r="C49" s="47"/>
      <c r="D49" s="48"/>
      <c r="E49" s="47"/>
      <c r="F49" s="47"/>
      <c r="G49" s="47"/>
    </row>
    <row r="50" spans="2:7" ht="15" customHeight="1">
      <c r="B50" s="47"/>
      <c r="C50" s="47"/>
      <c r="D50" s="48"/>
      <c r="E50" s="47"/>
      <c r="F50" s="47"/>
      <c r="G50" s="47"/>
    </row>
    <row r="51" spans="2:7" ht="15" customHeight="1">
      <c r="B51" s="47"/>
      <c r="C51" s="47"/>
      <c r="D51" s="48"/>
      <c r="E51" s="47"/>
      <c r="F51" s="47"/>
      <c r="G51" s="47"/>
    </row>
    <row r="52" spans="2:7" ht="15" customHeight="1">
      <c r="B52" s="47"/>
      <c r="C52" s="47"/>
      <c r="D52" s="48"/>
      <c r="E52" s="47"/>
      <c r="F52" s="47"/>
      <c r="G52" s="47"/>
    </row>
    <row r="53" spans="2:7" ht="15" customHeight="1">
      <c r="B53" s="47"/>
      <c r="C53" s="47"/>
      <c r="D53" s="48"/>
      <c r="E53" s="47"/>
      <c r="F53" s="47"/>
      <c r="G53" s="47"/>
    </row>
    <row r="54" spans="2:7" ht="15" customHeight="1">
      <c r="B54" s="47"/>
      <c r="C54" s="47"/>
      <c r="D54" s="48"/>
      <c r="E54" s="47"/>
      <c r="F54" s="47"/>
      <c r="G54" s="47"/>
    </row>
    <row r="55" spans="2:7" ht="15" customHeight="1">
      <c r="B55" s="47"/>
      <c r="C55" s="47"/>
      <c r="D55" s="48"/>
      <c r="E55" s="47"/>
      <c r="F55" s="47"/>
      <c r="G55" s="47"/>
    </row>
    <row r="56" spans="2:7" ht="15" customHeight="1">
      <c r="B56" s="47"/>
      <c r="C56" s="47"/>
      <c r="D56" s="48"/>
      <c r="E56" s="47"/>
      <c r="F56" s="47"/>
      <c r="G56" s="47"/>
    </row>
    <row r="57" spans="2:7" ht="15" customHeight="1">
      <c r="B57" s="47"/>
      <c r="C57" s="47"/>
      <c r="D57" s="48"/>
      <c r="E57" s="47"/>
      <c r="F57" s="47"/>
      <c r="G57" s="47"/>
    </row>
    <row r="58" spans="2:7" ht="15" customHeight="1">
      <c r="B58" s="47"/>
      <c r="C58" s="47"/>
      <c r="D58" s="48"/>
      <c r="E58" s="47"/>
      <c r="F58" s="47"/>
      <c r="G58" s="47"/>
    </row>
    <row r="59" spans="2:7" ht="15" customHeight="1">
      <c r="B59" s="47"/>
      <c r="C59" s="47"/>
      <c r="D59" s="48"/>
      <c r="E59" s="47"/>
      <c r="F59" s="47"/>
      <c r="G59" s="47"/>
    </row>
    <row r="60" ht="15" customHeight="1">
      <c r="D60" s="48"/>
    </row>
  </sheetData>
  <mergeCells count="9">
    <mergeCell ref="A15:B15"/>
    <mergeCell ref="E5:E6"/>
    <mergeCell ref="A3:F3"/>
    <mergeCell ref="A1:F1"/>
    <mergeCell ref="F5:F6"/>
    <mergeCell ref="B5:B6"/>
    <mergeCell ref="C5:C6"/>
    <mergeCell ref="D5:D6"/>
    <mergeCell ref="A6:A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4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K113"/>
  <sheetViews>
    <sheetView showGridLines="0" view="pageBreakPreview" zoomScale="75" zoomScaleNormal="75" zoomScaleSheetLayoutView="75" workbookViewId="0" topLeftCell="A31">
      <selection activeCell="I54" sqref="I54"/>
    </sheetView>
  </sheetViews>
  <sheetFormatPr defaultColWidth="11.421875" defaultRowHeight="15" customHeight="1"/>
  <cols>
    <col min="1" max="1" width="36.7109375" style="9" customWidth="1"/>
    <col min="2" max="4" width="14.7109375" style="12" customWidth="1"/>
    <col min="5" max="7" width="14.7109375" style="4" customWidth="1"/>
    <col min="8" max="8" width="7.28125" style="4" customWidth="1"/>
    <col min="9" max="16384" width="8.421875" style="9" customWidth="1"/>
  </cols>
  <sheetData>
    <row r="1" spans="1:8" s="23" customFormat="1" ht="18" customHeight="1">
      <c r="A1" s="324" t="s">
        <v>173</v>
      </c>
      <c r="B1" s="324"/>
      <c r="C1" s="324"/>
      <c r="D1" s="324"/>
      <c r="E1" s="324"/>
      <c r="F1" s="324"/>
      <c r="G1" s="324"/>
      <c r="H1" s="324"/>
    </row>
    <row r="2" spans="1:8" ht="12.75" customHeight="1">
      <c r="A2" s="6"/>
      <c r="B2" s="6"/>
      <c r="C2" s="6"/>
      <c r="D2" s="6"/>
      <c r="E2" s="6"/>
      <c r="F2" s="6"/>
      <c r="G2" s="6"/>
      <c r="H2" s="6"/>
    </row>
    <row r="3" spans="1:8" ht="15" customHeight="1">
      <c r="A3" s="361" t="s">
        <v>391</v>
      </c>
      <c r="B3" s="361"/>
      <c r="C3" s="361"/>
      <c r="D3" s="361"/>
      <c r="E3" s="361"/>
      <c r="F3" s="361"/>
      <c r="G3" s="361"/>
      <c r="H3" s="361"/>
    </row>
    <row r="4" spans="1:8" ht="13.5" customHeight="1" thickBot="1">
      <c r="A4" s="156"/>
      <c r="B4" s="156"/>
      <c r="C4" s="156"/>
      <c r="D4" s="156"/>
      <c r="E4" s="156"/>
      <c r="F4" s="156"/>
      <c r="G4" s="156"/>
      <c r="H4" s="10"/>
    </row>
    <row r="5" spans="1:8" ht="12.75" customHeight="1">
      <c r="A5" s="149"/>
      <c r="B5" s="382" t="s">
        <v>24</v>
      </c>
      <c r="C5" s="380" t="s">
        <v>225</v>
      </c>
      <c r="D5" s="382" t="s">
        <v>25</v>
      </c>
      <c r="E5" s="382" t="s">
        <v>26</v>
      </c>
      <c r="F5" s="380" t="s">
        <v>131</v>
      </c>
      <c r="G5" s="384" t="s">
        <v>231</v>
      </c>
      <c r="H5" s="9"/>
    </row>
    <row r="6" spans="1:8" ht="12.75" customHeight="1">
      <c r="A6" s="150" t="s">
        <v>0</v>
      </c>
      <c r="B6" s="383"/>
      <c r="C6" s="381"/>
      <c r="D6" s="383"/>
      <c r="E6" s="383"/>
      <c r="F6" s="381"/>
      <c r="G6" s="385"/>
      <c r="H6" s="9"/>
    </row>
    <row r="7" spans="1:8" ht="12.75" customHeight="1" thickBot="1">
      <c r="A7" s="151"/>
      <c r="B7" s="152" t="s">
        <v>185</v>
      </c>
      <c r="C7" s="152" t="s">
        <v>185</v>
      </c>
      <c r="D7" s="152" t="s">
        <v>227</v>
      </c>
      <c r="E7" s="152" t="s">
        <v>185</v>
      </c>
      <c r="F7" s="152" t="s">
        <v>185</v>
      </c>
      <c r="G7" s="154" t="s">
        <v>185</v>
      </c>
      <c r="H7" s="260"/>
    </row>
    <row r="8" spans="1:8" ht="12.75" customHeight="1">
      <c r="A8" s="90" t="s">
        <v>4</v>
      </c>
      <c r="B8" s="91">
        <v>11930361</v>
      </c>
      <c r="C8" s="91">
        <v>7500283</v>
      </c>
      <c r="D8" s="91">
        <v>49284</v>
      </c>
      <c r="E8" s="91">
        <v>1361349</v>
      </c>
      <c r="F8" s="91">
        <v>408502</v>
      </c>
      <c r="G8" s="104">
        <v>2639178</v>
      </c>
      <c r="H8" s="9"/>
    </row>
    <row r="9" spans="1:8" ht="12.75" customHeight="1">
      <c r="A9" s="94" t="s">
        <v>5</v>
      </c>
      <c r="B9" s="95">
        <v>2810099</v>
      </c>
      <c r="C9" s="95">
        <v>1784154</v>
      </c>
      <c r="D9" s="95">
        <v>10722</v>
      </c>
      <c r="E9" s="95">
        <v>317751</v>
      </c>
      <c r="F9" s="95">
        <v>118746</v>
      </c>
      <c r="G9" s="139">
        <v>536125</v>
      </c>
      <c r="H9" s="9"/>
    </row>
    <row r="10" spans="1:8" ht="12.75" customHeight="1">
      <c r="A10" s="98" t="s">
        <v>6</v>
      </c>
      <c r="B10" s="95">
        <v>1716150</v>
      </c>
      <c r="C10" s="95">
        <v>931923</v>
      </c>
      <c r="D10" s="95">
        <v>7827</v>
      </c>
      <c r="E10" s="95">
        <v>240351</v>
      </c>
      <c r="F10" s="95">
        <v>61093</v>
      </c>
      <c r="G10" s="139">
        <v>466703</v>
      </c>
      <c r="H10" s="9"/>
    </row>
    <row r="11" spans="1:8" ht="12.75" customHeight="1">
      <c r="A11" s="94" t="s">
        <v>7</v>
      </c>
      <c r="B11" s="95">
        <v>629309</v>
      </c>
      <c r="C11" s="95">
        <v>326965</v>
      </c>
      <c r="D11" s="95">
        <v>4461</v>
      </c>
      <c r="E11" s="95">
        <v>122949</v>
      </c>
      <c r="F11" s="95">
        <v>12593</v>
      </c>
      <c r="G11" s="139">
        <v>163555</v>
      </c>
      <c r="H11" s="9"/>
    </row>
    <row r="12" spans="1:8" ht="12.75" customHeight="1">
      <c r="A12" s="94" t="s">
        <v>8</v>
      </c>
      <c r="B12" s="95">
        <v>1188517</v>
      </c>
      <c r="C12" s="95">
        <v>474542</v>
      </c>
      <c r="D12" s="95">
        <v>9899</v>
      </c>
      <c r="E12" s="95">
        <v>285917</v>
      </c>
      <c r="F12" s="95">
        <v>46278</v>
      </c>
      <c r="G12" s="139">
        <v>460053</v>
      </c>
      <c r="H12" s="9"/>
    </row>
    <row r="13" spans="1:8" ht="12.75" customHeight="1">
      <c r="A13" s="94" t="s">
        <v>9</v>
      </c>
      <c r="B13" s="95">
        <v>1050560</v>
      </c>
      <c r="C13" s="95">
        <v>470136</v>
      </c>
      <c r="D13" s="95">
        <v>5711</v>
      </c>
      <c r="E13" s="95">
        <v>171482</v>
      </c>
      <c r="F13" s="95">
        <v>74842</v>
      </c>
      <c r="G13" s="139">
        <v>249824</v>
      </c>
      <c r="H13" s="9"/>
    </row>
    <row r="14" spans="1:8" ht="12.75" customHeight="1">
      <c r="A14" s="94" t="s">
        <v>10</v>
      </c>
      <c r="B14" s="95">
        <v>7489509</v>
      </c>
      <c r="C14" s="95">
        <v>4129960</v>
      </c>
      <c r="D14" s="95">
        <v>35883</v>
      </c>
      <c r="E14" s="95">
        <v>1102408</v>
      </c>
      <c r="F14" s="95">
        <v>501121</v>
      </c>
      <c r="G14" s="139">
        <v>2079928</v>
      </c>
      <c r="H14" s="9"/>
    </row>
    <row r="15" spans="1:8" ht="12.75" customHeight="1">
      <c r="A15" s="98" t="s">
        <v>11</v>
      </c>
      <c r="B15" s="95">
        <v>5777564</v>
      </c>
      <c r="C15" s="95">
        <v>3281388</v>
      </c>
      <c r="D15" s="95">
        <v>21863</v>
      </c>
      <c r="E15" s="95">
        <v>674095</v>
      </c>
      <c r="F15" s="95">
        <v>136069</v>
      </c>
      <c r="G15" s="139">
        <v>1288681</v>
      </c>
      <c r="H15" s="9"/>
    </row>
    <row r="16" spans="1:8" ht="12.75" customHeight="1">
      <c r="A16" s="98" t="s">
        <v>12</v>
      </c>
      <c r="B16" s="95">
        <v>18842517</v>
      </c>
      <c r="C16" s="95">
        <v>10646275</v>
      </c>
      <c r="D16" s="95">
        <v>75593</v>
      </c>
      <c r="E16" s="95">
        <v>2519661</v>
      </c>
      <c r="F16" s="95">
        <v>678713</v>
      </c>
      <c r="G16" s="139">
        <v>4566690</v>
      </c>
      <c r="H16" s="9"/>
    </row>
    <row r="17" spans="1:8" ht="12.75" customHeight="1">
      <c r="A17" s="98" t="s">
        <v>18</v>
      </c>
      <c r="B17" s="95">
        <v>7525744</v>
      </c>
      <c r="C17" s="95">
        <v>4046812</v>
      </c>
      <c r="D17" s="95">
        <v>32424</v>
      </c>
      <c r="E17" s="95">
        <v>952949</v>
      </c>
      <c r="F17" s="95">
        <v>221989</v>
      </c>
      <c r="G17" s="139">
        <v>1890794</v>
      </c>
      <c r="H17" s="9"/>
    </row>
    <row r="18" spans="1:8" ht="12.75" customHeight="1">
      <c r="A18" s="98" t="s">
        <v>13</v>
      </c>
      <c r="B18" s="95">
        <v>1832538</v>
      </c>
      <c r="C18" s="95">
        <v>1170806</v>
      </c>
      <c r="D18" s="95">
        <v>10266</v>
      </c>
      <c r="E18" s="95">
        <v>243998</v>
      </c>
      <c r="F18" s="95">
        <v>191208</v>
      </c>
      <c r="G18" s="139">
        <v>333898</v>
      </c>
      <c r="H18" s="9"/>
    </row>
    <row r="19" spans="1:8" ht="12.75" customHeight="1">
      <c r="A19" s="98" t="s">
        <v>14</v>
      </c>
      <c r="B19" s="95">
        <v>6250654</v>
      </c>
      <c r="C19" s="95">
        <v>3731277</v>
      </c>
      <c r="D19" s="95">
        <v>27152</v>
      </c>
      <c r="E19" s="95">
        <v>682009</v>
      </c>
      <c r="F19" s="95">
        <v>188914</v>
      </c>
      <c r="G19" s="139">
        <v>1159977</v>
      </c>
      <c r="H19" s="9"/>
    </row>
    <row r="20" spans="1:8" ht="12.75" customHeight="1">
      <c r="A20" s="99" t="s">
        <v>38</v>
      </c>
      <c r="B20" s="95">
        <v>3964437</v>
      </c>
      <c r="C20" s="95">
        <v>1830225</v>
      </c>
      <c r="D20" s="95">
        <v>20114</v>
      </c>
      <c r="E20" s="95">
        <v>660998</v>
      </c>
      <c r="F20" s="95">
        <v>98805</v>
      </c>
      <c r="G20" s="139">
        <v>1098653</v>
      </c>
      <c r="H20" s="9"/>
    </row>
    <row r="21" spans="1:8" ht="12.75" customHeight="1">
      <c r="A21" s="99" t="s">
        <v>15</v>
      </c>
      <c r="B21" s="95">
        <v>4097920</v>
      </c>
      <c r="C21" s="95">
        <v>2209037</v>
      </c>
      <c r="D21" s="95">
        <v>19876</v>
      </c>
      <c r="E21" s="95">
        <v>534514</v>
      </c>
      <c r="F21" s="95">
        <v>90047</v>
      </c>
      <c r="G21" s="139">
        <v>982659</v>
      </c>
      <c r="H21" s="9"/>
    </row>
    <row r="22" spans="1:8" ht="12.75" customHeight="1">
      <c r="A22" s="98" t="s">
        <v>39</v>
      </c>
      <c r="B22" s="95">
        <v>2277205</v>
      </c>
      <c r="C22" s="95">
        <v>1242811</v>
      </c>
      <c r="D22" s="95">
        <v>10634</v>
      </c>
      <c r="E22" s="95">
        <v>328605</v>
      </c>
      <c r="F22" s="95">
        <v>93139</v>
      </c>
      <c r="G22" s="139">
        <v>543335</v>
      </c>
      <c r="H22" s="9"/>
    </row>
    <row r="23" spans="1:8" ht="12.75" customHeight="1">
      <c r="A23" s="98" t="s">
        <v>16</v>
      </c>
      <c r="B23" s="95">
        <v>3303064</v>
      </c>
      <c r="C23" s="95">
        <v>1686055</v>
      </c>
      <c r="D23" s="95">
        <v>15562</v>
      </c>
      <c r="E23" s="95">
        <v>527501</v>
      </c>
      <c r="F23" s="95">
        <v>137278</v>
      </c>
      <c r="G23" s="139">
        <v>906582</v>
      </c>
      <c r="H23" s="9"/>
    </row>
    <row r="24" spans="1:8" ht="12.75" customHeight="1">
      <c r="A24" s="98" t="s">
        <v>17</v>
      </c>
      <c r="B24" s="95">
        <v>1629260</v>
      </c>
      <c r="C24" s="95">
        <v>742320</v>
      </c>
      <c r="D24" s="95">
        <v>6558</v>
      </c>
      <c r="E24" s="95">
        <v>217318</v>
      </c>
      <c r="F24" s="95">
        <v>43731</v>
      </c>
      <c r="G24" s="139">
        <v>478341</v>
      </c>
      <c r="H24" s="9"/>
    </row>
    <row r="25" spans="1:8" ht="12.75" customHeight="1">
      <c r="A25" s="98"/>
      <c r="B25" s="95"/>
      <c r="C25" s="95"/>
      <c r="D25" s="95"/>
      <c r="E25" s="95"/>
      <c r="F25" s="95"/>
      <c r="G25" s="139"/>
      <c r="H25" s="9"/>
    </row>
    <row r="26" spans="1:8" ht="12.75" customHeight="1" thickBot="1">
      <c r="A26" s="304" t="s">
        <v>174</v>
      </c>
      <c r="B26" s="305">
        <f aca="true" t="shared" si="0" ref="B26:G26">SUM(B8:B24)</f>
        <v>82315408</v>
      </c>
      <c r="C26" s="305">
        <f t="shared" si="0"/>
        <v>46204969</v>
      </c>
      <c r="D26" s="305">
        <f t="shared" si="0"/>
        <v>363829</v>
      </c>
      <c r="E26" s="305">
        <f t="shared" si="0"/>
        <v>10943855</v>
      </c>
      <c r="F26" s="305">
        <f t="shared" si="0"/>
        <v>3103068</v>
      </c>
      <c r="G26" s="346">
        <f t="shared" si="0"/>
        <v>19844976</v>
      </c>
      <c r="H26" s="9"/>
    </row>
    <row r="27" spans="1:11" ht="12.75" customHeight="1">
      <c r="A27" s="157"/>
      <c r="B27" s="158"/>
      <c r="C27" s="159"/>
      <c r="D27" s="159"/>
      <c r="E27" s="159"/>
      <c r="F27" s="159"/>
      <c r="G27" s="159"/>
      <c r="H27" s="50"/>
      <c r="I27" s="46"/>
      <c r="J27" s="49"/>
      <c r="K27" s="44"/>
    </row>
    <row r="28" spans="1:11" ht="12.75" customHeight="1">
      <c r="A28" s="49"/>
      <c r="B28" s="44"/>
      <c r="C28" s="50"/>
      <c r="D28" s="50"/>
      <c r="E28" s="50"/>
      <c r="F28" s="50"/>
      <c r="G28" s="50"/>
      <c r="H28" s="50"/>
      <c r="I28" s="46"/>
      <c r="J28" s="49"/>
      <c r="K28" s="44"/>
    </row>
    <row r="29" spans="1:8" ht="12.75" customHeight="1" thickBot="1">
      <c r="A29" s="156"/>
      <c r="B29" s="156"/>
      <c r="C29" s="156"/>
      <c r="D29" s="156"/>
      <c r="E29" s="156"/>
      <c r="F29" s="156"/>
      <c r="G29" s="156"/>
      <c r="H29" s="156"/>
    </row>
    <row r="30" spans="1:8" ht="12.75" customHeight="1">
      <c r="A30" s="352" t="s">
        <v>0</v>
      </c>
      <c r="B30" s="386" t="s">
        <v>186</v>
      </c>
      <c r="C30" s="387"/>
      <c r="D30" s="387"/>
      <c r="E30" s="377" t="s">
        <v>229</v>
      </c>
      <c r="F30" s="377" t="s">
        <v>230</v>
      </c>
      <c r="G30" s="400" t="s">
        <v>228</v>
      </c>
      <c r="H30" s="401"/>
    </row>
    <row r="31" spans="1:8" ht="12.75" customHeight="1">
      <c r="A31" s="353"/>
      <c r="B31" s="388" t="s">
        <v>133</v>
      </c>
      <c r="C31" s="388" t="s">
        <v>134</v>
      </c>
      <c r="D31" s="392" t="s">
        <v>135</v>
      </c>
      <c r="E31" s="378"/>
      <c r="F31" s="378"/>
      <c r="G31" s="402"/>
      <c r="H31" s="403"/>
    </row>
    <row r="32" spans="1:8" ht="12.75" customHeight="1">
      <c r="A32" s="353"/>
      <c r="B32" s="389"/>
      <c r="C32" s="406"/>
      <c r="D32" s="379"/>
      <c r="E32" s="379"/>
      <c r="F32" s="379"/>
      <c r="G32" s="404"/>
      <c r="H32" s="405"/>
    </row>
    <row r="33" spans="1:8" ht="12.75" customHeight="1" thickBot="1">
      <c r="A33" s="354"/>
      <c r="B33" s="152" t="s">
        <v>185</v>
      </c>
      <c r="C33" s="152" t="s">
        <v>185</v>
      </c>
      <c r="D33" s="152" t="s">
        <v>185</v>
      </c>
      <c r="E33" s="152" t="s">
        <v>185</v>
      </c>
      <c r="F33" s="152" t="s">
        <v>185</v>
      </c>
      <c r="G33" s="393" t="s">
        <v>185</v>
      </c>
      <c r="H33" s="394"/>
    </row>
    <row r="34" spans="1:8" ht="12.75" customHeight="1">
      <c r="A34" s="90" t="s">
        <v>4</v>
      </c>
      <c r="B34" s="91">
        <v>10711667</v>
      </c>
      <c r="C34" s="91">
        <v>1482743</v>
      </c>
      <c r="D34" s="91">
        <v>832029</v>
      </c>
      <c r="E34" s="91">
        <v>304843</v>
      </c>
      <c r="F34" s="91">
        <v>514597</v>
      </c>
      <c r="G34" s="104">
        <v>447891</v>
      </c>
      <c r="H34" s="348"/>
    </row>
    <row r="35" spans="1:8" ht="12.75" customHeight="1">
      <c r="A35" s="94" t="s">
        <v>5</v>
      </c>
      <c r="B35" s="95">
        <v>2738623</v>
      </c>
      <c r="C35" s="95">
        <v>257492</v>
      </c>
      <c r="D35" s="95">
        <v>152383</v>
      </c>
      <c r="E35" s="95">
        <v>36780</v>
      </c>
      <c r="F35" s="95">
        <v>96952</v>
      </c>
      <c r="G35" s="139">
        <v>134135</v>
      </c>
      <c r="H35" s="73"/>
    </row>
    <row r="36" spans="1:8" ht="12.75" customHeight="1">
      <c r="A36" s="98" t="s">
        <v>6</v>
      </c>
      <c r="B36" s="95">
        <v>1844939</v>
      </c>
      <c r="C36" s="95">
        <v>164618</v>
      </c>
      <c r="D36" s="95">
        <v>39749</v>
      </c>
      <c r="E36" s="95">
        <v>22832</v>
      </c>
      <c r="F36" s="95">
        <v>22906</v>
      </c>
      <c r="G36" s="139">
        <v>62470</v>
      </c>
      <c r="H36" s="73"/>
    </row>
    <row r="37" spans="1:8" ht="12.75" customHeight="1">
      <c r="A37" s="94" t="s">
        <v>7</v>
      </c>
      <c r="B37" s="95">
        <v>675723</v>
      </c>
      <c r="C37" s="95">
        <v>22163</v>
      </c>
      <c r="D37" s="95">
        <v>10132</v>
      </c>
      <c r="E37" s="95">
        <v>11705</v>
      </c>
      <c r="F37" s="95">
        <v>16861</v>
      </c>
      <c r="G37" s="139">
        <v>16966</v>
      </c>
      <c r="H37" s="73"/>
    </row>
    <row r="38" spans="1:8" ht="12.75" customHeight="1">
      <c r="A38" s="94" t="s">
        <v>8</v>
      </c>
      <c r="B38" s="95">
        <v>1389793</v>
      </c>
      <c r="C38" s="95">
        <v>13820</v>
      </c>
      <c r="D38" s="95">
        <v>8802</v>
      </c>
      <c r="E38" s="95">
        <v>17337</v>
      </c>
      <c r="F38" s="95">
        <v>33326</v>
      </c>
      <c r="G38" s="139">
        <v>56695</v>
      </c>
      <c r="H38" s="73"/>
    </row>
    <row r="39" spans="1:8" ht="12.75" customHeight="1">
      <c r="A39" s="94" t="s">
        <v>9</v>
      </c>
      <c r="B39" s="95">
        <v>956911</v>
      </c>
      <c r="C39" s="95">
        <v>164566</v>
      </c>
      <c r="D39" s="95">
        <v>55410</v>
      </c>
      <c r="E39" s="95">
        <v>19366</v>
      </c>
      <c r="F39" s="95">
        <v>37222</v>
      </c>
      <c r="G39" s="139">
        <v>77134</v>
      </c>
      <c r="H39" s="73"/>
    </row>
    <row r="40" spans="1:8" ht="12.75" customHeight="1">
      <c r="A40" s="94" t="s">
        <v>10</v>
      </c>
      <c r="B40" s="95">
        <v>7629634</v>
      </c>
      <c r="C40" s="95">
        <v>644589</v>
      </c>
      <c r="D40" s="95">
        <v>295180</v>
      </c>
      <c r="E40" s="95">
        <v>126872</v>
      </c>
      <c r="F40" s="95">
        <v>311091</v>
      </c>
      <c r="G40" s="139">
        <v>547857</v>
      </c>
      <c r="H40" s="73"/>
    </row>
    <row r="41" spans="1:8" ht="12.75" customHeight="1">
      <c r="A41" s="98" t="s">
        <v>11</v>
      </c>
      <c r="B41" s="95">
        <v>5637077</v>
      </c>
      <c r="C41" s="95">
        <v>715416</v>
      </c>
      <c r="D41" s="95">
        <v>332749</v>
      </c>
      <c r="E41" s="95">
        <v>127319</v>
      </c>
      <c r="F41" s="95">
        <v>181635</v>
      </c>
      <c r="G41" s="139">
        <v>236264</v>
      </c>
      <c r="H41" s="73"/>
    </row>
    <row r="42" spans="1:8" ht="12.75" customHeight="1">
      <c r="A42" s="98" t="s">
        <v>12</v>
      </c>
      <c r="B42" s="95">
        <v>18089470</v>
      </c>
      <c r="C42" s="95">
        <v>3100760</v>
      </c>
      <c r="D42" s="95">
        <v>1037339</v>
      </c>
      <c r="E42" s="95">
        <v>274052</v>
      </c>
      <c r="F42" s="95">
        <v>457731</v>
      </c>
      <c r="G42" s="139">
        <v>750724</v>
      </c>
      <c r="H42" s="73"/>
    </row>
    <row r="43" spans="1:8" ht="12.75" customHeight="1">
      <c r="A43" s="98" t="s">
        <v>18</v>
      </c>
      <c r="B43" s="95">
        <v>7302747</v>
      </c>
      <c r="C43" s="95">
        <v>703604</v>
      </c>
      <c r="D43" s="95">
        <v>279519</v>
      </c>
      <c r="E43" s="95">
        <v>124869</v>
      </c>
      <c r="F43" s="95">
        <v>162927</v>
      </c>
      <c r="G43" s="139">
        <v>248891</v>
      </c>
      <c r="H43" s="73"/>
    </row>
    <row r="44" spans="1:8" ht="12.75" customHeight="1">
      <c r="A44" s="98" t="s">
        <v>13</v>
      </c>
      <c r="B44" s="95">
        <v>1531118</v>
      </c>
      <c r="C44" s="95">
        <v>422313</v>
      </c>
      <c r="D44" s="95">
        <v>84861</v>
      </c>
      <c r="E44" s="95">
        <v>45798</v>
      </c>
      <c r="F44" s="95">
        <v>72779</v>
      </c>
      <c r="G44" s="139">
        <v>197142</v>
      </c>
      <c r="H44" s="73"/>
    </row>
    <row r="45" spans="1:8" ht="12.75" customHeight="1">
      <c r="A45" s="98" t="s">
        <v>14</v>
      </c>
      <c r="B45" s="95">
        <v>5831984</v>
      </c>
      <c r="C45" s="95">
        <v>892711</v>
      </c>
      <c r="D45" s="95">
        <v>115036</v>
      </c>
      <c r="E45" s="95">
        <v>62959</v>
      </c>
      <c r="F45" s="95">
        <v>144258</v>
      </c>
      <c r="G45" s="139">
        <v>211514</v>
      </c>
      <c r="H45" s="73"/>
    </row>
    <row r="46" spans="1:8" ht="12.75" customHeight="1">
      <c r="A46" s="99" t="s">
        <v>38</v>
      </c>
      <c r="B46" s="95">
        <v>4145469</v>
      </c>
      <c r="C46" s="95">
        <v>173197</v>
      </c>
      <c r="D46" s="95">
        <v>84345</v>
      </c>
      <c r="E46" s="95">
        <v>59396</v>
      </c>
      <c r="F46" s="95">
        <v>81605</v>
      </c>
      <c r="G46" s="139">
        <v>112952</v>
      </c>
      <c r="H46" s="73"/>
    </row>
    <row r="47" spans="1:8" ht="12.75" customHeight="1">
      <c r="A47" s="99" t="s">
        <v>15</v>
      </c>
      <c r="B47" s="95">
        <v>3531996</v>
      </c>
      <c r="C47" s="95">
        <v>862388</v>
      </c>
      <c r="D47" s="95">
        <v>361923</v>
      </c>
      <c r="E47" s="95">
        <v>67203</v>
      </c>
      <c r="F47" s="95">
        <v>110348</v>
      </c>
      <c r="G47" s="139">
        <v>101179</v>
      </c>
      <c r="H47" s="73"/>
    </row>
    <row r="48" spans="1:8" ht="12.75" customHeight="1">
      <c r="A48" s="98" t="s">
        <v>39</v>
      </c>
      <c r="B48" s="95">
        <v>2104628</v>
      </c>
      <c r="C48" s="95">
        <v>289462</v>
      </c>
      <c r="D48" s="95">
        <v>122815</v>
      </c>
      <c r="E48" s="95">
        <v>30602</v>
      </c>
      <c r="F48" s="95">
        <v>74029</v>
      </c>
      <c r="G48" s="139">
        <v>110089</v>
      </c>
      <c r="H48" s="73"/>
    </row>
    <row r="49" spans="1:8" ht="12.75" customHeight="1">
      <c r="A49" s="98" t="s">
        <v>16</v>
      </c>
      <c r="B49" s="95">
        <v>3408637</v>
      </c>
      <c r="C49" s="95">
        <v>426846</v>
      </c>
      <c r="D49" s="95">
        <v>119164</v>
      </c>
      <c r="E49" s="95">
        <v>58740</v>
      </c>
      <c r="F49" s="95">
        <v>111206</v>
      </c>
      <c r="G49" s="139">
        <v>145183</v>
      </c>
      <c r="H49" s="73"/>
    </row>
    <row r="50" spans="1:8" ht="12.75" customHeight="1">
      <c r="A50" s="98" t="s">
        <v>17</v>
      </c>
      <c r="B50" s="95">
        <v>1398801</v>
      </c>
      <c r="C50" s="95">
        <v>232915</v>
      </c>
      <c r="D50" s="95">
        <v>148595</v>
      </c>
      <c r="E50" s="95">
        <v>39533</v>
      </c>
      <c r="F50" s="95">
        <v>76659</v>
      </c>
      <c r="G50" s="139">
        <v>48404</v>
      </c>
      <c r="H50" s="73"/>
    </row>
    <row r="51" spans="1:8" ht="12.75" customHeight="1">
      <c r="A51" s="98"/>
      <c r="B51" s="95"/>
      <c r="C51" s="95"/>
      <c r="D51" s="95"/>
      <c r="E51" s="95"/>
      <c r="F51" s="95"/>
      <c r="G51" s="139"/>
      <c r="H51" s="73"/>
    </row>
    <row r="52" spans="1:8" ht="12.75" customHeight="1" thickBot="1">
      <c r="A52" s="304" t="s">
        <v>174</v>
      </c>
      <c r="B52" s="305">
        <f aca="true" t="shared" si="1" ref="B52:G52">SUM(B34:B50)</f>
        <v>78929217</v>
      </c>
      <c r="C52" s="305">
        <f t="shared" si="1"/>
        <v>10569603</v>
      </c>
      <c r="D52" s="305">
        <f t="shared" si="1"/>
        <v>4080031</v>
      </c>
      <c r="E52" s="305">
        <f t="shared" si="1"/>
        <v>1430206</v>
      </c>
      <c r="F52" s="305">
        <f t="shared" si="1"/>
        <v>2506132</v>
      </c>
      <c r="G52" s="398">
        <f t="shared" si="1"/>
        <v>3505490</v>
      </c>
      <c r="H52" s="399"/>
    </row>
    <row r="53" spans="1:8" ht="12.75" customHeight="1">
      <c r="A53" s="115" t="s">
        <v>358</v>
      </c>
      <c r="B53" s="145"/>
      <c r="C53" s="145"/>
      <c r="D53" s="146"/>
      <c r="E53" s="147"/>
      <c r="F53" s="147"/>
      <c r="G53" s="147"/>
      <c r="H53" s="148"/>
    </row>
    <row r="54" spans="1:8" ht="12.75" customHeight="1">
      <c r="A54" s="246" t="s">
        <v>187</v>
      </c>
      <c r="B54" s="25"/>
      <c r="C54" s="25"/>
      <c r="D54" s="25"/>
      <c r="E54" s="25"/>
      <c r="F54" s="25"/>
      <c r="G54" s="6"/>
      <c r="H54" s="9"/>
    </row>
    <row r="55" spans="1:11" ht="15" customHeight="1">
      <c r="A55" s="49"/>
      <c r="B55" s="44"/>
      <c r="C55" s="51"/>
      <c r="D55" s="51"/>
      <c r="E55" s="51"/>
      <c r="F55" s="51"/>
      <c r="G55" s="51"/>
      <c r="H55" s="50"/>
      <c r="I55" s="46"/>
      <c r="J55" s="49"/>
      <c r="K55" s="44"/>
    </row>
    <row r="56" spans="1:11" ht="15" customHeight="1">
      <c r="A56" s="49"/>
      <c r="B56" s="44"/>
      <c r="C56" s="51"/>
      <c r="D56" s="51"/>
      <c r="E56" s="51"/>
      <c r="F56" s="51"/>
      <c r="G56" s="51"/>
      <c r="H56" s="50"/>
      <c r="I56" s="46"/>
      <c r="J56" s="49"/>
      <c r="K56" s="44"/>
    </row>
    <row r="57" spans="1:9" ht="7.5" customHeight="1">
      <c r="A57" s="49"/>
      <c r="B57" s="44"/>
      <c r="C57" s="51"/>
      <c r="D57" s="51"/>
      <c r="E57" s="51"/>
      <c r="F57" s="51"/>
      <c r="G57" s="51"/>
      <c r="H57" s="50"/>
      <c r="I57" s="44"/>
    </row>
    <row r="58" spans="1:9" ht="12.75" hidden="1">
      <c r="A58" s="49"/>
      <c r="B58" s="44"/>
      <c r="C58" s="51"/>
      <c r="D58" s="51"/>
      <c r="E58" s="51"/>
      <c r="F58" s="51"/>
      <c r="G58" s="51"/>
      <c r="H58" s="50"/>
      <c r="I58" s="44"/>
    </row>
    <row r="59" spans="1:9" ht="15" customHeight="1">
      <c r="A59" s="49"/>
      <c r="B59" s="44"/>
      <c r="C59" s="51"/>
      <c r="D59" s="51"/>
      <c r="E59" s="51"/>
      <c r="F59" s="51"/>
      <c r="G59" s="51"/>
      <c r="H59" s="50"/>
      <c r="I59" s="44"/>
    </row>
    <row r="60" spans="1:9" ht="12.75">
      <c r="A60" s="49"/>
      <c r="B60" s="44"/>
      <c r="C60" s="51"/>
      <c r="D60" s="51"/>
      <c r="E60" s="51"/>
      <c r="F60" s="51"/>
      <c r="G60" s="51"/>
      <c r="H60" s="50"/>
      <c r="I60" s="44"/>
    </row>
    <row r="61" spans="1:9" ht="39" customHeight="1">
      <c r="A61" s="49"/>
      <c r="B61" s="44"/>
      <c r="C61" s="51"/>
      <c r="D61" s="51"/>
      <c r="E61" s="51"/>
      <c r="F61" s="51"/>
      <c r="G61" s="51"/>
      <c r="H61" s="50"/>
      <c r="I61" s="44"/>
    </row>
    <row r="62" spans="1:9" ht="15" customHeight="1">
      <c r="A62" s="49"/>
      <c r="B62" s="44"/>
      <c r="C62" s="51"/>
      <c r="D62" s="51"/>
      <c r="E62" s="51"/>
      <c r="F62" s="51"/>
      <c r="G62" s="51"/>
      <c r="H62" s="50"/>
      <c r="I62" s="44"/>
    </row>
    <row r="63" spans="1:11" ht="15" customHeight="1">
      <c r="A63" s="49"/>
      <c r="B63" s="44"/>
      <c r="C63" s="51"/>
      <c r="D63" s="51"/>
      <c r="E63" s="51"/>
      <c r="F63" s="51"/>
      <c r="G63" s="51"/>
      <c r="H63" s="50"/>
      <c r="I63" s="46"/>
      <c r="J63" s="49"/>
      <c r="K63" s="44"/>
    </row>
    <row r="64" spans="1:11" ht="15" customHeight="1">
      <c r="A64" s="49"/>
      <c r="B64" s="44"/>
      <c r="C64" s="51"/>
      <c r="D64" s="51"/>
      <c r="E64" s="51"/>
      <c r="F64" s="51"/>
      <c r="G64" s="51"/>
      <c r="H64" s="50"/>
      <c r="I64" s="46"/>
      <c r="J64" s="49"/>
      <c r="K64" s="44"/>
    </row>
    <row r="65" spans="1:11" ht="15" customHeight="1">
      <c r="A65" s="49"/>
      <c r="B65" s="44"/>
      <c r="C65" s="51"/>
      <c r="D65" s="51"/>
      <c r="E65" s="51"/>
      <c r="F65" s="51"/>
      <c r="G65" s="51"/>
      <c r="H65" s="50"/>
      <c r="I65" s="46"/>
      <c r="J65" s="49"/>
      <c r="K65" s="44"/>
    </row>
    <row r="66" spans="1:11" ht="15" customHeight="1">
      <c r="A66" s="49"/>
      <c r="B66" s="44"/>
      <c r="C66" s="51"/>
      <c r="D66" s="51"/>
      <c r="E66" s="51"/>
      <c r="F66" s="51"/>
      <c r="G66" s="51"/>
      <c r="H66" s="50"/>
      <c r="I66" s="46"/>
      <c r="J66" s="49"/>
      <c r="K66" s="44"/>
    </row>
    <row r="67" spans="1:11" ht="15" customHeight="1">
      <c r="A67" s="49"/>
      <c r="B67" s="44"/>
      <c r="C67" s="51"/>
      <c r="D67" s="51"/>
      <c r="E67" s="51"/>
      <c r="F67" s="51"/>
      <c r="G67" s="51"/>
      <c r="H67" s="50"/>
      <c r="I67" s="46"/>
      <c r="J67" s="49"/>
      <c r="K67" s="44"/>
    </row>
    <row r="68" spans="3:9" ht="15" customHeight="1">
      <c r="C68" s="52"/>
      <c r="D68" s="52"/>
      <c r="E68" s="52"/>
      <c r="F68" s="52"/>
      <c r="G68" s="52"/>
      <c r="H68" s="52"/>
      <c r="I68" s="46"/>
    </row>
    <row r="75" spans="3:9" ht="15" customHeight="1">
      <c r="C75" s="47"/>
      <c r="D75" s="47"/>
      <c r="E75" s="48"/>
      <c r="I75" s="4"/>
    </row>
    <row r="76" spans="3:9" ht="15" customHeight="1">
      <c r="C76" s="47"/>
      <c r="D76" s="47"/>
      <c r="E76" s="48"/>
      <c r="I76" s="4"/>
    </row>
    <row r="77" spans="3:9" ht="15" customHeight="1">
      <c r="C77" s="47"/>
      <c r="D77" s="47"/>
      <c r="E77" s="48"/>
      <c r="I77" s="4"/>
    </row>
    <row r="78" spans="3:9" ht="15" customHeight="1">
      <c r="C78" s="47"/>
      <c r="D78" s="47"/>
      <c r="E78" s="48"/>
      <c r="I78" s="4"/>
    </row>
    <row r="79" spans="3:9" ht="15" customHeight="1">
      <c r="C79" s="47"/>
      <c r="D79" s="47"/>
      <c r="E79" s="48"/>
      <c r="I79" s="4"/>
    </row>
    <row r="80" spans="3:9" ht="15" customHeight="1">
      <c r="C80" s="47"/>
      <c r="D80" s="47"/>
      <c r="E80" s="48"/>
      <c r="I80" s="4"/>
    </row>
    <row r="81" spans="3:9" ht="15" customHeight="1">
      <c r="C81" s="47"/>
      <c r="D81" s="47"/>
      <c r="E81" s="48"/>
      <c r="I81" s="4"/>
    </row>
    <row r="82" spans="3:9" ht="15" customHeight="1">
      <c r="C82" s="47"/>
      <c r="D82" s="47"/>
      <c r="E82" s="48"/>
      <c r="I82" s="4"/>
    </row>
    <row r="83" spans="3:9" ht="15" customHeight="1">
      <c r="C83" s="47"/>
      <c r="D83" s="47"/>
      <c r="E83" s="48"/>
      <c r="I83" s="4"/>
    </row>
    <row r="84" spans="3:9" ht="15" customHeight="1">
      <c r="C84" s="47"/>
      <c r="D84" s="47"/>
      <c r="E84" s="48"/>
      <c r="I84" s="4"/>
    </row>
    <row r="85" spans="3:9" ht="15" customHeight="1">
      <c r="C85" s="47"/>
      <c r="D85" s="47"/>
      <c r="E85" s="48"/>
      <c r="I85" s="4"/>
    </row>
    <row r="86" spans="3:9" ht="15" customHeight="1">
      <c r="C86" s="47"/>
      <c r="D86" s="47"/>
      <c r="E86" s="48"/>
      <c r="I86" s="4"/>
    </row>
    <row r="87" spans="3:9" ht="15" customHeight="1">
      <c r="C87" s="47"/>
      <c r="D87" s="47"/>
      <c r="E87" s="48"/>
      <c r="I87" s="4"/>
    </row>
    <row r="88" spans="3:9" ht="15" customHeight="1">
      <c r="C88" s="47"/>
      <c r="D88" s="47"/>
      <c r="E88" s="48"/>
      <c r="I88" s="4"/>
    </row>
    <row r="89" spans="3:9" ht="15" customHeight="1">
      <c r="C89" s="47"/>
      <c r="D89" s="47"/>
      <c r="E89" s="48"/>
      <c r="I89" s="4"/>
    </row>
    <row r="90" spans="3:9" ht="15" customHeight="1">
      <c r="C90" s="47"/>
      <c r="D90" s="47"/>
      <c r="E90" s="48"/>
      <c r="I90" s="4"/>
    </row>
    <row r="91" spans="3:9" ht="15" customHeight="1">
      <c r="C91" s="47"/>
      <c r="D91" s="47"/>
      <c r="E91" s="48"/>
      <c r="I91" s="4"/>
    </row>
    <row r="92" spans="3:9" ht="15" customHeight="1">
      <c r="C92" s="47"/>
      <c r="D92" s="47"/>
      <c r="E92" s="48"/>
      <c r="I92" s="4"/>
    </row>
    <row r="93" ht="15" customHeight="1">
      <c r="D93" s="47"/>
    </row>
    <row r="96" spans="5:9" ht="15" customHeight="1">
      <c r="E96" s="12"/>
      <c r="I96" s="4"/>
    </row>
    <row r="97" spans="5:9" ht="15" customHeight="1">
      <c r="E97" s="12"/>
      <c r="I97" s="4"/>
    </row>
    <row r="98" spans="5:9" ht="15" customHeight="1">
      <c r="E98" s="12"/>
      <c r="I98" s="4"/>
    </row>
    <row r="99" spans="5:9" ht="15" customHeight="1">
      <c r="E99" s="12"/>
      <c r="I99" s="4"/>
    </row>
    <row r="100" spans="5:9" ht="15" customHeight="1">
      <c r="E100" s="12"/>
      <c r="I100" s="4"/>
    </row>
    <row r="101" spans="5:9" ht="15" customHeight="1">
      <c r="E101" s="12"/>
      <c r="I101" s="4"/>
    </row>
    <row r="102" spans="5:9" ht="15" customHeight="1">
      <c r="E102" s="12"/>
      <c r="I102" s="4"/>
    </row>
    <row r="103" spans="5:9" ht="15" customHeight="1">
      <c r="E103" s="12"/>
      <c r="I103" s="4"/>
    </row>
    <row r="104" spans="5:9" ht="15" customHeight="1">
      <c r="E104" s="12"/>
      <c r="I104" s="4"/>
    </row>
    <row r="105" spans="5:9" ht="15" customHeight="1">
      <c r="E105" s="12"/>
      <c r="I105" s="4"/>
    </row>
    <row r="106" spans="5:9" ht="15" customHeight="1">
      <c r="E106" s="12"/>
      <c r="I106" s="4"/>
    </row>
    <row r="107" spans="5:9" ht="15" customHeight="1">
      <c r="E107" s="12"/>
      <c r="I107" s="4"/>
    </row>
    <row r="108" spans="5:9" ht="15" customHeight="1">
      <c r="E108" s="12"/>
      <c r="I108" s="4"/>
    </row>
    <row r="109" spans="5:9" ht="15" customHeight="1">
      <c r="E109" s="12"/>
      <c r="I109" s="4"/>
    </row>
    <row r="110" spans="5:9" ht="15" customHeight="1">
      <c r="E110" s="12"/>
      <c r="I110" s="4"/>
    </row>
    <row r="111" spans="5:9" ht="15" customHeight="1">
      <c r="E111" s="12"/>
      <c r="I111" s="4"/>
    </row>
    <row r="112" spans="5:9" ht="15" customHeight="1">
      <c r="E112" s="12"/>
      <c r="I112" s="4"/>
    </row>
    <row r="113" spans="5:9" ht="15" customHeight="1">
      <c r="E113" s="12"/>
      <c r="I113" s="4"/>
    </row>
  </sheetData>
  <mergeCells count="18">
    <mergeCell ref="A1:H1"/>
    <mergeCell ref="A3:H3"/>
    <mergeCell ref="A30:A33"/>
    <mergeCell ref="B30:D30"/>
    <mergeCell ref="E30:E32"/>
    <mergeCell ref="B31:B32"/>
    <mergeCell ref="C31:C32"/>
    <mergeCell ref="D31:D32"/>
    <mergeCell ref="F5:F6"/>
    <mergeCell ref="G5:G6"/>
    <mergeCell ref="G52:H52"/>
    <mergeCell ref="F30:F32"/>
    <mergeCell ref="G30:H32"/>
    <mergeCell ref="B5:B6"/>
    <mergeCell ref="C5:C6"/>
    <mergeCell ref="D5:D6"/>
    <mergeCell ref="E5:E6"/>
    <mergeCell ref="G33:H3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54"/>
  <sheetViews>
    <sheetView showGridLines="0" view="pageBreakPreview" zoomScale="75" zoomScaleNormal="75" zoomScaleSheetLayoutView="75" workbookViewId="0" topLeftCell="A1">
      <selection activeCell="I49" sqref="I49"/>
    </sheetView>
  </sheetViews>
  <sheetFormatPr defaultColWidth="11.421875" defaultRowHeight="15" customHeight="1"/>
  <cols>
    <col min="1" max="1" width="36.7109375" style="9" customWidth="1"/>
    <col min="2" max="2" width="14.7109375" style="14" customWidth="1"/>
    <col min="3" max="3" width="15.8515625" style="14" customWidth="1"/>
    <col min="4" max="5" width="14.7109375" style="14" customWidth="1"/>
    <col min="6" max="6" width="15.7109375" style="14" customWidth="1"/>
    <col min="7" max="7" width="14.7109375" style="14" customWidth="1"/>
    <col min="8" max="8" width="7.421875" style="9" customWidth="1"/>
    <col min="9" max="16384" width="8.421875" style="9" customWidth="1"/>
  </cols>
  <sheetData>
    <row r="1" spans="1:8" s="23" customFormat="1" ht="18" customHeight="1">
      <c r="A1" s="351" t="s">
        <v>173</v>
      </c>
      <c r="B1" s="351"/>
      <c r="C1" s="351"/>
      <c r="D1" s="351"/>
      <c r="E1" s="351"/>
      <c r="F1" s="351"/>
      <c r="G1" s="351"/>
      <c r="H1" s="351"/>
    </row>
    <row r="2" ht="12.75" customHeight="1"/>
    <row r="3" spans="1:8" ht="15" customHeight="1">
      <c r="A3" s="409" t="s">
        <v>392</v>
      </c>
      <c r="B3" s="409"/>
      <c r="C3" s="409"/>
      <c r="D3" s="409"/>
      <c r="E3" s="409"/>
      <c r="F3" s="409"/>
      <c r="G3" s="409"/>
      <c r="H3" s="409"/>
    </row>
    <row r="4" spans="1:7" ht="13.5" customHeight="1" thickBot="1">
      <c r="A4" s="160"/>
      <c r="B4" s="161"/>
      <c r="C4" s="161"/>
      <c r="D4" s="161"/>
      <c r="E4" s="161"/>
      <c r="F4" s="161"/>
      <c r="G4" s="132"/>
    </row>
    <row r="5" spans="1:7" s="15" customFormat="1" ht="13.5" customHeight="1">
      <c r="A5" s="410" t="s">
        <v>0</v>
      </c>
      <c r="B5" s="412" t="s">
        <v>35</v>
      </c>
      <c r="C5" s="415" t="s">
        <v>232</v>
      </c>
      <c r="D5" s="412" t="s">
        <v>34</v>
      </c>
      <c r="E5" s="412" t="s">
        <v>36</v>
      </c>
      <c r="F5" s="412" t="s">
        <v>136</v>
      </c>
      <c r="G5" s="418" t="s">
        <v>233</v>
      </c>
    </row>
    <row r="6" spans="1:7" s="15" customFormat="1" ht="13.5" customHeight="1">
      <c r="A6" s="411"/>
      <c r="B6" s="413"/>
      <c r="C6" s="416"/>
      <c r="D6" s="413"/>
      <c r="E6" s="413"/>
      <c r="F6" s="413"/>
      <c r="G6" s="419"/>
    </row>
    <row r="7" spans="1:8" s="4" customFormat="1" ht="13.5" customHeight="1" thickBot="1">
      <c r="A7" s="163"/>
      <c r="B7" s="414"/>
      <c r="C7" s="417"/>
      <c r="D7" s="414"/>
      <c r="E7" s="414"/>
      <c r="F7" s="414"/>
      <c r="G7" s="420"/>
      <c r="H7" s="260"/>
    </row>
    <row r="8" spans="1:8" ht="12.75" customHeight="1">
      <c r="A8" s="90" t="s">
        <v>4</v>
      </c>
      <c r="B8" s="92">
        <v>14.493472649658404</v>
      </c>
      <c r="C8" s="92">
        <v>16.232632901452657</v>
      </c>
      <c r="D8" s="92">
        <v>13.54603574236036</v>
      </c>
      <c r="E8" s="92">
        <v>12.43939178653226</v>
      </c>
      <c r="F8" s="92">
        <v>13.164446822018194</v>
      </c>
      <c r="G8" s="93">
        <v>13.298973669656927</v>
      </c>
      <c r="H8" s="260"/>
    </row>
    <row r="9" spans="1:7" ht="12.75" customHeight="1">
      <c r="A9" s="94" t="s">
        <v>5</v>
      </c>
      <c r="B9" s="96">
        <v>3.4138189950272615</v>
      </c>
      <c r="C9" s="96">
        <v>3.861389886442733</v>
      </c>
      <c r="D9" s="96">
        <v>2.9470131326513225</v>
      </c>
      <c r="E9" s="96">
        <v>2.903465003876605</v>
      </c>
      <c r="F9" s="96">
        <v>3.826726435433297</v>
      </c>
      <c r="G9" s="97">
        <v>2.7015655096567266</v>
      </c>
    </row>
    <row r="10" spans="1:7" ht="12.75" customHeight="1">
      <c r="A10" s="94" t="s">
        <v>33</v>
      </c>
      <c r="B10" s="96">
        <v>2.084846643593708</v>
      </c>
      <c r="C10" s="96">
        <v>2.016932421272699</v>
      </c>
      <c r="D10" s="96">
        <v>2.1513030954357304</v>
      </c>
      <c r="E10" s="96">
        <v>2.1962187912760176</v>
      </c>
      <c r="F10" s="96">
        <v>1.9687921961154597</v>
      </c>
      <c r="G10" s="97">
        <v>2.351743955333781</v>
      </c>
    </row>
    <row r="11" spans="1:7" ht="12.75" customHeight="1">
      <c r="A11" s="94" t="s">
        <v>32</v>
      </c>
      <c r="B11" s="96">
        <v>0.764509370645522</v>
      </c>
      <c r="C11" s="96">
        <v>0.7076403405876108</v>
      </c>
      <c r="D11" s="96">
        <v>1.2261355703000885</v>
      </c>
      <c r="E11" s="96">
        <v>1.1234523849228633</v>
      </c>
      <c r="F11" s="96">
        <v>0.4058239098699031</v>
      </c>
      <c r="G11" s="97">
        <v>0.8241632957461523</v>
      </c>
    </row>
    <row r="12" spans="1:7" ht="12.75" customHeight="1">
      <c r="A12" s="94" t="s">
        <v>8</v>
      </c>
      <c r="B12" s="96">
        <v>1.4438572842141204</v>
      </c>
      <c r="C12" s="96">
        <v>1.0270367241237626</v>
      </c>
      <c r="D12" s="96">
        <v>2.7208060996190486</v>
      </c>
      <c r="E12" s="96">
        <v>2.6125803019137224</v>
      </c>
      <c r="F12" s="96">
        <v>1.491361780430348</v>
      </c>
      <c r="G12" s="97">
        <v>2.318234212943075</v>
      </c>
    </row>
    <row r="13" spans="1:7" ht="12.75" customHeight="1">
      <c r="A13" s="94" t="s">
        <v>9</v>
      </c>
      <c r="B13" s="96">
        <v>1.2762616845228014</v>
      </c>
      <c r="C13" s="96">
        <v>1.0175009531983454</v>
      </c>
      <c r="D13" s="96">
        <v>1.5697063981133839</v>
      </c>
      <c r="E13" s="96">
        <v>1.5669250003769237</v>
      </c>
      <c r="F13" s="96">
        <v>2.4118695356534015</v>
      </c>
      <c r="G13" s="97">
        <v>1.2588778771452218</v>
      </c>
    </row>
    <row r="14" spans="1:7" ht="12.75" customHeight="1">
      <c r="A14" s="94" t="s">
        <v>10</v>
      </c>
      <c r="B14" s="96">
        <v>9.098550651641679</v>
      </c>
      <c r="C14" s="96">
        <v>8.938346003435258</v>
      </c>
      <c r="D14" s="96">
        <v>9.862681611539582</v>
      </c>
      <c r="E14" s="96">
        <v>10.07330597856057</v>
      </c>
      <c r="F14" s="96">
        <v>16.1492006303435</v>
      </c>
      <c r="G14" s="97">
        <v>10.480879920483648</v>
      </c>
    </row>
    <row r="15" spans="1:7" ht="12.75" customHeight="1">
      <c r="A15" s="94" t="s">
        <v>11</v>
      </c>
      <c r="B15" s="96">
        <v>7.018812407742818</v>
      </c>
      <c r="C15" s="96">
        <v>7.1018075999574855</v>
      </c>
      <c r="D15" s="96">
        <v>6.009191206785661</v>
      </c>
      <c r="E15" s="96">
        <v>6.159575396421096</v>
      </c>
      <c r="F15" s="96">
        <v>4.384980035899931</v>
      </c>
      <c r="G15" s="97">
        <v>6.49373959906727</v>
      </c>
    </row>
    <row r="16" spans="1:7" ht="12.75" customHeight="1">
      <c r="A16" s="94" t="s">
        <v>12</v>
      </c>
      <c r="B16" s="96">
        <v>22.890632126741473</v>
      </c>
      <c r="C16" s="96">
        <v>23.04140708329444</v>
      </c>
      <c r="D16" s="96">
        <v>20.777239669512348</v>
      </c>
      <c r="E16" s="96">
        <v>23.02352324660734</v>
      </c>
      <c r="F16" s="96">
        <v>21.87230710232125</v>
      </c>
      <c r="G16" s="97">
        <v>23.011820372663607</v>
      </c>
    </row>
    <row r="17" spans="1:7" ht="12.75" customHeight="1">
      <c r="A17" s="94" t="s">
        <v>18</v>
      </c>
      <c r="B17" s="96">
        <v>9.142570357454467</v>
      </c>
      <c r="C17" s="96">
        <v>8.758391332326184</v>
      </c>
      <c r="D17" s="96">
        <v>8.91195241681463</v>
      </c>
      <c r="E17" s="96">
        <v>8.707617197048023</v>
      </c>
      <c r="F17" s="96">
        <v>7.153850863821957</v>
      </c>
      <c r="G17" s="97">
        <v>9.527822534419922</v>
      </c>
    </row>
    <row r="18" spans="1:7" ht="12.75" customHeight="1">
      <c r="A18" s="94" t="s">
        <v>13</v>
      </c>
      <c r="B18" s="96">
        <v>2.2262393721748834</v>
      </c>
      <c r="C18" s="96">
        <v>2.5339395855887275</v>
      </c>
      <c r="D18" s="96">
        <v>2.8216784946650324</v>
      </c>
      <c r="E18" s="96">
        <v>2.229543428709536</v>
      </c>
      <c r="F18" s="96">
        <v>6.161897733534854</v>
      </c>
      <c r="G18" s="97">
        <v>1.6825317240258555</v>
      </c>
    </row>
    <row r="19" spans="1:7" ht="12.75" customHeight="1">
      <c r="A19" s="94" t="s">
        <v>14</v>
      </c>
      <c r="B19" s="96">
        <v>7.5935407814967135</v>
      </c>
      <c r="C19" s="96">
        <v>8.075488590848314</v>
      </c>
      <c r="D19" s="96">
        <v>7.462908093429277</v>
      </c>
      <c r="E19" s="96">
        <v>6.231889951027312</v>
      </c>
      <c r="F19" s="96">
        <v>6.087970944902951</v>
      </c>
      <c r="G19" s="97">
        <v>5.845192548743448</v>
      </c>
    </row>
    <row r="20" spans="1:7" ht="12.75" customHeight="1">
      <c r="A20" s="94" t="s">
        <v>38</v>
      </c>
      <c r="B20" s="96">
        <v>4.816154283243719</v>
      </c>
      <c r="C20" s="96">
        <v>3.9610999414370345</v>
      </c>
      <c r="D20" s="96">
        <v>5.5284669045092985</v>
      </c>
      <c r="E20" s="96">
        <v>6.039900930704948</v>
      </c>
      <c r="F20" s="96">
        <v>3.1841047736596337</v>
      </c>
      <c r="G20" s="97">
        <v>5.536177294252071</v>
      </c>
    </row>
    <row r="21" spans="1:7" ht="12.75" customHeight="1">
      <c r="A21" s="94" t="s">
        <v>15</v>
      </c>
      <c r="B21" s="96">
        <v>4.978314691440449</v>
      </c>
      <c r="C21" s="96">
        <v>4.780951157006512</v>
      </c>
      <c r="D21" s="96">
        <v>5.463051018893647</v>
      </c>
      <c r="E21" s="96">
        <v>4.8841473137208045</v>
      </c>
      <c r="F21" s="96">
        <v>2.901868149928941</v>
      </c>
      <c r="G21" s="97">
        <v>4.951676683896049</v>
      </c>
    </row>
    <row r="22" spans="1:7" ht="12.75" customHeight="1">
      <c r="A22" s="94" t="s">
        <v>39</v>
      </c>
      <c r="B22" s="96">
        <v>2.766438365541945</v>
      </c>
      <c r="C22" s="96">
        <v>2.6897778029025408</v>
      </c>
      <c r="D22" s="96">
        <v>2.9228257463732663</v>
      </c>
      <c r="E22" s="96">
        <v>3.0026439495040824</v>
      </c>
      <c r="F22" s="96">
        <v>3.0015114064458746</v>
      </c>
      <c r="G22" s="97">
        <v>2.7378971250908606</v>
      </c>
    </row>
    <row r="23" spans="1:7" ht="12.75" customHeight="1">
      <c r="A23" s="94" t="s">
        <v>16</v>
      </c>
      <c r="B23" s="96">
        <v>4.01269230194051</v>
      </c>
      <c r="C23" s="96">
        <v>3.6490772237072595</v>
      </c>
      <c r="D23" s="96">
        <v>4.277319377944401</v>
      </c>
      <c r="E23" s="96">
        <v>4.82006568983233</v>
      </c>
      <c r="F23" s="96">
        <v>4.423941451530259</v>
      </c>
      <c r="G23" s="97">
        <v>4.568320191887367</v>
      </c>
    </row>
    <row r="24" spans="1:7" ht="12.75" customHeight="1">
      <c r="A24" s="94" t="s">
        <v>40</v>
      </c>
      <c r="B24" s="96">
        <v>1.9792892477589281</v>
      </c>
      <c r="C24" s="96">
        <v>1.60658045241844</v>
      </c>
      <c r="D24" s="96">
        <v>1.802509991039673</v>
      </c>
      <c r="E24" s="96">
        <v>1.985753648965561</v>
      </c>
      <c r="F24" s="96">
        <v>1.4092817757897824</v>
      </c>
      <c r="G24" s="97">
        <v>2.4103885240470193</v>
      </c>
    </row>
    <row r="25" spans="1:7" ht="12.75" customHeight="1">
      <c r="A25" s="94"/>
      <c r="B25" s="96"/>
      <c r="C25" s="96"/>
      <c r="D25" s="96"/>
      <c r="E25" s="96"/>
      <c r="F25" s="96"/>
      <c r="G25" s="97"/>
    </row>
    <row r="26" spans="1:7" ht="12.75" customHeight="1" thickBot="1">
      <c r="A26" s="304" t="s">
        <v>174</v>
      </c>
      <c r="B26" s="306">
        <f aca="true" t="shared" si="0" ref="B26:G26">SUM(B8:B24)</f>
        <v>100.0000012148394</v>
      </c>
      <c r="C26" s="306">
        <f t="shared" si="0"/>
        <v>100.00000000000001</v>
      </c>
      <c r="D26" s="306">
        <f t="shared" si="0"/>
        <v>100.00082456998675</v>
      </c>
      <c r="E26" s="306">
        <f t="shared" si="0"/>
        <v>99.99999999999999</v>
      </c>
      <c r="F26" s="306">
        <f t="shared" si="0"/>
        <v>99.99993554769952</v>
      </c>
      <c r="G26" s="307">
        <f t="shared" si="0"/>
        <v>100.00000503905902</v>
      </c>
    </row>
    <row r="27" spans="1:7" ht="12.75" customHeight="1">
      <c r="A27" s="148"/>
      <c r="B27" s="162"/>
      <c r="C27" s="162"/>
      <c r="D27" s="162"/>
      <c r="E27" s="162"/>
      <c r="F27" s="162"/>
      <c r="G27" s="162"/>
    </row>
    <row r="28" ht="12.75" customHeight="1"/>
    <row r="29" spans="1:8" ht="12.75" customHeight="1" thickBot="1">
      <c r="A29" s="156"/>
      <c r="B29" s="156"/>
      <c r="C29" s="156"/>
      <c r="D29" s="156"/>
      <c r="E29" s="156"/>
      <c r="F29" s="156"/>
      <c r="G29" s="156"/>
      <c r="H29" s="156"/>
    </row>
    <row r="30" spans="1:8" ht="12.75" customHeight="1">
      <c r="A30" s="352" t="s">
        <v>0</v>
      </c>
      <c r="B30" s="386" t="s">
        <v>137</v>
      </c>
      <c r="C30" s="387"/>
      <c r="D30" s="387"/>
      <c r="E30" s="377" t="s">
        <v>229</v>
      </c>
      <c r="F30" s="377" t="s">
        <v>230</v>
      </c>
      <c r="G30" s="400" t="s">
        <v>228</v>
      </c>
      <c r="H30" s="401"/>
    </row>
    <row r="31" spans="1:8" ht="12.75" customHeight="1">
      <c r="A31" s="353"/>
      <c r="B31" s="388" t="s">
        <v>133</v>
      </c>
      <c r="C31" s="388" t="s">
        <v>134</v>
      </c>
      <c r="D31" s="392" t="s">
        <v>135</v>
      </c>
      <c r="E31" s="378"/>
      <c r="F31" s="378"/>
      <c r="G31" s="402"/>
      <c r="H31" s="403"/>
    </row>
    <row r="32" spans="1:8" ht="12.75" customHeight="1">
      <c r="A32" s="353"/>
      <c r="B32" s="407"/>
      <c r="C32" s="408"/>
      <c r="D32" s="378"/>
      <c r="E32" s="379"/>
      <c r="F32" s="379"/>
      <c r="G32" s="404"/>
      <c r="H32" s="405"/>
    </row>
    <row r="33" spans="1:8" ht="12.75" customHeight="1" thickBot="1">
      <c r="A33" s="354"/>
      <c r="B33" s="239" t="s">
        <v>62</v>
      </c>
      <c r="C33" s="239" t="s">
        <v>62</v>
      </c>
      <c r="D33" s="239" t="s">
        <v>62</v>
      </c>
      <c r="E33" s="239" t="s">
        <v>62</v>
      </c>
      <c r="F33" s="239" t="s">
        <v>62</v>
      </c>
      <c r="G33" s="393" t="s">
        <v>62</v>
      </c>
      <c r="H33" s="394"/>
    </row>
    <row r="34" spans="1:8" ht="12.75" customHeight="1">
      <c r="A34" s="90" t="s">
        <v>4</v>
      </c>
      <c r="B34" s="92">
        <v>13.571231803807201</v>
      </c>
      <c r="C34" s="92">
        <v>14.028367190637683</v>
      </c>
      <c r="D34" s="92">
        <v>20.392702706081053</v>
      </c>
      <c r="E34" s="92">
        <v>21.314592003400904</v>
      </c>
      <c r="F34" s="92">
        <v>20.533507200136626</v>
      </c>
      <c r="G34" s="93">
        <v>12.77685161095973</v>
      </c>
      <c r="H34" s="255"/>
    </row>
    <row r="35" spans="1:8" ht="12.75" customHeight="1">
      <c r="A35" s="94" t="s">
        <v>5</v>
      </c>
      <c r="B35" s="96">
        <v>3.469720217799703</v>
      </c>
      <c r="C35" s="96">
        <v>2.436155371936794</v>
      </c>
      <c r="D35" s="96">
        <v>3.7348472426571058</v>
      </c>
      <c r="E35" s="96">
        <v>2.57165391327695</v>
      </c>
      <c r="F35" s="96">
        <v>3.8685895760520292</v>
      </c>
      <c r="G35" s="97">
        <v>3.8264287311780847</v>
      </c>
      <c r="H35" s="252"/>
    </row>
    <row r="36" spans="1:8" ht="12.75" customHeight="1">
      <c r="A36" s="98" t="s">
        <v>6</v>
      </c>
      <c r="B36" s="96">
        <v>2.337460157497825</v>
      </c>
      <c r="C36" s="96">
        <v>1.5574659601754277</v>
      </c>
      <c r="D36" s="96">
        <v>0.9742323162582265</v>
      </c>
      <c r="E36" s="96">
        <v>1.5964111513849732</v>
      </c>
      <c r="F36" s="96">
        <v>0.9139977806445229</v>
      </c>
      <c r="G36" s="97">
        <v>1.7820628682796804</v>
      </c>
      <c r="H36" s="252"/>
    </row>
    <row r="37" spans="1:8" ht="12.75" customHeight="1">
      <c r="A37" s="94" t="s">
        <v>7</v>
      </c>
      <c r="B37" s="96">
        <v>0.856112635704976</v>
      </c>
      <c r="C37" s="96">
        <v>0.2096861708644741</v>
      </c>
      <c r="D37" s="96">
        <v>0.24833132477114767</v>
      </c>
      <c r="E37" s="96">
        <v>0.818412426723945</v>
      </c>
      <c r="F37" s="96">
        <v>0.6727895127672793</v>
      </c>
      <c r="G37" s="97">
        <v>0.4839839702774621</v>
      </c>
      <c r="H37" s="252"/>
    </row>
    <row r="38" spans="1:8" ht="12.75" customHeight="1">
      <c r="A38" s="94" t="s">
        <v>8</v>
      </c>
      <c r="B38" s="96">
        <v>1.7608093084212402</v>
      </c>
      <c r="C38" s="96">
        <v>0.13075228449880577</v>
      </c>
      <c r="D38" s="96">
        <v>0.2157335492139402</v>
      </c>
      <c r="E38" s="96">
        <v>1.2122013021882132</v>
      </c>
      <c r="F38" s="96">
        <v>1.3297777891277118</v>
      </c>
      <c r="G38" s="97">
        <v>1.6173211832418197</v>
      </c>
      <c r="H38" s="252"/>
    </row>
    <row r="39" spans="1:8" ht="12.75" customHeight="1">
      <c r="A39" s="94" t="s">
        <v>9</v>
      </c>
      <c r="B39" s="96">
        <v>1.2123660114352837</v>
      </c>
      <c r="C39" s="96">
        <v>1.556973983417545</v>
      </c>
      <c r="D39" s="96">
        <v>1.3580772508457652</v>
      </c>
      <c r="E39" s="96">
        <v>1.3540687788069987</v>
      </c>
      <c r="F39" s="96">
        <v>1.485236418019315</v>
      </c>
      <c r="G39" s="97">
        <v>2.2003783781316613</v>
      </c>
      <c r="H39" s="252"/>
    </row>
    <row r="40" spans="1:8" ht="12.75" customHeight="1">
      <c r="A40" s="94" t="s">
        <v>10</v>
      </c>
      <c r="B40" s="96">
        <v>9.666425551896708</v>
      </c>
      <c r="C40" s="96">
        <v>6.098515507438547</v>
      </c>
      <c r="D40" s="96">
        <v>7.234745405245496</v>
      </c>
      <c r="E40" s="96">
        <v>8.870877522709982</v>
      </c>
      <c r="F40" s="96">
        <v>12.413187967278672</v>
      </c>
      <c r="G40" s="97">
        <v>15.628551573989128</v>
      </c>
      <c r="H40" s="252"/>
    </row>
    <row r="41" spans="1:8" ht="12.75" customHeight="1">
      <c r="A41" s="98" t="s">
        <v>11</v>
      </c>
      <c r="B41" s="96">
        <v>7.141939593800862</v>
      </c>
      <c r="C41" s="96">
        <v>6.768616234949178</v>
      </c>
      <c r="D41" s="96">
        <v>8.15554678111672</v>
      </c>
      <c r="E41" s="96">
        <v>8.902131717903968</v>
      </c>
      <c r="F41" s="96">
        <v>7.24762013827678</v>
      </c>
      <c r="G41" s="97">
        <v>6.739831943512573</v>
      </c>
      <c r="H41" s="252"/>
    </row>
    <row r="42" spans="1:8" ht="12.75" customHeight="1">
      <c r="A42" s="98" t="s">
        <v>12</v>
      </c>
      <c r="B42" s="96">
        <v>22.91859806489655</v>
      </c>
      <c r="C42" s="96">
        <v>29.336574072541026</v>
      </c>
      <c r="D42" s="96">
        <v>25.424769848675243</v>
      </c>
      <c r="E42" s="96">
        <v>19.161688369803553</v>
      </c>
      <c r="F42" s="96">
        <v>18.264433691268582</v>
      </c>
      <c r="G42" s="97">
        <v>21.415677360755478</v>
      </c>
      <c r="H42" s="252"/>
    </row>
    <row r="43" spans="1:8" ht="12.75" customHeight="1">
      <c r="A43" s="98" t="s">
        <v>18</v>
      </c>
      <c r="B43" s="96">
        <v>9.252273464210345</v>
      </c>
      <c r="C43" s="96">
        <v>6.65686182217784</v>
      </c>
      <c r="D43" s="96">
        <v>6.850900470657958</v>
      </c>
      <c r="E43" s="96">
        <v>8.730827963485032</v>
      </c>
      <c r="F43" s="96">
        <v>6.501131424389688</v>
      </c>
      <c r="G43" s="97">
        <v>7.100038568096653</v>
      </c>
      <c r="H43" s="252"/>
    </row>
    <row r="44" spans="1:8" ht="12.75" customHeight="1">
      <c r="A44" s="98" t="s">
        <v>13</v>
      </c>
      <c r="B44" s="96">
        <v>1.9398621425574258</v>
      </c>
      <c r="C44" s="96">
        <v>3.995541933686263</v>
      </c>
      <c r="D44" s="96">
        <v>2.0799096477896137</v>
      </c>
      <c r="E44" s="96">
        <v>3.2021915693381664</v>
      </c>
      <c r="F44" s="96">
        <v>2.9040358193280245</v>
      </c>
      <c r="G44" s="97">
        <v>5.623810436663883</v>
      </c>
      <c r="H44" s="252"/>
    </row>
    <row r="45" spans="1:8" ht="12.75" customHeight="1">
      <c r="A45" s="98" t="s">
        <v>14</v>
      </c>
      <c r="B45" s="96">
        <v>7.388878569516279</v>
      </c>
      <c r="C45" s="96">
        <v>8.44602045204149</v>
      </c>
      <c r="D45" s="96">
        <v>2.81948699924731</v>
      </c>
      <c r="E45" s="96">
        <v>4.402086969168121</v>
      </c>
      <c r="F45" s="96">
        <v>5.756198892875997</v>
      </c>
      <c r="G45" s="97">
        <v>6.03379615049317</v>
      </c>
      <c r="H45" s="252"/>
    </row>
    <row r="46" spans="1:8" ht="12.75" customHeight="1">
      <c r="A46" s="99" t="s">
        <v>38</v>
      </c>
      <c r="B46" s="96">
        <v>5.252134960365817</v>
      </c>
      <c r="C46" s="96">
        <v>1.6386326641345632</v>
      </c>
      <c r="D46" s="96">
        <v>2.067262691257644</v>
      </c>
      <c r="E46" s="96">
        <v>4.152962366313152</v>
      </c>
      <c r="F46" s="96">
        <v>3.2562118610624413</v>
      </c>
      <c r="G46" s="97">
        <v>3.2221476724495988</v>
      </c>
      <c r="H46" s="252"/>
    </row>
    <row r="47" spans="1:8" ht="12.75" customHeight="1">
      <c r="A47" s="99" t="s">
        <v>15</v>
      </c>
      <c r="B47" s="96">
        <v>4.474890457864291</v>
      </c>
      <c r="C47" s="96">
        <v>8.159131774555435</v>
      </c>
      <c r="D47" s="96">
        <v>8.870590017286625</v>
      </c>
      <c r="E47" s="96">
        <v>4.698827023761579</v>
      </c>
      <c r="F47" s="96">
        <v>4.4031182702594</v>
      </c>
      <c r="G47" s="97">
        <v>2.886302848562026</v>
      </c>
      <c r="H47" s="252"/>
    </row>
    <row r="48" spans="1:8" ht="12.75" customHeight="1">
      <c r="A48" s="98" t="s">
        <v>39</v>
      </c>
      <c r="B48" s="96">
        <v>2.6664752039792816</v>
      </c>
      <c r="C48" s="96">
        <v>2.7386264671196323</v>
      </c>
      <c r="D48" s="96">
        <v>3.010147221848451</v>
      </c>
      <c r="E48" s="96">
        <v>2.1396887725421756</v>
      </c>
      <c r="F48" s="96">
        <v>2.953913459501152</v>
      </c>
      <c r="G48" s="97">
        <v>3.1404757340490113</v>
      </c>
      <c r="H48" s="252"/>
    </row>
    <row r="49" spans="1:8" ht="12.75" customHeight="1">
      <c r="A49" s="98" t="s">
        <v>16</v>
      </c>
      <c r="B49" s="96">
        <v>4.318599790493297</v>
      </c>
      <c r="C49" s="96">
        <v>4.038429061445532</v>
      </c>
      <c r="D49" s="96">
        <v>2.920662651503064</v>
      </c>
      <c r="E49" s="96">
        <v>4.1070949120687334</v>
      </c>
      <c r="F49" s="96">
        <v>4.437354282474234</v>
      </c>
      <c r="G49" s="97">
        <v>4.141591698502462</v>
      </c>
      <c r="H49" s="252"/>
    </row>
    <row r="50" spans="1:8" ht="12.75" customHeight="1">
      <c r="A50" s="98" t="s">
        <v>17</v>
      </c>
      <c r="B50" s="96">
        <v>1.772222065752914</v>
      </c>
      <c r="C50" s="96">
        <v>2.203630126196769</v>
      </c>
      <c r="D50" s="96">
        <v>3.6420048563332696</v>
      </c>
      <c r="E50" s="96">
        <v>2.7641433973240255</v>
      </c>
      <c r="F50" s="96">
        <v>3.0588560144254116</v>
      </c>
      <c r="G50" s="97">
        <v>1.3808063242549966</v>
      </c>
      <c r="H50" s="252"/>
    </row>
    <row r="51" spans="1:8" ht="12.75" customHeight="1">
      <c r="A51" s="98"/>
      <c r="B51" s="96"/>
      <c r="C51" s="96"/>
      <c r="D51" s="96"/>
      <c r="E51" s="96"/>
      <c r="F51" s="96"/>
      <c r="G51" s="423"/>
      <c r="H51" s="424"/>
    </row>
    <row r="52" spans="1:8" ht="12.75" customHeight="1" thickBot="1">
      <c r="A52" s="304" t="s">
        <v>174</v>
      </c>
      <c r="B52" s="306">
        <v>100</v>
      </c>
      <c r="C52" s="306">
        <v>100</v>
      </c>
      <c r="D52" s="306">
        <v>100</v>
      </c>
      <c r="E52" s="306">
        <v>100</v>
      </c>
      <c r="F52" s="306">
        <v>100</v>
      </c>
      <c r="G52" s="421">
        <v>100</v>
      </c>
      <c r="H52" s="422"/>
    </row>
    <row r="53" spans="1:8" ht="12.75" customHeight="1">
      <c r="A53" s="115" t="s">
        <v>358</v>
      </c>
      <c r="B53" s="145"/>
      <c r="C53" s="145"/>
      <c r="D53" s="146"/>
      <c r="E53" s="147"/>
      <c r="F53" s="147"/>
      <c r="G53" s="147"/>
      <c r="H53" s="148"/>
    </row>
    <row r="54" spans="1:7" ht="12.75" customHeight="1">
      <c r="A54" s="246" t="s">
        <v>188</v>
      </c>
      <c r="B54" s="25"/>
      <c r="C54" s="25"/>
      <c r="D54" s="25"/>
      <c r="E54" s="25"/>
      <c r="F54" s="25"/>
      <c r="G54" s="6"/>
    </row>
  </sheetData>
  <mergeCells count="20">
    <mergeCell ref="G30:H32"/>
    <mergeCell ref="G33:H33"/>
    <mergeCell ref="G52:H52"/>
    <mergeCell ref="G51:H51"/>
    <mergeCell ref="A1:H1"/>
    <mergeCell ref="A3:H3"/>
    <mergeCell ref="A5:A6"/>
    <mergeCell ref="B5:B7"/>
    <mergeCell ref="C5:C7"/>
    <mergeCell ref="D5:D7"/>
    <mergeCell ref="E5:E7"/>
    <mergeCell ref="F5:F7"/>
    <mergeCell ref="G5:G7"/>
    <mergeCell ref="F30:F32"/>
    <mergeCell ref="A30:A33"/>
    <mergeCell ref="B30:D30"/>
    <mergeCell ref="E30:E32"/>
    <mergeCell ref="B31:B32"/>
    <mergeCell ref="C31:C32"/>
    <mergeCell ref="D31:D32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11">
    <pageSetUpPr fitToPage="1"/>
  </sheetPr>
  <dimension ref="A1:J29"/>
  <sheetViews>
    <sheetView showGridLines="0" view="pageBreakPreview" zoomScale="75" zoomScaleNormal="75" zoomScaleSheetLayoutView="75" workbookViewId="0" topLeftCell="A22">
      <selection activeCell="F28" sqref="F28"/>
    </sheetView>
  </sheetViews>
  <sheetFormatPr defaultColWidth="11.421875" defaultRowHeight="12.75"/>
  <cols>
    <col min="1" max="1" width="68.28125" style="9" bestFit="1" customWidth="1"/>
    <col min="2" max="7" width="14.7109375" style="4" customWidth="1"/>
    <col min="8" max="8" width="4.7109375" style="9" customWidth="1"/>
    <col min="9" max="16384" width="11.421875" style="9" customWidth="1"/>
  </cols>
  <sheetData>
    <row r="1" spans="1:7" s="23" customFormat="1" ht="18" customHeight="1">
      <c r="A1" s="351" t="s">
        <v>173</v>
      </c>
      <c r="B1" s="351"/>
      <c r="C1" s="351"/>
      <c r="D1" s="351"/>
      <c r="E1" s="351"/>
      <c r="F1" s="351"/>
      <c r="G1" s="351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61" t="s">
        <v>206</v>
      </c>
      <c r="B3" s="361"/>
      <c r="C3" s="361"/>
      <c r="D3" s="361"/>
      <c r="E3" s="361"/>
      <c r="F3" s="361"/>
      <c r="G3" s="361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7"/>
      <c r="H4" s="14"/>
      <c r="I4" s="14"/>
      <c r="J4" s="14"/>
    </row>
    <row r="5" spans="1:7" ht="12.75" customHeight="1">
      <c r="A5" s="352" t="s">
        <v>164</v>
      </c>
      <c r="B5" s="427">
        <v>2010</v>
      </c>
      <c r="C5" s="428"/>
      <c r="D5" s="429"/>
      <c r="E5" s="427">
        <v>2011</v>
      </c>
      <c r="F5" s="428"/>
      <c r="G5" s="429"/>
    </row>
    <row r="6" spans="1:8" ht="12.75" customHeight="1" thickBot="1">
      <c r="A6" s="430"/>
      <c r="B6" s="182" t="s">
        <v>28</v>
      </c>
      <c r="C6" s="181" t="s">
        <v>29</v>
      </c>
      <c r="D6" s="183" t="s">
        <v>30</v>
      </c>
      <c r="E6" s="182" t="s">
        <v>28</v>
      </c>
      <c r="F6" s="181" t="s">
        <v>29</v>
      </c>
      <c r="G6" s="183" t="s">
        <v>30</v>
      </c>
      <c r="H6" s="4"/>
    </row>
    <row r="7" spans="1:10" ht="12.75" customHeight="1">
      <c r="A7" s="264" t="s">
        <v>234</v>
      </c>
      <c r="B7" s="164">
        <v>95.68333333333332</v>
      </c>
      <c r="C7" s="164">
        <v>105.91666666666669</v>
      </c>
      <c r="D7" s="164">
        <v>100.8</v>
      </c>
      <c r="E7" s="164">
        <v>100.73333333333333</v>
      </c>
      <c r="F7" s="164">
        <v>107.51666666666667</v>
      </c>
      <c r="G7" s="165">
        <v>104.125</v>
      </c>
      <c r="I7" s="43"/>
      <c r="J7" s="43"/>
    </row>
    <row r="8" spans="1:10" ht="12.75" customHeight="1">
      <c r="A8" s="264" t="s">
        <v>235</v>
      </c>
      <c r="B8" s="166">
        <v>65.41666666666667</v>
      </c>
      <c r="C8" s="166">
        <v>79.85</v>
      </c>
      <c r="D8" s="166">
        <v>72.63333333333333</v>
      </c>
      <c r="E8" s="166">
        <v>72.2</v>
      </c>
      <c r="F8" s="166">
        <v>86.13333333333333</v>
      </c>
      <c r="G8" s="167">
        <v>79.16666666666666</v>
      </c>
      <c r="I8" s="43"/>
      <c r="J8" s="43"/>
    </row>
    <row r="9" spans="1:10" ht="12.75" customHeight="1">
      <c r="A9" s="264" t="s">
        <v>236</v>
      </c>
      <c r="B9" s="166">
        <v>89.16666666666667</v>
      </c>
      <c r="C9" s="166">
        <v>107.26666666666667</v>
      </c>
      <c r="D9" s="166">
        <v>98.21666666666667</v>
      </c>
      <c r="E9" s="166">
        <v>100.78333333333335</v>
      </c>
      <c r="F9" s="166">
        <v>112</v>
      </c>
      <c r="G9" s="167">
        <v>106.39166666666668</v>
      </c>
      <c r="I9" s="43"/>
      <c r="J9" s="43"/>
    </row>
    <row r="10" spans="1:10" ht="12.75" customHeight="1">
      <c r="A10" s="264" t="s">
        <v>237</v>
      </c>
      <c r="B10" s="166">
        <v>154.36666666666667</v>
      </c>
      <c r="C10" s="166">
        <v>97.66666666666667</v>
      </c>
      <c r="D10" s="166">
        <v>126.01666666666668</v>
      </c>
      <c r="E10" s="166">
        <v>122.9833333333333</v>
      </c>
      <c r="F10" s="166">
        <v>114.28333333333335</v>
      </c>
      <c r="G10" s="167">
        <v>118.63333333333333</v>
      </c>
      <c r="I10" s="43"/>
      <c r="J10" s="43"/>
    </row>
    <row r="11" spans="1:10" ht="12.75" customHeight="1">
      <c r="A11" s="264" t="s">
        <v>159</v>
      </c>
      <c r="B11" s="166">
        <v>100.51666666666667</v>
      </c>
      <c r="C11" s="166">
        <v>88.61666666666667</v>
      </c>
      <c r="D11" s="166">
        <v>94.56666666666666</v>
      </c>
      <c r="E11" s="166">
        <v>95.55</v>
      </c>
      <c r="F11" s="166">
        <v>83.28333333333332</v>
      </c>
      <c r="G11" s="167">
        <v>89.41666666666666</v>
      </c>
      <c r="I11" s="43"/>
      <c r="J11" s="43"/>
    </row>
    <row r="12" spans="1:10" ht="12.75" customHeight="1">
      <c r="A12" s="264" t="s">
        <v>238</v>
      </c>
      <c r="B12" s="166">
        <v>103.05</v>
      </c>
      <c r="C12" s="166">
        <v>103.95</v>
      </c>
      <c r="D12" s="166">
        <v>103.5</v>
      </c>
      <c r="E12" s="166">
        <v>108.95</v>
      </c>
      <c r="F12" s="166">
        <v>106.71666666666665</v>
      </c>
      <c r="G12" s="167">
        <v>107.83333333333333</v>
      </c>
      <c r="I12" s="43"/>
      <c r="J12" s="43"/>
    </row>
    <row r="13" spans="1:10" ht="12.75" customHeight="1">
      <c r="A13" s="265" t="s">
        <v>239</v>
      </c>
      <c r="B13" s="166">
        <v>106.71666666666665</v>
      </c>
      <c r="C13" s="166">
        <v>108.23333333333335</v>
      </c>
      <c r="D13" s="166">
        <v>107.475</v>
      </c>
      <c r="E13" s="166">
        <v>105.85</v>
      </c>
      <c r="F13" s="166">
        <v>107.58333333333333</v>
      </c>
      <c r="G13" s="167">
        <v>106.71666666666667</v>
      </c>
      <c r="I13" s="43"/>
      <c r="J13" s="43"/>
    </row>
    <row r="14" spans="1:10" ht="12.75" customHeight="1">
      <c r="A14" s="266" t="s">
        <v>160</v>
      </c>
      <c r="B14" s="166">
        <v>101.83333333333333</v>
      </c>
      <c r="C14" s="166">
        <v>110.81666666666666</v>
      </c>
      <c r="D14" s="166">
        <v>106.325</v>
      </c>
      <c r="E14" s="166">
        <v>99.86666666666667</v>
      </c>
      <c r="F14" s="166">
        <v>107.21666666666668</v>
      </c>
      <c r="G14" s="167">
        <v>103.54166666666669</v>
      </c>
      <c r="I14" s="43"/>
      <c r="J14" s="43"/>
    </row>
    <row r="15" spans="1:10" ht="12.75" customHeight="1">
      <c r="A15" s="265" t="s">
        <v>240</v>
      </c>
      <c r="B15" s="166">
        <v>93.3</v>
      </c>
      <c r="C15" s="166">
        <v>97.98333333333333</v>
      </c>
      <c r="D15" s="166">
        <v>95.64166666666667</v>
      </c>
      <c r="E15" s="166">
        <v>92.73333333333335</v>
      </c>
      <c r="F15" s="166">
        <v>95.83333333333333</v>
      </c>
      <c r="G15" s="167">
        <v>94.28333333333333</v>
      </c>
      <c r="I15" s="43"/>
      <c r="J15" s="43"/>
    </row>
    <row r="16" spans="1:10" ht="12.75" customHeight="1">
      <c r="A16" s="170"/>
      <c r="B16" s="166"/>
      <c r="C16" s="166"/>
      <c r="D16" s="166"/>
      <c r="E16" s="166"/>
      <c r="F16" s="166"/>
      <c r="G16" s="167"/>
      <c r="I16" s="43"/>
      <c r="J16" s="43"/>
    </row>
    <row r="17" spans="1:10" ht="12.75" customHeight="1">
      <c r="A17" s="171" t="s">
        <v>175</v>
      </c>
      <c r="B17" s="172">
        <v>102.06666666666668</v>
      </c>
      <c r="C17" s="172">
        <v>103.58333333333333</v>
      </c>
      <c r="D17" s="172">
        <v>102.825</v>
      </c>
      <c r="E17" s="172">
        <v>101.4</v>
      </c>
      <c r="F17" s="172">
        <v>104.06666666666666</v>
      </c>
      <c r="G17" s="173">
        <v>102.73333333333332</v>
      </c>
      <c r="I17" s="43"/>
      <c r="J17" s="43"/>
    </row>
    <row r="18" spans="1:10" ht="12.75" customHeight="1">
      <c r="A18" s="263"/>
      <c r="B18" s="172"/>
      <c r="C18" s="172"/>
      <c r="D18" s="172"/>
      <c r="E18" s="172"/>
      <c r="F18" s="172"/>
      <c r="G18" s="173"/>
      <c r="I18" s="43"/>
      <c r="J18" s="43"/>
    </row>
    <row r="19" spans="1:10" ht="12.75" customHeight="1">
      <c r="A19" s="264" t="s">
        <v>241</v>
      </c>
      <c r="B19" s="166">
        <v>81.05</v>
      </c>
      <c r="C19" s="166">
        <v>78.95</v>
      </c>
      <c r="D19" s="166">
        <v>80</v>
      </c>
      <c r="E19" s="166">
        <v>68.31666666666666</v>
      </c>
      <c r="F19" s="166">
        <v>78.05</v>
      </c>
      <c r="G19" s="167">
        <v>73.18333333333334</v>
      </c>
      <c r="I19" s="43"/>
      <c r="J19" s="43"/>
    </row>
    <row r="20" spans="1:10" ht="12.75" customHeight="1">
      <c r="A20" s="264" t="s">
        <v>161</v>
      </c>
      <c r="B20" s="168">
        <v>83.75</v>
      </c>
      <c r="C20" s="168">
        <v>99.73333333333333</v>
      </c>
      <c r="D20" s="168">
        <v>91.74166666666667</v>
      </c>
      <c r="E20" s="168">
        <v>87.15</v>
      </c>
      <c r="F20" s="168">
        <v>102.25</v>
      </c>
      <c r="G20" s="169">
        <v>94.7</v>
      </c>
      <c r="I20" s="43"/>
      <c r="J20" s="43"/>
    </row>
    <row r="21" spans="1:10" ht="12.75" customHeight="1">
      <c r="A21" s="264" t="s">
        <v>243</v>
      </c>
      <c r="B21" s="168">
        <v>84.08333333333333</v>
      </c>
      <c r="C21" s="168">
        <v>86.06666666666666</v>
      </c>
      <c r="D21" s="168">
        <v>85.075</v>
      </c>
      <c r="E21" s="168">
        <v>73.75</v>
      </c>
      <c r="F21" s="168">
        <v>80.15</v>
      </c>
      <c r="G21" s="169">
        <v>76.95</v>
      </c>
      <c r="I21" s="43"/>
      <c r="J21" s="43"/>
    </row>
    <row r="22" spans="1:10" ht="12.75" customHeight="1">
      <c r="A22" s="264" t="s">
        <v>242</v>
      </c>
      <c r="B22" s="168">
        <v>99.81666666666666</v>
      </c>
      <c r="C22" s="168">
        <v>105.7</v>
      </c>
      <c r="D22" s="168">
        <v>102.75833333333333</v>
      </c>
      <c r="E22" s="168">
        <v>99.93333333333332</v>
      </c>
      <c r="F22" s="168">
        <v>106.9</v>
      </c>
      <c r="G22" s="169">
        <v>103.41666666666666</v>
      </c>
      <c r="I22" s="43"/>
      <c r="J22" s="43"/>
    </row>
    <row r="23" spans="1:10" ht="12.75" customHeight="1">
      <c r="A23" s="114"/>
      <c r="B23" s="166"/>
      <c r="C23" s="166"/>
      <c r="D23" s="166"/>
      <c r="E23" s="166"/>
      <c r="F23" s="166"/>
      <c r="G23" s="167"/>
      <c r="I23" s="43"/>
      <c r="J23" s="43"/>
    </row>
    <row r="24" spans="1:10" ht="12.75" customHeight="1">
      <c r="A24" s="174" t="s">
        <v>176</v>
      </c>
      <c r="B24" s="172">
        <v>88.08333333333333</v>
      </c>
      <c r="C24" s="172">
        <v>95.35</v>
      </c>
      <c r="D24" s="172">
        <v>91.71666666666667</v>
      </c>
      <c r="E24" s="172">
        <v>84.95</v>
      </c>
      <c r="F24" s="172">
        <v>94.66666666666667</v>
      </c>
      <c r="G24" s="173">
        <v>89.80833333333334</v>
      </c>
      <c r="I24" s="43"/>
      <c r="J24" s="43"/>
    </row>
    <row r="25" spans="1:10" ht="12.75" customHeight="1">
      <c r="A25" s="175"/>
      <c r="B25" s="172"/>
      <c r="C25" s="172"/>
      <c r="D25" s="172"/>
      <c r="E25" s="172"/>
      <c r="F25" s="172"/>
      <c r="G25" s="173"/>
      <c r="I25" s="43"/>
      <c r="J25" s="43"/>
    </row>
    <row r="26" spans="1:10" ht="12.75" customHeight="1" thickBot="1">
      <c r="A26" s="313" t="s">
        <v>177</v>
      </c>
      <c r="B26" s="497">
        <v>84.33333333333333</v>
      </c>
      <c r="C26" s="497">
        <v>82.38333333333334</v>
      </c>
      <c r="D26" s="497">
        <v>83.35833333333333</v>
      </c>
      <c r="E26" s="497">
        <v>84.85</v>
      </c>
      <c r="F26" s="497">
        <v>78.88333333333334</v>
      </c>
      <c r="G26" s="498">
        <v>81.86666666666667</v>
      </c>
      <c r="I26" s="43"/>
      <c r="J26" s="43"/>
    </row>
    <row r="27" spans="1:10" ht="12.75" customHeight="1">
      <c r="A27" s="179" t="s">
        <v>37</v>
      </c>
      <c r="B27" s="180"/>
      <c r="C27" s="180"/>
      <c r="D27" s="180"/>
      <c r="E27" s="180"/>
      <c r="F27" s="180"/>
      <c r="G27" s="180"/>
      <c r="I27" s="43"/>
      <c r="J27" s="43"/>
    </row>
    <row r="28" spans="1:10" ht="12.75" customHeight="1">
      <c r="A28" s="74" t="s">
        <v>113</v>
      </c>
      <c r="B28" s="5"/>
      <c r="C28" s="5"/>
      <c r="D28" s="5"/>
      <c r="E28" s="5"/>
      <c r="F28" s="5"/>
      <c r="G28" s="5"/>
      <c r="I28" s="43"/>
      <c r="J28" s="43"/>
    </row>
    <row r="29" spans="1:10" ht="12.75" customHeight="1">
      <c r="A29" s="21" t="s">
        <v>165</v>
      </c>
      <c r="B29" s="1"/>
      <c r="C29" s="1"/>
      <c r="D29" s="19"/>
      <c r="E29" s="1"/>
      <c r="F29" s="1"/>
      <c r="G29" s="19"/>
      <c r="I29" s="43"/>
      <c r="J29" s="43"/>
    </row>
  </sheetData>
  <mergeCells count="5">
    <mergeCell ref="A1:G1"/>
    <mergeCell ref="B5:D5"/>
    <mergeCell ref="E5:G5"/>
    <mergeCell ref="A5:A6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14">
    <pageSetUpPr fitToPage="1"/>
  </sheetPr>
  <dimension ref="A1:J11"/>
  <sheetViews>
    <sheetView showGridLines="0" view="pageBreakPreview" zoomScale="75" zoomScaleNormal="75" zoomScaleSheetLayoutView="75" workbookViewId="0" topLeftCell="A1">
      <selection activeCell="B7" sqref="B7"/>
    </sheetView>
  </sheetViews>
  <sheetFormatPr defaultColWidth="11.421875" defaultRowHeight="12.75"/>
  <cols>
    <col min="1" max="1" width="68.00390625" style="9" bestFit="1" customWidth="1"/>
    <col min="2" max="7" width="14.7109375" style="4" customWidth="1"/>
    <col min="8" max="16384" width="11.421875" style="9" customWidth="1"/>
  </cols>
  <sheetData>
    <row r="1" spans="1:7" s="23" customFormat="1" ht="18" customHeight="1">
      <c r="A1" s="351" t="s">
        <v>173</v>
      </c>
      <c r="B1" s="351"/>
      <c r="C1" s="351"/>
      <c r="D1" s="351"/>
      <c r="E1" s="351"/>
      <c r="F1" s="351"/>
      <c r="G1" s="351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61" t="s">
        <v>207</v>
      </c>
      <c r="B3" s="361"/>
      <c r="C3" s="361"/>
      <c r="D3" s="361"/>
      <c r="E3" s="361"/>
      <c r="F3" s="361"/>
      <c r="G3" s="361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7"/>
      <c r="H4" s="14"/>
      <c r="I4" s="14"/>
      <c r="J4" s="14"/>
    </row>
    <row r="5" spans="1:7" ht="12.75" customHeight="1">
      <c r="A5" s="352" t="s">
        <v>157</v>
      </c>
      <c r="B5" s="427">
        <v>2010</v>
      </c>
      <c r="C5" s="428"/>
      <c r="D5" s="429"/>
      <c r="E5" s="427">
        <v>2011</v>
      </c>
      <c r="F5" s="428"/>
      <c r="G5" s="429"/>
    </row>
    <row r="6" spans="1:8" ht="12.75" customHeight="1" thickBot="1">
      <c r="A6" s="354"/>
      <c r="B6" s="182" t="s">
        <v>28</v>
      </c>
      <c r="C6" s="181" t="s">
        <v>29</v>
      </c>
      <c r="D6" s="183" t="s">
        <v>30</v>
      </c>
      <c r="E6" s="182" t="s">
        <v>28</v>
      </c>
      <c r="F6" s="182" t="s">
        <v>29</v>
      </c>
      <c r="G6" s="183" t="s">
        <v>30</v>
      </c>
      <c r="H6" s="4"/>
    </row>
    <row r="7" spans="1:10" ht="12.75" customHeight="1">
      <c r="A7" s="103" t="s">
        <v>361</v>
      </c>
      <c r="B7" s="166">
        <v>56.03</v>
      </c>
      <c r="C7" s="166">
        <v>52.01</v>
      </c>
      <c r="D7" s="167">
        <f>(B7+C7)/2</f>
        <v>54.019999999999996</v>
      </c>
      <c r="E7" s="166">
        <v>53.7</v>
      </c>
      <c r="F7" s="166">
        <v>48.58333</v>
      </c>
      <c r="G7" s="167">
        <f>(E7+F7)/2</f>
        <v>51.141665</v>
      </c>
      <c r="I7" s="43"/>
      <c r="J7" s="43"/>
    </row>
    <row r="8" spans="1:10" ht="12.75" customHeight="1">
      <c r="A8" s="99" t="s">
        <v>162</v>
      </c>
      <c r="B8" s="166">
        <v>99.1</v>
      </c>
      <c r="C8" s="166">
        <v>93.8</v>
      </c>
      <c r="D8" s="167">
        <f>(B8+C8)/2</f>
        <v>96.44999999999999</v>
      </c>
      <c r="E8" s="166">
        <v>100.916667</v>
      </c>
      <c r="F8" s="166">
        <v>93.3666</v>
      </c>
      <c r="G8" s="167">
        <f>(E8+F8)/2</f>
        <v>97.14163350000001</v>
      </c>
      <c r="I8" s="43"/>
      <c r="J8" s="43"/>
    </row>
    <row r="9" spans="1:7" ht="13.5" thickBot="1">
      <c r="A9" s="137" t="s">
        <v>163</v>
      </c>
      <c r="B9" s="184">
        <v>59.86</v>
      </c>
      <c r="C9" s="184">
        <v>56.28</v>
      </c>
      <c r="D9" s="167">
        <f>(B9+C9)/2</f>
        <v>58.07</v>
      </c>
      <c r="E9" s="184">
        <v>55.0333</v>
      </c>
      <c r="F9" s="184">
        <v>50.1666</v>
      </c>
      <c r="G9" s="167">
        <f>(E9+F9)/2</f>
        <v>52.59995</v>
      </c>
    </row>
    <row r="10" spans="1:7" ht="12.75" customHeight="1">
      <c r="A10" s="179" t="s">
        <v>37</v>
      </c>
      <c r="B10" s="180"/>
      <c r="C10" s="180"/>
      <c r="D10" s="180"/>
      <c r="E10" s="180"/>
      <c r="F10" s="180"/>
      <c r="G10" s="180"/>
    </row>
    <row r="11" spans="1:9" ht="12.75" customHeight="1">
      <c r="A11" s="21" t="s">
        <v>158</v>
      </c>
      <c r="B11" s="1"/>
      <c r="F11" s="1"/>
      <c r="G11" s="19"/>
      <c r="I11" s="22"/>
    </row>
  </sheetData>
  <mergeCells count="5">
    <mergeCell ref="A1:G1"/>
    <mergeCell ref="A3:G3"/>
    <mergeCell ref="B5:D5"/>
    <mergeCell ref="E5:G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/>
  <dimension ref="A1:J37"/>
  <sheetViews>
    <sheetView showGridLines="0" view="pageBreakPreview" zoomScale="75" zoomScaleNormal="75" zoomScaleSheetLayoutView="75" workbookViewId="0" topLeftCell="A1">
      <selection activeCell="A28" sqref="A28:E28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6.71093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51" t="s">
        <v>173</v>
      </c>
      <c r="B1" s="351"/>
      <c r="C1" s="351"/>
      <c r="D1" s="351"/>
      <c r="E1" s="351"/>
      <c r="F1" s="72"/>
      <c r="G1" s="53"/>
      <c r="H1" s="54"/>
      <c r="I1" s="54"/>
      <c r="J1" s="54"/>
    </row>
    <row r="2" spans="1:7" ht="12.75" customHeight="1">
      <c r="A2" s="21"/>
      <c r="B2" s="6"/>
      <c r="C2" s="6"/>
      <c r="D2" s="6"/>
      <c r="E2" s="6"/>
      <c r="F2" s="6"/>
      <c r="G2" s="53"/>
    </row>
    <row r="3" spans="1:7" ht="15" customHeight="1">
      <c r="A3" s="361" t="s">
        <v>198</v>
      </c>
      <c r="B3" s="361"/>
      <c r="C3" s="361"/>
      <c r="D3" s="361"/>
      <c r="E3" s="361"/>
      <c r="F3" s="65"/>
      <c r="G3" s="53"/>
    </row>
    <row r="4" spans="1:7" ht="15" customHeight="1">
      <c r="A4" s="361" t="s">
        <v>339</v>
      </c>
      <c r="B4" s="361"/>
      <c r="C4" s="361"/>
      <c r="D4" s="361"/>
      <c r="E4" s="361"/>
      <c r="F4" s="65"/>
      <c r="G4" s="53"/>
    </row>
    <row r="5" spans="1:7" ht="12.75" customHeight="1" thickBot="1">
      <c r="A5" s="89"/>
      <c r="B5" s="89"/>
      <c r="C5" s="89"/>
      <c r="D5" s="89"/>
      <c r="E5" s="89"/>
      <c r="F5" s="24"/>
      <c r="G5" s="53"/>
    </row>
    <row r="6" spans="1:7" ht="12.75" customHeight="1">
      <c r="A6" s="352" t="s">
        <v>0</v>
      </c>
      <c r="B6" s="359" t="s">
        <v>1</v>
      </c>
      <c r="C6" s="360"/>
      <c r="D6" s="355" t="s">
        <v>2</v>
      </c>
      <c r="E6" s="362"/>
      <c r="F6" s="60"/>
      <c r="G6" s="53"/>
    </row>
    <row r="7" spans="1:7" ht="12.75" customHeight="1">
      <c r="A7" s="353"/>
      <c r="B7" s="357" t="s">
        <v>3</v>
      </c>
      <c r="C7" s="349" t="s">
        <v>139</v>
      </c>
      <c r="D7" s="349" t="s">
        <v>3</v>
      </c>
      <c r="E7" s="363" t="s">
        <v>139</v>
      </c>
      <c r="F7" s="60"/>
      <c r="G7" s="53"/>
    </row>
    <row r="8" spans="1:7" ht="12.75" customHeight="1" thickBot="1">
      <c r="A8" s="354"/>
      <c r="B8" s="358"/>
      <c r="C8" s="350"/>
      <c r="D8" s="350"/>
      <c r="E8" s="364"/>
      <c r="F8" s="45"/>
      <c r="G8" s="53"/>
    </row>
    <row r="9" spans="1:7" ht="12.75" customHeight="1">
      <c r="A9" s="90" t="s">
        <v>4</v>
      </c>
      <c r="B9" s="91">
        <v>4511</v>
      </c>
      <c r="C9" s="92">
        <f aca="true" t="shared" si="0" ref="C9:C26">(B9/$B$28)*100</f>
        <v>14.112751845826555</v>
      </c>
      <c r="D9" s="91">
        <v>4977</v>
      </c>
      <c r="E9" s="93">
        <f aca="true" t="shared" si="1" ref="E9:E26">(D9/$D$28)*100</f>
        <v>14.585470210708321</v>
      </c>
      <c r="F9" s="80"/>
      <c r="G9" s="53"/>
    </row>
    <row r="10" spans="1:7" ht="12.75" customHeight="1">
      <c r="A10" s="94" t="s">
        <v>5</v>
      </c>
      <c r="B10" s="95">
        <v>923</v>
      </c>
      <c r="C10" s="96">
        <f t="shared" si="0"/>
        <v>2.887623576523589</v>
      </c>
      <c r="D10" s="95">
        <v>1020</v>
      </c>
      <c r="E10" s="97">
        <f t="shared" si="1"/>
        <v>2.9891861794097823</v>
      </c>
      <c r="F10" s="80"/>
      <c r="G10" s="53"/>
    </row>
    <row r="11" spans="1:7" ht="12.75" customHeight="1">
      <c r="A11" s="98" t="s">
        <v>6</v>
      </c>
      <c r="B11" s="95">
        <v>641</v>
      </c>
      <c r="C11" s="96">
        <f t="shared" si="0"/>
        <v>2.0053810536853964</v>
      </c>
      <c r="D11" s="95">
        <v>697</v>
      </c>
      <c r="E11" s="97">
        <f t="shared" si="1"/>
        <v>2.042610555930018</v>
      </c>
      <c r="F11" s="80"/>
      <c r="G11" s="53"/>
    </row>
    <row r="12" spans="1:7" ht="12.75" customHeight="1">
      <c r="A12" s="94" t="s">
        <v>7</v>
      </c>
      <c r="B12" s="95">
        <v>921</v>
      </c>
      <c r="C12" s="96">
        <f t="shared" si="0"/>
        <v>2.881366537354524</v>
      </c>
      <c r="D12" s="95">
        <v>966</v>
      </c>
      <c r="E12" s="97">
        <f t="shared" si="1"/>
        <v>2.8309351463822057</v>
      </c>
      <c r="F12" s="80"/>
      <c r="G12" s="53"/>
    </row>
    <row r="13" spans="1:7" ht="12.75" customHeight="1">
      <c r="A13" s="94" t="s">
        <v>8</v>
      </c>
      <c r="B13" s="95">
        <v>880</v>
      </c>
      <c r="C13" s="96">
        <f t="shared" si="0"/>
        <v>2.753097234388687</v>
      </c>
      <c r="D13" s="95">
        <v>973</v>
      </c>
      <c r="E13" s="97">
        <f t="shared" si="1"/>
        <v>2.8514491691820765</v>
      </c>
      <c r="F13" s="80"/>
      <c r="G13" s="53"/>
    </row>
    <row r="14" spans="1:7" ht="12.75" customHeight="1">
      <c r="A14" s="94" t="s">
        <v>9</v>
      </c>
      <c r="B14" s="95">
        <v>395</v>
      </c>
      <c r="C14" s="96">
        <f t="shared" si="0"/>
        <v>1.2357652358903766</v>
      </c>
      <c r="D14" s="95">
        <v>422</v>
      </c>
      <c r="E14" s="97">
        <f t="shared" si="1"/>
        <v>1.236702517363655</v>
      </c>
      <c r="F14" s="80"/>
      <c r="G14" s="53"/>
    </row>
    <row r="15" spans="1:7" ht="12.75" customHeight="1">
      <c r="A15" s="94" t="s">
        <v>10</v>
      </c>
      <c r="B15" s="95">
        <v>2408</v>
      </c>
      <c r="C15" s="96">
        <f t="shared" si="0"/>
        <v>7.5334751595544995</v>
      </c>
      <c r="D15" s="95">
        <v>2072</v>
      </c>
      <c r="E15" s="97">
        <f t="shared" si="1"/>
        <v>6.072150748761832</v>
      </c>
      <c r="F15" s="80"/>
      <c r="G15" s="53"/>
    </row>
    <row r="16" spans="1:7" ht="12.75" customHeight="1">
      <c r="A16" s="98" t="s">
        <v>11</v>
      </c>
      <c r="B16" s="95">
        <v>2079</v>
      </c>
      <c r="C16" s="96">
        <f t="shared" si="0"/>
        <v>6.504192216243274</v>
      </c>
      <c r="D16" s="95">
        <v>2299</v>
      </c>
      <c r="E16" s="97">
        <f t="shared" si="1"/>
        <v>6.737391202414794</v>
      </c>
      <c r="F16" s="80"/>
      <c r="G16" s="53"/>
    </row>
    <row r="17" spans="1:7" ht="12.75" customHeight="1">
      <c r="A17" s="98" t="s">
        <v>12</v>
      </c>
      <c r="B17" s="95">
        <v>5263</v>
      </c>
      <c r="C17" s="96">
        <f t="shared" si="0"/>
        <v>16.465398573395067</v>
      </c>
      <c r="D17" s="95">
        <v>5725</v>
      </c>
      <c r="E17" s="97">
        <f t="shared" si="1"/>
        <v>16.777540075608826</v>
      </c>
      <c r="F17" s="80"/>
      <c r="G17" s="53"/>
    </row>
    <row r="18" spans="1:9" ht="12.75" customHeight="1">
      <c r="A18" s="98" t="s">
        <v>18</v>
      </c>
      <c r="B18" s="95">
        <v>3972</v>
      </c>
      <c r="C18" s="96">
        <f t="shared" si="0"/>
        <v>12.426479789763484</v>
      </c>
      <c r="D18" s="95">
        <v>4323</v>
      </c>
      <c r="E18" s="97">
        <f t="shared" si="1"/>
        <v>12.668874366263225</v>
      </c>
      <c r="F18" s="80"/>
      <c r="G18" s="53"/>
      <c r="I18" s="61"/>
    </row>
    <row r="19" spans="1:9" ht="12.75" customHeight="1">
      <c r="A19" s="98" t="s">
        <v>13</v>
      </c>
      <c r="B19" s="95">
        <v>806</v>
      </c>
      <c r="C19" s="96">
        <f t="shared" si="0"/>
        <v>2.521586785133275</v>
      </c>
      <c r="D19" s="95">
        <v>848</v>
      </c>
      <c r="E19" s="97">
        <f t="shared" si="1"/>
        <v>2.485127333470093</v>
      </c>
      <c r="F19" s="80"/>
      <c r="G19" s="53"/>
      <c r="I19" s="60"/>
    </row>
    <row r="20" spans="1:9" ht="12.75" customHeight="1">
      <c r="A20" s="98" t="s">
        <v>14</v>
      </c>
      <c r="B20" s="95">
        <v>2374</v>
      </c>
      <c r="C20" s="96">
        <f t="shared" si="0"/>
        <v>7.42710549368039</v>
      </c>
      <c r="D20" s="95">
        <v>2595</v>
      </c>
      <c r="E20" s="97">
        <f t="shared" si="1"/>
        <v>7.604841309380769</v>
      </c>
      <c r="F20" s="80"/>
      <c r="G20" s="53"/>
      <c r="I20" s="60"/>
    </row>
    <row r="21" spans="1:9" ht="12.75" customHeight="1">
      <c r="A21" s="99" t="s">
        <v>38</v>
      </c>
      <c r="B21" s="95">
        <v>2895</v>
      </c>
      <c r="C21" s="96">
        <f t="shared" si="0"/>
        <v>9.057064197221875</v>
      </c>
      <c r="D21" s="95">
        <v>3124</v>
      </c>
      <c r="E21" s="97">
        <f t="shared" si="1"/>
        <v>9.155115318113882</v>
      </c>
      <c r="F21" s="80"/>
      <c r="G21" s="53"/>
      <c r="I21" s="60"/>
    </row>
    <row r="22" spans="1:9" ht="12.75" customHeight="1">
      <c r="A22" s="99" t="s">
        <v>15</v>
      </c>
      <c r="B22" s="95">
        <v>1269</v>
      </c>
      <c r="C22" s="96">
        <f t="shared" si="0"/>
        <v>3.9700913527718686</v>
      </c>
      <c r="D22" s="95">
        <v>1352</v>
      </c>
      <c r="E22" s="97">
        <f t="shared" si="1"/>
        <v>3.962136975060809</v>
      </c>
      <c r="F22" s="80"/>
      <c r="G22" s="53"/>
      <c r="I22" s="60"/>
    </row>
    <row r="23" spans="1:7" ht="12.75" customHeight="1">
      <c r="A23" s="98" t="s">
        <v>39</v>
      </c>
      <c r="B23" s="95">
        <v>526</v>
      </c>
      <c r="C23" s="96">
        <f t="shared" si="0"/>
        <v>1.645601301464147</v>
      </c>
      <c r="D23" s="95">
        <v>556</v>
      </c>
      <c r="E23" s="97">
        <f t="shared" si="1"/>
        <v>1.629399525246901</v>
      </c>
      <c r="F23" s="80"/>
      <c r="G23" s="53"/>
    </row>
    <row r="24" spans="1:7" ht="12.75" customHeight="1">
      <c r="A24" s="98" t="s">
        <v>16</v>
      </c>
      <c r="B24" s="95">
        <v>1740</v>
      </c>
      <c r="C24" s="96">
        <f t="shared" si="0"/>
        <v>5.443624077086723</v>
      </c>
      <c r="D24" s="95">
        <v>1791</v>
      </c>
      <c r="E24" s="97">
        <f t="shared" si="1"/>
        <v>5.248659262081294</v>
      </c>
      <c r="F24" s="80"/>
      <c r="G24" s="53"/>
    </row>
    <row r="25" spans="1:7" ht="12.75" customHeight="1">
      <c r="A25" s="98" t="s">
        <v>17</v>
      </c>
      <c r="B25" s="95">
        <v>352</v>
      </c>
      <c r="C25" s="96">
        <f t="shared" si="0"/>
        <v>1.101238893755475</v>
      </c>
      <c r="D25" s="95">
        <v>372</v>
      </c>
      <c r="E25" s="97">
        <f t="shared" si="1"/>
        <v>1.0901737830788618</v>
      </c>
      <c r="F25" s="80"/>
      <c r="G25" s="53"/>
    </row>
    <row r="26" spans="1:7" ht="12.75" customHeight="1">
      <c r="A26" s="99" t="s">
        <v>19</v>
      </c>
      <c r="B26" s="95">
        <v>9</v>
      </c>
      <c r="C26" s="96">
        <f t="shared" si="0"/>
        <v>0.028156676260793392</v>
      </c>
      <c r="D26" s="95">
        <v>11</v>
      </c>
      <c r="E26" s="97">
        <f t="shared" si="1"/>
        <v>0.03223632154265452</v>
      </c>
      <c r="F26" s="80"/>
      <c r="G26" s="53"/>
    </row>
    <row r="27" spans="1:7" ht="12.75" customHeight="1">
      <c r="A27" s="99"/>
      <c r="B27" s="100"/>
      <c r="C27" s="96"/>
      <c r="D27" s="95"/>
      <c r="E27" s="97"/>
      <c r="F27" s="80"/>
      <c r="G27" s="53"/>
    </row>
    <row r="28" spans="1:7" ht="12.75" customHeight="1" thickBot="1">
      <c r="A28" s="304" t="s">
        <v>180</v>
      </c>
      <c r="B28" s="305">
        <f>SUM(B9:B26)</f>
        <v>31964</v>
      </c>
      <c r="C28" s="306">
        <f>SUM(C9:C26)</f>
        <v>100.00000000000003</v>
      </c>
      <c r="D28" s="305">
        <f>SUM(D9:D26)</f>
        <v>34123</v>
      </c>
      <c r="E28" s="307">
        <f>SUM(E9:E26)</f>
        <v>100.00000000000001</v>
      </c>
      <c r="F28" s="81"/>
      <c r="G28" s="53"/>
    </row>
    <row r="29" spans="1:6" ht="12.75" customHeight="1">
      <c r="A29" s="365" t="s">
        <v>146</v>
      </c>
      <c r="B29" s="365"/>
      <c r="C29" s="105"/>
      <c r="D29" s="106"/>
      <c r="E29" s="107"/>
      <c r="F29" s="11"/>
    </row>
    <row r="30" spans="1:6" ht="12.75">
      <c r="A30" s="300" t="s">
        <v>343</v>
      </c>
      <c r="C30" s="9"/>
      <c r="E30" s="9"/>
      <c r="F30" s="9"/>
    </row>
    <row r="31" spans="1:6" ht="12.75">
      <c r="A31" s="338" t="s">
        <v>342</v>
      </c>
      <c r="B31" s="338"/>
      <c r="C31" s="338"/>
      <c r="D31" s="338"/>
      <c r="E31" s="338"/>
      <c r="F31" s="9"/>
    </row>
    <row r="32" spans="1:6" ht="12.75">
      <c r="A32" s="301" t="s">
        <v>340</v>
      </c>
      <c r="B32" s="302"/>
      <c r="C32" s="302"/>
      <c r="D32" s="302"/>
      <c r="E32" s="302"/>
      <c r="F32" s="9"/>
    </row>
    <row r="33" spans="1:6" ht="12.75">
      <c r="A33" s="301" t="s">
        <v>341</v>
      </c>
      <c r="B33" s="302"/>
      <c r="C33" s="302"/>
      <c r="D33" s="302"/>
      <c r="E33" s="302"/>
      <c r="F33" s="9"/>
    </row>
    <row r="34" spans="1:6" ht="12.75">
      <c r="A34" s="5"/>
      <c r="B34" s="9"/>
      <c r="C34" s="9"/>
      <c r="D34" s="9"/>
      <c r="E34" s="9"/>
      <c r="F34" s="9"/>
    </row>
    <row r="35" spans="1:6" ht="12.75">
      <c r="A35" s="5"/>
      <c r="B35" s="9"/>
      <c r="C35" s="9"/>
      <c r="D35" s="9"/>
      <c r="E35" s="9"/>
      <c r="F35" s="9"/>
    </row>
    <row r="36" spans="1:6" ht="12.75">
      <c r="A36" s="13"/>
      <c r="B36" s="13"/>
      <c r="C36" s="13"/>
      <c r="D36" s="9"/>
      <c r="E36" s="9"/>
      <c r="F36" s="9"/>
    </row>
    <row r="37" spans="1:6" ht="12.75">
      <c r="A37" s="5"/>
      <c r="D37" s="13"/>
      <c r="E37" s="13"/>
      <c r="F37" s="9"/>
    </row>
  </sheetData>
  <mergeCells count="12">
    <mergeCell ref="A29:B29"/>
    <mergeCell ref="A31:E31"/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="75" zoomScaleNormal="75" zoomScaleSheetLayoutView="75" workbookViewId="0" topLeftCell="A1">
      <selection activeCell="B7" sqref="B7"/>
    </sheetView>
  </sheetViews>
  <sheetFormatPr defaultColWidth="11.421875" defaultRowHeight="12.75"/>
  <cols>
    <col min="1" max="1" width="60.57421875" style="85" bestFit="1" customWidth="1"/>
    <col min="2" max="7" width="14.7109375" style="278" customWidth="1"/>
    <col min="8" max="16384" width="11.421875" style="85" customWidth="1"/>
  </cols>
  <sheetData>
    <row r="1" spans="1:7" s="271" customFormat="1" ht="18" customHeight="1">
      <c r="A1" s="431" t="s">
        <v>173</v>
      </c>
      <c r="B1" s="431"/>
      <c r="C1" s="431"/>
      <c r="D1" s="431"/>
      <c r="E1" s="431"/>
      <c r="F1" s="431"/>
      <c r="G1" s="431"/>
    </row>
    <row r="2" spans="1:7" ht="12.75" customHeight="1">
      <c r="A2" s="272"/>
      <c r="B2" s="273"/>
      <c r="C2" s="273"/>
      <c r="D2" s="273"/>
      <c r="E2" s="273"/>
      <c r="F2" s="273"/>
      <c r="G2" s="273"/>
    </row>
    <row r="3" spans="1:10" ht="15" customHeight="1">
      <c r="A3" s="327" t="s">
        <v>266</v>
      </c>
      <c r="B3" s="327"/>
      <c r="C3" s="327"/>
      <c r="D3" s="327"/>
      <c r="E3" s="327"/>
      <c r="F3" s="327"/>
      <c r="G3" s="327"/>
      <c r="H3" s="274"/>
      <c r="I3" s="274"/>
      <c r="J3" s="84"/>
    </row>
    <row r="4" spans="1:10" ht="12.75" customHeight="1" thickBot="1">
      <c r="A4" s="276"/>
      <c r="B4" s="276"/>
      <c r="C4" s="276"/>
      <c r="D4" s="276"/>
      <c r="E4" s="276"/>
      <c r="F4" s="276"/>
      <c r="G4" s="282"/>
      <c r="H4" s="84"/>
      <c r="I4" s="84"/>
      <c r="J4" s="84"/>
    </row>
    <row r="5" spans="1:7" ht="12.75" customHeight="1">
      <c r="A5" s="352" t="s">
        <v>157</v>
      </c>
      <c r="B5" s="427">
        <v>2010</v>
      </c>
      <c r="C5" s="428"/>
      <c r="D5" s="429"/>
      <c r="E5" s="427">
        <v>2011</v>
      </c>
      <c r="F5" s="428"/>
      <c r="G5" s="429"/>
    </row>
    <row r="6" spans="1:8" ht="12.75" customHeight="1" thickBot="1">
      <c r="A6" s="354"/>
      <c r="B6" s="182" t="s">
        <v>28</v>
      </c>
      <c r="C6" s="181" t="s">
        <v>29</v>
      </c>
      <c r="D6" s="183" t="s">
        <v>30</v>
      </c>
      <c r="E6" s="182" t="s">
        <v>28</v>
      </c>
      <c r="F6" s="181" t="s">
        <v>29</v>
      </c>
      <c r="G6" s="183" t="s">
        <v>30</v>
      </c>
      <c r="H6" s="278"/>
    </row>
    <row r="7" spans="1:10" ht="12.75" customHeight="1" thickBot="1">
      <c r="A7" s="124" t="s">
        <v>267</v>
      </c>
      <c r="B7" s="164">
        <v>97.83</v>
      </c>
      <c r="C7" s="164">
        <v>99.75</v>
      </c>
      <c r="D7" s="165">
        <f>(B7+C7)/2</f>
        <v>98.78999999999999</v>
      </c>
      <c r="E7" s="164">
        <v>96.3</v>
      </c>
      <c r="F7" s="164">
        <v>93.9</v>
      </c>
      <c r="G7" s="165">
        <f>(E7+F7)/2</f>
        <v>95.1</v>
      </c>
      <c r="I7" s="283"/>
      <c r="J7" s="283"/>
    </row>
    <row r="8" spans="1:7" ht="12.75" customHeight="1">
      <c r="A8" s="279" t="s">
        <v>37</v>
      </c>
      <c r="B8" s="280"/>
      <c r="C8" s="280"/>
      <c r="D8" s="280"/>
      <c r="E8" s="280"/>
      <c r="F8" s="280"/>
      <c r="G8" s="280"/>
    </row>
    <row r="9" spans="1:9" ht="12.75" customHeight="1">
      <c r="A9" s="86" t="s">
        <v>158</v>
      </c>
      <c r="B9" s="88"/>
      <c r="C9" s="88"/>
      <c r="D9" s="87"/>
      <c r="E9" s="88"/>
      <c r="F9" s="88"/>
      <c r="G9" s="87"/>
      <c r="I9" s="244"/>
    </row>
  </sheetData>
  <mergeCells count="5">
    <mergeCell ref="A1:G1"/>
    <mergeCell ref="A3:G3"/>
    <mergeCell ref="A5:A6"/>
    <mergeCell ref="B5:D5"/>
    <mergeCell ref="E5:G5"/>
  </mergeCells>
  <printOptions/>
  <pageMargins left="0.75" right="0.75" top="1" bottom="1" header="0" footer="0"/>
  <pageSetup horizontalDpi="600" verticalDpi="600" orientation="portrait" paperSize="9" scale="4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52">
    <pageSetUpPr fitToPage="1"/>
  </sheetPr>
  <dimension ref="A1:J30"/>
  <sheetViews>
    <sheetView showGridLines="0" view="pageBreakPreview" zoomScale="75" zoomScaleNormal="75" zoomScaleSheetLayoutView="75" workbookViewId="0" topLeftCell="A4">
      <selection activeCell="A27" sqref="A27:D27"/>
    </sheetView>
  </sheetViews>
  <sheetFormatPr defaultColWidth="11.421875" defaultRowHeight="12.75"/>
  <cols>
    <col min="1" max="1" width="39.57421875" style="9" customWidth="1"/>
    <col min="2" max="4" width="24.7109375" style="4" customWidth="1"/>
    <col min="5" max="7" width="14.7109375" style="4" customWidth="1"/>
    <col min="8" max="16384" width="11.421875" style="9" customWidth="1"/>
  </cols>
  <sheetData>
    <row r="1" spans="1:7" s="23" customFormat="1" ht="18" customHeight="1">
      <c r="A1" s="351" t="s">
        <v>173</v>
      </c>
      <c r="B1" s="351"/>
      <c r="C1" s="351"/>
      <c r="D1" s="351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61" t="s">
        <v>208</v>
      </c>
      <c r="B3" s="361"/>
      <c r="C3" s="361"/>
      <c r="D3" s="361"/>
      <c r="E3" s="65"/>
      <c r="F3" s="65"/>
      <c r="G3" s="65"/>
      <c r="H3" s="65"/>
      <c r="I3" s="65"/>
      <c r="J3" s="14"/>
    </row>
    <row r="4" spans="1:7" s="3" customFormat="1" ht="15" customHeight="1">
      <c r="A4" s="361" t="s">
        <v>169</v>
      </c>
      <c r="B4" s="361"/>
      <c r="C4" s="361"/>
      <c r="D4" s="361"/>
      <c r="E4" s="24"/>
      <c r="F4" s="24"/>
      <c r="G4" s="2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7" ht="12.75" customHeight="1">
      <c r="A6" s="352" t="s">
        <v>164</v>
      </c>
      <c r="B6" s="432" t="s">
        <v>368</v>
      </c>
      <c r="C6" s="433"/>
      <c r="D6" s="434"/>
      <c r="E6" s="9"/>
      <c r="F6" s="9"/>
      <c r="G6" s="9"/>
    </row>
    <row r="7" spans="1:7" ht="12.75" customHeight="1" thickBot="1">
      <c r="A7" s="430"/>
      <c r="B7" s="182" t="s">
        <v>28</v>
      </c>
      <c r="C7" s="181" t="s">
        <v>29</v>
      </c>
      <c r="D7" s="183" t="s">
        <v>30</v>
      </c>
      <c r="F7" s="9"/>
      <c r="G7" s="9"/>
    </row>
    <row r="8" spans="1:7" ht="25.5">
      <c r="A8" s="264" t="s">
        <v>234</v>
      </c>
      <c r="B8" s="164">
        <v>5.277826162689439</v>
      </c>
      <c r="C8" s="164">
        <v>1.5106215578284625</v>
      </c>
      <c r="D8" s="165">
        <v>3.298611111111099</v>
      </c>
      <c r="E8" s="9"/>
      <c r="F8" s="9"/>
      <c r="G8" s="9"/>
    </row>
    <row r="9" spans="1:7" ht="25.5">
      <c r="A9" s="264" t="s">
        <v>235</v>
      </c>
      <c r="B9" s="166">
        <v>10.369426751592353</v>
      </c>
      <c r="C9" s="166">
        <v>7.86892089334168</v>
      </c>
      <c r="D9" s="167">
        <v>8.994951812758144</v>
      </c>
      <c r="E9" s="9"/>
      <c r="F9" s="9"/>
      <c r="G9" s="9"/>
    </row>
    <row r="10" spans="1:7" ht="25.5">
      <c r="A10" s="264" t="s">
        <v>236</v>
      </c>
      <c r="B10" s="166">
        <v>13.02803738317758</v>
      </c>
      <c r="C10" s="166">
        <v>4.412678682411437</v>
      </c>
      <c r="D10" s="167">
        <v>8.323434583404051</v>
      </c>
      <c r="E10" s="9"/>
      <c r="F10" s="9"/>
      <c r="G10" s="9"/>
    </row>
    <row r="11" spans="1:7" ht="25.5">
      <c r="A11" s="264" t="s">
        <v>237</v>
      </c>
      <c r="B11" s="166">
        <v>-20.33038220686679</v>
      </c>
      <c r="C11" s="166">
        <v>17.013651877133114</v>
      </c>
      <c r="D11" s="167">
        <v>-5.859013358021441</v>
      </c>
      <c r="E11" s="9"/>
      <c r="F11" s="9"/>
      <c r="G11" s="9"/>
    </row>
    <row r="12" spans="1:7" ht="18" customHeight="1">
      <c r="A12" s="264" t="s">
        <v>159</v>
      </c>
      <c r="B12" s="166">
        <v>-4.941137456474882</v>
      </c>
      <c r="C12" s="166">
        <v>-6.018431446304333</v>
      </c>
      <c r="D12" s="167">
        <v>-5.445893549524151</v>
      </c>
      <c r="E12" s="9"/>
      <c r="F12" s="9"/>
      <c r="G12" s="9"/>
    </row>
    <row r="13" spans="1:7" ht="25.5">
      <c r="A13" s="264" t="s">
        <v>238</v>
      </c>
      <c r="B13" s="166">
        <v>5.7253760310528925</v>
      </c>
      <c r="C13" s="166">
        <v>2.661535994869314</v>
      </c>
      <c r="D13" s="167">
        <v>4.186795491143313</v>
      </c>
      <c r="E13" s="9"/>
      <c r="F13" s="9"/>
      <c r="G13" s="9"/>
    </row>
    <row r="14" spans="1:7" ht="25.5">
      <c r="A14" s="265" t="s">
        <v>239</v>
      </c>
      <c r="B14" s="166">
        <v>-0.8121193190691669</v>
      </c>
      <c r="C14" s="166">
        <v>-0.6005543578688203</v>
      </c>
      <c r="D14" s="167">
        <v>-0.7055904473908591</v>
      </c>
      <c r="E14" s="9"/>
      <c r="F14" s="9"/>
      <c r="G14" s="9"/>
    </row>
    <row r="15" spans="1:7" ht="25.5">
      <c r="A15" s="266" t="s">
        <v>160</v>
      </c>
      <c r="B15" s="166">
        <v>-1.9312602291325576</v>
      </c>
      <c r="C15" s="166">
        <v>-3.248608813355374</v>
      </c>
      <c r="D15" s="167">
        <v>-2.6177600125401397</v>
      </c>
      <c r="E15" s="9"/>
      <c r="F15" s="9"/>
      <c r="G15" s="9"/>
    </row>
    <row r="16" spans="1:7" ht="25.5">
      <c r="A16" s="265" t="s">
        <v>240</v>
      </c>
      <c r="B16" s="166">
        <v>-0.6073597713468903</v>
      </c>
      <c r="C16" s="166">
        <v>-2.1942507229120656</v>
      </c>
      <c r="D16" s="167">
        <v>-1.4202317678835943</v>
      </c>
      <c r="E16" s="9"/>
      <c r="F16" s="9"/>
      <c r="G16" s="9"/>
    </row>
    <row r="17" spans="1:7" ht="12.75" customHeight="1">
      <c r="A17" s="99"/>
      <c r="B17" s="166"/>
      <c r="C17" s="166"/>
      <c r="D17" s="167"/>
      <c r="E17" s="9"/>
      <c r="F17" s="9"/>
      <c r="G17" s="9"/>
    </row>
    <row r="18" spans="1:7" ht="12.75" customHeight="1">
      <c r="A18" s="171" t="s">
        <v>175</v>
      </c>
      <c r="B18" s="186">
        <v>-0.6531678641411027</v>
      </c>
      <c r="C18" s="186">
        <v>0.4666130329847153</v>
      </c>
      <c r="D18" s="187">
        <v>-0.08914822919200853</v>
      </c>
      <c r="E18" s="9"/>
      <c r="F18" s="9"/>
      <c r="G18" s="9"/>
    </row>
    <row r="19" spans="1:7" ht="12.75" customHeight="1">
      <c r="A19" s="263"/>
      <c r="B19" s="186"/>
      <c r="C19" s="186"/>
      <c r="D19" s="187"/>
      <c r="E19" s="9"/>
      <c r="F19" s="9"/>
      <c r="G19" s="9"/>
    </row>
    <row r="20" spans="1:7" ht="25.5">
      <c r="A20" s="264" t="s">
        <v>241</v>
      </c>
      <c r="B20" s="168">
        <v>-15.710466790047297</v>
      </c>
      <c r="C20" s="168">
        <v>-1.1399620012666138</v>
      </c>
      <c r="D20" s="169">
        <v>-8.520833333333329</v>
      </c>
      <c r="E20" s="9"/>
      <c r="F20" s="9"/>
      <c r="G20" s="9"/>
    </row>
    <row r="21" spans="1:7" ht="17.25" customHeight="1">
      <c r="A21" s="264" t="s">
        <v>161</v>
      </c>
      <c r="B21" s="168">
        <v>4.059701492537304</v>
      </c>
      <c r="C21" s="168">
        <v>2.523395721925133</v>
      </c>
      <c r="D21" s="169">
        <v>3.2246343900444883</v>
      </c>
      <c r="E21" s="9"/>
      <c r="F21" s="9"/>
      <c r="G21" s="9"/>
    </row>
    <row r="22" spans="1:7" ht="18.75" customHeight="1">
      <c r="A22" s="264" t="s">
        <v>243</v>
      </c>
      <c r="B22" s="168">
        <v>-12.289395441030718</v>
      </c>
      <c r="C22" s="168">
        <v>-6.874515879163429</v>
      </c>
      <c r="D22" s="169">
        <v>-9.55039670878635</v>
      </c>
      <c r="E22" s="9"/>
      <c r="F22" s="9"/>
      <c r="G22" s="9"/>
    </row>
    <row r="23" spans="1:7" ht="25.5">
      <c r="A23" s="264" t="s">
        <v>242</v>
      </c>
      <c r="B23" s="168">
        <v>0.11688094840540328</v>
      </c>
      <c r="C23" s="168">
        <v>1.1352885525070848</v>
      </c>
      <c r="D23" s="169">
        <v>0.6406617468169635</v>
      </c>
      <c r="E23" s="9"/>
      <c r="F23" s="9"/>
      <c r="G23" s="9"/>
    </row>
    <row r="24" spans="1:7" ht="12.75" customHeight="1">
      <c r="A24" s="114"/>
      <c r="B24" s="168"/>
      <c r="C24" s="168"/>
      <c r="D24" s="169"/>
      <c r="E24" s="9"/>
      <c r="F24" s="9"/>
      <c r="G24" s="9"/>
    </row>
    <row r="25" spans="1:7" ht="12.75" customHeight="1">
      <c r="A25" s="174" t="s">
        <v>176</v>
      </c>
      <c r="B25" s="172">
        <v>-3.557237464522224</v>
      </c>
      <c r="C25" s="172">
        <v>-0.7166579269358543</v>
      </c>
      <c r="D25" s="173">
        <v>-2.080683263674357</v>
      </c>
      <c r="E25" s="9"/>
      <c r="F25" s="9"/>
      <c r="G25" s="9"/>
    </row>
    <row r="26" spans="1:7" ht="12.75" customHeight="1">
      <c r="A26" s="175"/>
      <c r="B26" s="172"/>
      <c r="C26" s="172"/>
      <c r="D26" s="173"/>
      <c r="E26" s="9"/>
      <c r="F26" s="9"/>
      <c r="G26" s="9"/>
    </row>
    <row r="27" spans="1:7" ht="12.75" customHeight="1" thickBot="1">
      <c r="A27" s="313" t="s">
        <v>177</v>
      </c>
      <c r="B27" s="497">
        <v>0.6126482213438724</v>
      </c>
      <c r="C27" s="497">
        <v>-4.248432126239126</v>
      </c>
      <c r="D27" s="498">
        <v>-1.7894631610516767</v>
      </c>
      <c r="E27" s="9"/>
      <c r="F27" s="9"/>
      <c r="G27" s="9"/>
    </row>
    <row r="28" spans="1:7" ht="12.75" customHeight="1">
      <c r="A28" s="179" t="s">
        <v>37</v>
      </c>
      <c r="B28" s="180"/>
      <c r="C28" s="180"/>
      <c r="D28" s="180"/>
      <c r="E28" s="17"/>
      <c r="F28" s="17"/>
      <c r="G28" s="17"/>
    </row>
    <row r="29" spans="1:4" ht="12.75" customHeight="1">
      <c r="A29" s="58" t="s">
        <v>152</v>
      </c>
      <c r="B29" s="5"/>
      <c r="C29" s="5"/>
      <c r="D29" s="5"/>
    </row>
    <row r="30" spans="1:9" ht="12.75" customHeight="1">
      <c r="A30" s="21" t="s">
        <v>165</v>
      </c>
      <c r="B30" s="1"/>
      <c r="C30" s="1"/>
      <c r="D30" s="19"/>
      <c r="E30" s="1"/>
      <c r="F30" s="1"/>
      <c r="G30" s="19"/>
      <c r="I30" s="22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53">
    <pageSetUpPr fitToPage="1"/>
  </sheetPr>
  <dimension ref="A1:J13"/>
  <sheetViews>
    <sheetView showGridLines="0" view="pageBreakPreview" zoomScale="75" zoomScaleNormal="75" zoomScaleSheetLayoutView="75" workbookViewId="0" topLeftCell="A1">
      <selection activeCell="C13" sqref="C13"/>
    </sheetView>
  </sheetViews>
  <sheetFormatPr defaultColWidth="11.421875" defaultRowHeight="12.75"/>
  <cols>
    <col min="1" max="1" width="69.140625" style="9" customWidth="1"/>
    <col min="2" max="4" width="24.7109375" style="4" customWidth="1"/>
    <col min="5" max="7" width="14.7109375" style="4" customWidth="1"/>
    <col min="8" max="16384" width="11.421875" style="9" customWidth="1"/>
  </cols>
  <sheetData>
    <row r="1" spans="1:7" s="23" customFormat="1" ht="18" customHeight="1">
      <c r="A1" s="351" t="s">
        <v>173</v>
      </c>
      <c r="B1" s="351"/>
      <c r="C1" s="351"/>
      <c r="D1" s="351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61" t="s">
        <v>209</v>
      </c>
      <c r="B3" s="361"/>
      <c r="C3" s="361"/>
      <c r="D3" s="361"/>
      <c r="E3" s="65"/>
      <c r="F3" s="65"/>
      <c r="G3" s="65"/>
      <c r="H3" s="65"/>
      <c r="I3" s="65"/>
      <c r="J3" s="14"/>
    </row>
    <row r="4" spans="1:7" s="3" customFormat="1" ht="15" customHeight="1">
      <c r="A4" s="361" t="s">
        <v>169</v>
      </c>
      <c r="B4" s="361"/>
      <c r="C4" s="361"/>
      <c r="D4" s="361"/>
      <c r="E4" s="24"/>
      <c r="F4" s="24"/>
      <c r="G4" s="2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7" ht="12.75" customHeight="1">
      <c r="A6" s="352" t="s">
        <v>157</v>
      </c>
      <c r="B6" s="432" t="s">
        <v>362</v>
      </c>
      <c r="C6" s="433"/>
      <c r="D6" s="434"/>
      <c r="E6" s="9"/>
      <c r="F6" s="9"/>
      <c r="G6" s="9"/>
    </row>
    <row r="7" spans="1:7" ht="12.75" customHeight="1" thickBot="1">
      <c r="A7" s="354"/>
      <c r="B7" s="182" t="s">
        <v>28</v>
      </c>
      <c r="C7" s="181" t="s">
        <v>29</v>
      </c>
      <c r="D7" s="183" t="s">
        <v>30</v>
      </c>
      <c r="F7" s="9"/>
      <c r="G7" s="9"/>
    </row>
    <row r="8" spans="1:7" ht="12.75" customHeight="1">
      <c r="A8" s="103" t="s">
        <v>361</v>
      </c>
      <c r="B8" s="164">
        <v>-4.1584865250758485</v>
      </c>
      <c r="C8" s="164">
        <v>-6.588482984041534</v>
      </c>
      <c r="D8" s="165">
        <v>-5.3282765642354555</v>
      </c>
      <c r="E8" s="9"/>
      <c r="F8" s="9"/>
      <c r="G8" s="9"/>
    </row>
    <row r="9" spans="1:7" ht="12.75" customHeight="1">
      <c r="A9" s="99" t="s">
        <v>162</v>
      </c>
      <c r="B9" s="166">
        <v>1.8331654894046516</v>
      </c>
      <c r="C9" s="166">
        <v>-0.4620469083155563</v>
      </c>
      <c r="D9" s="167">
        <v>0.7170902021773179</v>
      </c>
      <c r="E9" s="9"/>
      <c r="F9" s="9"/>
      <c r="G9" s="9"/>
    </row>
    <row r="10" spans="1:7" ht="12.75" customHeight="1" thickBot="1">
      <c r="A10" s="137" t="s">
        <v>163</v>
      </c>
      <c r="B10" s="184">
        <v>-8.063314400267295</v>
      </c>
      <c r="C10" s="184">
        <v>-10.86247334754797</v>
      </c>
      <c r="D10" s="185">
        <v>-9.419752023420012</v>
      </c>
      <c r="E10" s="9"/>
      <c r="F10" s="9"/>
      <c r="G10" s="9"/>
    </row>
    <row r="11" spans="1:7" ht="12.75" customHeight="1">
      <c r="A11" s="179" t="s">
        <v>37</v>
      </c>
      <c r="B11" s="180"/>
      <c r="C11" s="180"/>
      <c r="D11" s="180"/>
      <c r="E11" s="9"/>
      <c r="F11" s="9"/>
      <c r="G11" s="9"/>
    </row>
    <row r="12" spans="1:9" ht="12.75" customHeight="1">
      <c r="A12" s="335" t="s">
        <v>158</v>
      </c>
      <c r="B12" s="335"/>
      <c r="C12" s="1"/>
      <c r="D12" s="19"/>
      <c r="E12" s="1"/>
      <c r="F12" s="1"/>
      <c r="G12" s="19"/>
      <c r="I12" s="22"/>
    </row>
    <row r="13" spans="5:7" ht="12.75" customHeight="1">
      <c r="E13" s="17"/>
      <c r="F13" s="17"/>
      <c r="G13" s="17"/>
    </row>
    <row r="14" ht="12.75" customHeight="1"/>
  </sheetData>
  <mergeCells count="6">
    <mergeCell ref="A12:B12"/>
    <mergeCell ref="A6:A7"/>
    <mergeCell ref="B6:D6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11"/>
  <sheetViews>
    <sheetView view="pageBreakPreview" zoomScale="75" zoomScaleNormal="75" zoomScaleSheetLayoutView="75" workbookViewId="0" topLeftCell="A1">
      <selection activeCell="C13" sqref="C13"/>
    </sheetView>
  </sheetViews>
  <sheetFormatPr defaultColWidth="11.421875" defaultRowHeight="12.75"/>
  <cols>
    <col min="1" max="1" width="60.57421875" style="85" bestFit="1" customWidth="1"/>
    <col min="2" max="4" width="24.7109375" style="278" customWidth="1"/>
    <col min="5" max="7" width="14.7109375" style="278" customWidth="1"/>
    <col min="8" max="16384" width="11.421875" style="85" customWidth="1"/>
  </cols>
  <sheetData>
    <row r="1" spans="1:7" s="271" customFormat="1" ht="18" customHeight="1">
      <c r="A1" s="431" t="s">
        <v>173</v>
      </c>
      <c r="B1" s="431"/>
      <c r="C1" s="431"/>
      <c r="D1" s="431"/>
      <c r="E1" s="270"/>
      <c r="F1" s="270"/>
      <c r="G1" s="270"/>
    </row>
    <row r="2" spans="1:7" ht="12.75" customHeight="1">
      <c r="A2" s="272"/>
      <c r="B2" s="273"/>
      <c r="C2" s="273"/>
      <c r="D2" s="273"/>
      <c r="E2" s="273"/>
      <c r="F2" s="273"/>
      <c r="G2" s="273"/>
    </row>
    <row r="3" spans="1:10" ht="15" customHeight="1">
      <c r="A3" s="327" t="s">
        <v>265</v>
      </c>
      <c r="B3" s="327"/>
      <c r="C3" s="327"/>
      <c r="D3" s="327"/>
      <c r="E3" s="274"/>
      <c r="F3" s="274"/>
      <c r="G3" s="274"/>
      <c r="H3" s="274"/>
      <c r="I3" s="274"/>
      <c r="J3" s="84"/>
    </row>
    <row r="4" spans="1:7" s="275" customFormat="1" ht="15" customHeight="1">
      <c r="A4" s="327" t="s">
        <v>169</v>
      </c>
      <c r="B4" s="327"/>
      <c r="C4" s="327"/>
      <c r="D4" s="327"/>
      <c r="E4" s="268"/>
      <c r="F4" s="268"/>
      <c r="G4" s="268"/>
    </row>
    <row r="5" spans="1:10" ht="12.75" customHeight="1" thickBot="1">
      <c r="A5" s="276"/>
      <c r="B5" s="276"/>
      <c r="C5" s="276"/>
      <c r="D5" s="276"/>
      <c r="E5" s="268"/>
      <c r="F5" s="268"/>
      <c r="G5" s="277"/>
      <c r="H5" s="84"/>
      <c r="I5" s="84"/>
      <c r="J5" s="84"/>
    </row>
    <row r="6" spans="1:7" ht="12.75" customHeight="1">
      <c r="A6" s="352" t="s">
        <v>157</v>
      </c>
      <c r="B6" s="432" t="s">
        <v>362</v>
      </c>
      <c r="C6" s="433"/>
      <c r="D6" s="434"/>
      <c r="E6" s="85"/>
      <c r="F6" s="85"/>
      <c r="G6" s="85"/>
    </row>
    <row r="7" spans="1:7" ht="12.75" customHeight="1" thickBot="1">
      <c r="A7" s="354"/>
      <c r="B7" s="182" t="s">
        <v>28</v>
      </c>
      <c r="C7" s="181" t="s">
        <v>29</v>
      </c>
      <c r="D7" s="183" t="s">
        <v>30</v>
      </c>
      <c r="F7" s="85"/>
      <c r="G7" s="85"/>
    </row>
    <row r="8" spans="1:7" ht="12.75" customHeight="1" thickBot="1">
      <c r="A8" s="124" t="s">
        <v>267</v>
      </c>
      <c r="B8" s="166">
        <v>-1.5639374425023012</v>
      </c>
      <c r="C8" s="166">
        <v>-5.8646616541353325</v>
      </c>
      <c r="D8" s="185">
        <v>-3.735195870027329</v>
      </c>
      <c r="E8" s="85"/>
      <c r="F8" s="85"/>
      <c r="G8" s="85"/>
    </row>
    <row r="9" spans="1:7" ht="12.75" customHeight="1">
      <c r="A9" s="279" t="s">
        <v>37</v>
      </c>
      <c r="B9" s="280"/>
      <c r="C9" s="280"/>
      <c r="D9" s="280"/>
      <c r="E9" s="85"/>
      <c r="F9" s="85"/>
      <c r="G9" s="85"/>
    </row>
    <row r="10" spans="1:9" ht="12.75" customHeight="1">
      <c r="A10" s="86" t="s">
        <v>158</v>
      </c>
      <c r="B10" s="88"/>
      <c r="C10" s="88"/>
      <c r="D10" s="87"/>
      <c r="E10" s="88"/>
      <c r="F10" s="88"/>
      <c r="G10" s="87"/>
      <c r="I10" s="244"/>
    </row>
    <row r="11" spans="5:7" ht="12.75" customHeight="1">
      <c r="E11" s="281"/>
      <c r="F11" s="281"/>
      <c r="G11" s="281"/>
    </row>
    <row r="12" ht="12.75" customHeight="1"/>
  </sheetData>
  <mergeCells count="5">
    <mergeCell ref="A1:D1"/>
    <mergeCell ref="A3:D3"/>
    <mergeCell ref="A4:D4"/>
    <mergeCell ref="A6:A7"/>
    <mergeCell ref="B6:D6"/>
  </mergeCells>
  <printOptions/>
  <pageMargins left="0.75" right="0.75" top="1" bottom="1" header="0" footer="0"/>
  <pageSetup horizontalDpi="600" verticalDpi="600" orientation="portrait" paperSize="9" scale="56" r:id="rId1"/>
  <colBreaks count="1" manualBreakCount="1">
    <brk id="5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611">
    <pageSetUpPr fitToPage="1"/>
  </sheetPr>
  <dimension ref="A1:K30"/>
  <sheetViews>
    <sheetView showGridLines="0" view="pageBreakPreview" zoomScale="75" zoomScaleNormal="75" zoomScaleSheetLayoutView="75" workbookViewId="0" topLeftCell="A19">
      <selection activeCell="F30" sqref="F30"/>
    </sheetView>
  </sheetViews>
  <sheetFormatPr defaultColWidth="11.421875" defaultRowHeight="12.75"/>
  <cols>
    <col min="1" max="1" width="68.28125" style="9" bestFit="1" customWidth="1"/>
    <col min="2" max="7" width="14.7109375" style="9" customWidth="1"/>
    <col min="8" max="8" width="4.7109375" style="9" customWidth="1"/>
    <col min="9" max="16384" width="11.421875" style="9" customWidth="1"/>
  </cols>
  <sheetData>
    <row r="1" spans="1:7" s="23" customFormat="1" ht="18" customHeight="1">
      <c r="A1" s="351" t="s">
        <v>173</v>
      </c>
      <c r="B1" s="351"/>
      <c r="C1" s="351"/>
      <c r="D1" s="351"/>
      <c r="E1" s="351"/>
      <c r="F1" s="351"/>
      <c r="G1" s="351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61" t="s">
        <v>210</v>
      </c>
      <c r="B3" s="361"/>
      <c r="C3" s="361"/>
      <c r="D3" s="361"/>
      <c r="E3" s="361"/>
      <c r="F3" s="361"/>
      <c r="G3" s="361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7"/>
      <c r="H4" s="14"/>
      <c r="I4" s="14"/>
      <c r="J4" s="14"/>
    </row>
    <row r="5" spans="1:7" ht="12.75">
      <c r="A5" s="352" t="s">
        <v>164</v>
      </c>
      <c r="B5" s="427">
        <v>2010</v>
      </c>
      <c r="C5" s="428"/>
      <c r="D5" s="429"/>
      <c r="E5" s="427">
        <v>2011</v>
      </c>
      <c r="F5" s="428"/>
      <c r="G5" s="429"/>
    </row>
    <row r="6" spans="1:8" ht="13.5" thickBot="1">
      <c r="A6" s="430"/>
      <c r="B6" s="181" t="s">
        <v>28</v>
      </c>
      <c r="C6" s="181" t="s">
        <v>29</v>
      </c>
      <c r="D6" s="181" t="s">
        <v>30</v>
      </c>
      <c r="E6" s="182" t="s">
        <v>28</v>
      </c>
      <c r="F6" s="181" t="s">
        <v>29</v>
      </c>
      <c r="G6" s="183" t="s">
        <v>30</v>
      </c>
      <c r="H6" s="4"/>
    </row>
    <row r="7" spans="1:11" ht="12.75" customHeight="1">
      <c r="A7" s="264" t="s">
        <v>234</v>
      </c>
      <c r="B7" s="164">
        <v>107.51666666666667</v>
      </c>
      <c r="C7" s="164">
        <v>109.76666666666667</v>
      </c>
      <c r="D7" s="164">
        <v>108.64166666666667</v>
      </c>
      <c r="E7" s="164">
        <v>111.35</v>
      </c>
      <c r="F7" s="164">
        <v>114.08333333333333</v>
      </c>
      <c r="G7" s="165">
        <v>112.71666666666667</v>
      </c>
      <c r="J7" s="43"/>
      <c r="K7" s="43"/>
    </row>
    <row r="8" spans="1:11" ht="12.75" customHeight="1">
      <c r="A8" s="264" t="s">
        <v>235</v>
      </c>
      <c r="B8" s="166">
        <v>112.63333333333333</v>
      </c>
      <c r="C8" s="166">
        <v>116.01666666666665</v>
      </c>
      <c r="D8" s="166">
        <v>114.325</v>
      </c>
      <c r="E8" s="166">
        <v>118.58333333333333</v>
      </c>
      <c r="F8" s="166">
        <v>121.2</v>
      </c>
      <c r="G8" s="167">
        <v>119.89166666666667</v>
      </c>
      <c r="J8" s="43"/>
      <c r="K8" s="43"/>
    </row>
    <row r="9" spans="1:11" ht="12.75" customHeight="1">
      <c r="A9" s="264" t="s">
        <v>236</v>
      </c>
      <c r="B9" s="166">
        <v>111.56666666666666</v>
      </c>
      <c r="C9" s="166">
        <v>112.43333333333334</v>
      </c>
      <c r="D9" s="166">
        <v>112</v>
      </c>
      <c r="E9" s="166">
        <v>114.61666666666667</v>
      </c>
      <c r="F9" s="166">
        <v>115.76666666666667</v>
      </c>
      <c r="G9" s="167">
        <v>115.19166666666666</v>
      </c>
      <c r="J9" s="43"/>
      <c r="K9" s="43"/>
    </row>
    <row r="10" spans="1:11" ht="12.75" customHeight="1">
      <c r="A10" s="264" t="s">
        <v>237</v>
      </c>
      <c r="B10" s="166">
        <v>84.35</v>
      </c>
      <c r="C10" s="166">
        <v>85.88333333333333</v>
      </c>
      <c r="D10" s="166">
        <v>85.11666666666666</v>
      </c>
      <c r="E10" s="166">
        <v>89.25</v>
      </c>
      <c r="F10" s="166">
        <v>86.13333333333333</v>
      </c>
      <c r="G10" s="167">
        <v>87.69166666666666</v>
      </c>
      <c r="J10" s="43"/>
      <c r="K10" s="43"/>
    </row>
    <row r="11" spans="1:11" ht="12.75" customHeight="1">
      <c r="A11" s="264" t="s">
        <v>159</v>
      </c>
      <c r="B11" s="166">
        <v>112.41666666666667</v>
      </c>
      <c r="C11" s="166">
        <v>111.43333333333334</v>
      </c>
      <c r="D11" s="166">
        <v>111.925</v>
      </c>
      <c r="E11" s="166">
        <v>113.08333333333336</v>
      </c>
      <c r="F11" s="166">
        <v>113.63333333333334</v>
      </c>
      <c r="G11" s="167">
        <v>113.35833333333335</v>
      </c>
      <c r="J11" s="43"/>
      <c r="K11" s="43"/>
    </row>
    <row r="12" spans="1:11" ht="12.75" customHeight="1">
      <c r="A12" s="264" t="s">
        <v>238</v>
      </c>
      <c r="B12" s="166">
        <v>114.71666666666665</v>
      </c>
      <c r="C12" s="166">
        <v>120.46666666666668</v>
      </c>
      <c r="D12" s="166">
        <v>117.59166666666667</v>
      </c>
      <c r="E12" s="166">
        <v>137.06666666666666</v>
      </c>
      <c r="F12" s="166">
        <v>139.25</v>
      </c>
      <c r="G12" s="167">
        <v>138.15833333333336</v>
      </c>
      <c r="J12" s="43"/>
      <c r="K12" s="43"/>
    </row>
    <row r="13" spans="1:11" ht="12.75" customHeight="1">
      <c r="A13" s="265" t="s">
        <v>239</v>
      </c>
      <c r="B13" s="166">
        <v>121.08333333333333</v>
      </c>
      <c r="C13" s="166">
        <v>121.45</v>
      </c>
      <c r="D13" s="166">
        <v>121.26666666666665</v>
      </c>
      <c r="E13" s="166">
        <v>124.71666666666668</v>
      </c>
      <c r="F13" s="166">
        <v>125.31666666666666</v>
      </c>
      <c r="G13" s="167">
        <v>125.01666666666668</v>
      </c>
      <c r="J13" s="43"/>
      <c r="K13" s="43"/>
    </row>
    <row r="14" spans="1:11" ht="12.75" customHeight="1">
      <c r="A14" s="266" t="s">
        <v>160</v>
      </c>
      <c r="B14" s="166">
        <v>112.91666666666667</v>
      </c>
      <c r="C14" s="166">
        <v>113.35</v>
      </c>
      <c r="D14" s="166">
        <v>113.13333333333334</v>
      </c>
      <c r="E14" s="166">
        <v>118.98333333333335</v>
      </c>
      <c r="F14" s="166">
        <v>122.53333333333335</v>
      </c>
      <c r="G14" s="167">
        <v>120.75833333333335</v>
      </c>
      <c r="J14" s="43"/>
      <c r="K14" s="43"/>
    </row>
    <row r="15" spans="1:11" ht="12.75" customHeight="1">
      <c r="A15" s="265" t="s">
        <v>240</v>
      </c>
      <c r="B15" s="166">
        <v>117.23333333333333</v>
      </c>
      <c r="C15" s="166">
        <v>127.48333333333335</v>
      </c>
      <c r="D15" s="166">
        <v>122.35833333333335</v>
      </c>
      <c r="E15" s="166">
        <v>144.6833333333333</v>
      </c>
      <c r="F15" s="166">
        <v>141.6833333333333</v>
      </c>
      <c r="G15" s="167">
        <v>143.1833333333333</v>
      </c>
      <c r="J15" s="43"/>
      <c r="K15" s="43"/>
    </row>
    <row r="16" spans="1:11" ht="12.75" customHeight="1">
      <c r="A16" s="99"/>
      <c r="B16" s="166"/>
      <c r="C16" s="166"/>
      <c r="D16" s="166"/>
      <c r="E16" s="166"/>
      <c r="F16" s="166"/>
      <c r="G16" s="167"/>
      <c r="J16" s="43"/>
      <c r="K16" s="43"/>
    </row>
    <row r="17" spans="1:11" ht="12.75" customHeight="1">
      <c r="A17" s="171" t="s">
        <v>175</v>
      </c>
      <c r="B17" s="186">
        <v>109.8</v>
      </c>
      <c r="C17" s="186">
        <v>112.2</v>
      </c>
      <c r="D17" s="186">
        <v>111</v>
      </c>
      <c r="E17" s="186">
        <v>117.16666666666667</v>
      </c>
      <c r="F17" s="186">
        <v>117.98333333333333</v>
      </c>
      <c r="G17" s="187">
        <v>117.575</v>
      </c>
      <c r="J17" s="43"/>
      <c r="K17" s="43"/>
    </row>
    <row r="18" spans="1:11" ht="12.75" customHeight="1">
      <c r="A18" s="263"/>
      <c r="B18" s="186"/>
      <c r="C18" s="186"/>
      <c r="D18" s="186"/>
      <c r="E18" s="186"/>
      <c r="F18" s="186"/>
      <c r="G18" s="187"/>
      <c r="J18" s="43"/>
      <c r="K18" s="43"/>
    </row>
    <row r="19" spans="1:11" ht="12.75" customHeight="1">
      <c r="A19" s="264" t="s">
        <v>241</v>
      </c>
      <c r="B19" s="168">
        <v>121.46666666666668</v>
      </c>
      <c r="C19" s="168">
        <v>121.15</v>
      </c>
      <c r="D19" s="168">
        <v>121.30833333333334</v>
      </c>
      <c r="E19" s="168">
        <v>123.43333333333334</v>
      </c>
      <c r="F19" s="168">
        <v>126.53333333333335</v>
      </c>
      <c r="G19" s="169">
        <v>124.98333333333335</v>
      </c>
      <c r="J19" s="43"/>
      <c r="K19" s="43"/>
    </row>
    <row r="20" spans="1:11" ht="12.75" customHeight="1">
      <c r="A20" s="264" t="s">
        <v>161</v>
      </c>
      <c r="B20" s="168">
        <v>110.35</v>
      </c>
      <c r="C20" s="168">
        <v>109.66666666666664</v>
      </c>
      <c r="D20" s="168">
        <v>110.00833333333333</v>
      </c>
      <c r="E20" s="168">
        <v>109.45</v>
      </c>
      <c r="F20" s="168">
        <v>109.38333333333333</v>
      </c>
      <c r="G20" s="169">
        <v>109.41666666666666</v>
      </c>
      <c r="J20" s="43"/>
      <c r="K20" s="43"/>
    </row>
    <row r="21" spans="1:11" ht="12.75" customHeight="1">
      <c r="A21" s="264" t="s">
        <v>243</v>
      </c>
      <c r="B21" s="168">
        <v>121.46666666666665</v>
      </c>
      <c r="C21" s="168">
        <v>121.3</v>
      </c>
      <c r="D21" s="168">
        <v>121.38333333333333</v>
      </c>
      <c r="E21" s="168">
        <v>125.58333333333333</v>
      </c>
      <c r="F21" s="168">
        <v>125.7</v>
      </c>
      <c r="G21" s="169">
        <v>125.64166666666667</v>
      </c>
      <c r="J21" s="43"/>
      <c r="K21" s="43"/>
    </row>
    <row r="22" spans="1:11" ht="12.75" customHeight="1">
      <c r="A22" s="264" t="s">
        <v>242</v>
      </c>
      <c r="B22" s="168">
        <v>118.91666666666667</v>
      </c>
      <c r="C22" s="168">
        <v>118.36666666666666</v>
      </c>
      <c r="D22" s="168">
        <v>118.64166666666667</v>
      </c>
      <c r="E22" s="168">
        <v>120.68333333333332</v>
      </c>
      <c r="F22" s="168">
        <v>121.3</v>
      </c>
      <c r="G22" s="169">
        <v>120.99166666666667</v>
      </c>
      <c r="J22" s="43"/>
      <c r="K22" s="43"/>
    </row>
    <row r="23" spans="1:11" ht="12.75" customHeight="1">
      <c r="A23" s="114"/>
      <c r="B23" s="166"/>
      <c r="C23" s="166"/>
      <c r="D23" s="166"/>
      <c r="E23" s="166"/>
      <c r="F23" s="166"/>
      <c r="G23" s="167"/>
      <c r="J23" s="43"/>
      <c r="K23" s="43"/>
    </row>
    <row r="24" spans="1:11" ht="12.75" customHeight="1">
      <c r="A24" s="174" t="s">
        <v>176</v>
      </c>
      <c r="B24" s="172">
        <v>117.43333333333334</v>
      </c>
      <c r="C24" s="172">
        <v>116.95</v>
      </c>
      <c r="D24" s="172">
        <v>117.19166666666666</v>
      </c>
      <c r="E24" s="172">
        <v>119</v>
      </c>
      <c r="F24" s="172">
        <v>119.61666666666667</v>
      </c>
      <c r="G24" s="173">
        <v>119.30833333333334</v>
      </c>
      <c r="J24" s="43"/>
      <c r="K24" s="43"/>
    </row>
    <row r="25" spans="1:11" ht="12.75" customHeight="1">
      <c r="A25" s="175"/>
      <c r="B25" s="172"/>
      <c r="C25" s="172"/>
      <c r="D25" s="172"/>
      <c r="E25" s="172"/>
      <c r="F25" s="172"/>
      <c r="G25" s="173"/>
      <c r="J25" s="43"/>
      <c r="K25" s="43"/>
    </row>
    <row r="26" spans="1:11" ht="12.75" customHeight="1" thickBot="1">
      <c r="A26" s="313" t="s">
        <v>195</v>
      </c>
      <c r="B26" s="497">
        <v>114.98333333333333</v>
      </c>
      <c r="C26" s="497">
        <v>116.88333333333333</v>
      </c>
      <c r="D26" s="497">
        <v>115.93333333333334</v>
      </c>
      <c r="E26" s="497">
        <v>123.18333333333332</v>
      </c>
      <c r="F26" s="497">
        <v>124.61666666666667</v>
      </c>
      <c r="G26" s="498">
        <v>123.9</v>
      </c>
      <c r="J26" s="43"/>
      <c r="K26" s="43"/>
    </row>
    <row r="27" spans="1:7" ht="12.75" customHeight="1">
      <c r="A27" s="179" t="s">
        <v>37</v>
      </c>
      <c r="B27" s="188"/>
      <c r="C27" s="188"/>
      <c r="D27" s="188"/>
      <c r="E27" s="188"/>
      <c r="F27" s="188"/>
      <c r="G27" s="188"/>
    </row>
    <row r="28" spans="1:7" ht="12.75" customHeight="1">
      <c r="A28" s="58" t="s">
        <v>152</v>
      </c>
      <c r="B28" s="5"/>
      <c r="C28" s="5"/>
      <c r="D28" s="5"/>
      <c r="E28" s="14"/>
      <c r="G28" s="14"/>
    </row>
    <row r="29" spans="1:9" ht="12.75" customHeight="1">
      <c r="A29" s="21" t="s">
        <v>165</v>
      </c>
      <c r="B29" s="1"/>
      <c r="C29" s="1"/>
      <c r="D29" s="19"/>
      <c r="E29" s="1"/>
      <c r="F29" s="1"/>
      <c r="G29" s="19"/>
      <c r="I29" s="22"/>
    </row>
    <row r="30" spans="1:9" ht="12.75" customHeight="1">
      <c r="A30" s="21"/>
      <c r="B30" s="1"/>
      <c r="C30" s="1"/>
      <c r="D30" s="19"/>
      <c r="E30" s="1"/>
      <c r="F30" s="1"/>
      <c r="G30" s="19"/>
      <c r="I30" s="22"/>
    </row>
  </sheetData>
  <mergeCells count="5">
    <mergeCell ref="A1:G1"/>
    <mergeCell ref="B5:D5"/>
    <mergeCell ref="E5:G5"/>
    <mergeCell ref="A3:G3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612">
    <pageSetUpPr fitToPage="1"/>
  </sheetPr>
  <dimension ref="A1:J11"/>
  <sheetViews>
    <sheetView showGridLines="0" view="pageBreakPreview" zoomScale="75" zoomScaleNormal="75" zoomScaleSheetLayoutView="75" workbookViewId="0" topLeftCell="A1">
      <selection activeCell="G21" sqref="G21"/>
    </sheetView>
  </sheetViews>
  <sheetFormatPr defaultColWidth="11.421875" defaultRowHeight="12.75"/>
  <cols>
    <col min="1" max="1" width="76.7109375" style="9" customWidth="1"/>
    <col min="2" max="7" width="14.7109375" style="9" customWidth="1"/>
    <col min="8" max="16384" width="11.421875" style="9" customWidth="1"/>
  </cols>
  <sheetData>
    <row r="1" spans="1:7" s="23" customFormat="1" ht="18" customHeight="1">
      <c r="A1" s="351" t="s">
        <v>173</v>
      </c>
      <c r="B1" s="351"/>
      <c r="C1" s="351"/>
      <c r="D1" s="351"/>
      <c r="E1" s="351"/>
      <c r="F1" s="351"/>
      <c r="G1" s="351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61" t="s">
        <v>211</v>
      </c>
      <c r="B3" s="361"/>
      <c r="C3" s="361"/>
      <c r="D3" s="361"/>
      <c r="E3" s="361"/>
      <c r="F3" s="361"/>
      <c r="G3" s="361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7"/>
      <c r="H4" s="14"/>
      <c r="I4" s="14"/>
      <c r="J4" s="14"/>
    </row>
    <row r="5" spans="1:7" ht="12.75" customHeight="1">
      <c r="A5" s="352" t="s">
        <v>157</v>
      </c>
      <c r="B5" s="427">
        <v>2010</v>
      </c>
      <c r="C5" s="428"/>
      <c r="D5" s="429"/>
      <c r="E5" s="427">
        <v>2011</v>
      </c>
      <c r="F5" s="428"/>
      <c r="G5" s="429"/>
    </row>
    <row r="6" spans="1:8" ht="12.75" customHeight="1" thickBot="1">
      <c r="A6" s="354"/>
      <c r="B6" s="182" t="s">
        <v>28</v>
      </c>
      <c r="C6" s="181" t="s">
        <v>29</v>
      </c>
      <c r="D6" s="183" t="s">
        <v>30</v>
      </c>
      <c r="E6" s="182" t="s">
        <v>28</v>
      </c>
      <c r="F6" s="181" t="s">
        <v>29</v>
      </c>
      <c r="G6" s="183" t="s">
        <v>30</v>
      </c>
      <c r="H6" s="4"/>
    </row>
    <row r="7" spans="1:10" ht="12.75" customHeight="1">
      <c r="A7" s="103" t="s">
        <v>363</v>
      </c>
      <c r="B7" s="166">
        <v>110.76</v>
      </c>
      <c r="C7" s="166">
        <v>111.25</v>
      </c>
      <c r="D7" s="167">
        <f>(B7+C7)/2</f>
        <v>111.005</v>
      </c>
      <c r="E7" s="166">
        <v>112.4</v>
      </c>
      <c r="F7" s="166">
        <v>113.0166</v>
      </c>
      <c r="G7" s="167">
        <f>(E7+F7)/2</f>
        <v>112.70830000000001</v>
      </c>
      <c r="I7" s="43"/>
      <c r="J7" s="43"/>
    </row>
    <row r="8" spans="1:10" ht="12.75" customHeight="1">
      <c r="A8" s="99" t="s">
        <v>162</v>
      </c>
      <c r="B8" s="166">
        <v>107.26666666666667</v>
      </c>
      <c r="C8" s="166">
        <v>111.783333</v>
      </c>
      <c r="D8" s="167">
        <f>(B8+C8)/2</f>
        <v>109.52499983333334</v>
      </c>
      <c r="E8" s="166">
        <v>114.25</v>
      </c>
      <c r="F8" s="166">
        <v>116.13333</v>
      </c>
      <c r="G8" s="167">
        <f>(E8+F8)/2</f>
        <v>115.191665</v>
      </c>
      <c r="I8" s="43"/>
      <c r="J8" s="43"/>
    </row>
    <row r="9" spans="1:10" ht="12.75" customHeight="1" thickBot="1">
      <c r="A9" s="137" t="s">
        <v>163</v>
      </c>
      <c r="B9" s="184">
        <v>112.73</v>
      </c>
      <c r="C9" s="184">
        <v>112.9</v>
      </c>
      <c r="D9" s="185">
        <f>(B9+C9)/2</f>
        <v>112.815</v>
      </c>
      <c r="E9" s="184">
        <v>113.61667</v>
      </c>
      <c r="F9" s="184">
        <v>114.2833</v>
      </c>
      <c r="G9" s="185">
        <f>(E9+F9)/2</f>
        <v>113.949985</v>
      </c>
      <c r="I9" s="43"/>
      <c r="J9" s="43"/>
    </row>
    <row r="10" spans="1:7" ht="12.75" customHeight="1">
      <c r="A10" s="179" t="s">
        <v>37</v>
      </c>
      <c r="B10" s="180"/>
      <c r="C10" s="180"/>
      <c r="D10" s="180"/>
      <c r="E10" s="180"/>
      <c r="F10" s="180"/>
      <c r="G10" s="180"/>
    </row>
    <row r="11" spans="1:9" ht="12.75" customHeight="1">
      <c r="A11" s="21" t="s">
        <v>158</v>
      </c>
      <c r="B11" s="1"/>
      <c r="C11" s="1"/>
      <c r="D11" s="19"/>
      <c r="E11" s="1"/>
      <c r="F11" s="1"/>
      <c r="G11" s="19"/>
      <c r="I11" s="22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2"/>
  <headerFooter alignWithMargins="0"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613">
    <pageSetUpPr fitToPage="1"/>
  </sheetPr>
  <dimension ref="A1:J10"/>
  <sheetViews>
    <sheetView showGridLines="0" view="pageBreakPreview" zoomScale="75" zoomScaleNormal="75" zoomScaleSheetLayoutView="75" workbookViewId="0" topLeftCell="A1">
      <selection activeCell="G21" sqref="G21"/>
    </sheetView>
  </sheetViews>
  <sheetFormatPr defaultColWidth="11.421875" defaultRowHeight="12.75"/>
  <cols>
    <col min="1" max="1" width="58.140625" style="9" bestFit="1" customWidth="1"/>
    <col min="2" max="2" width="15.57421875" style="9" customWidth="1"/>
    <col min="3" max="7" width="14.7109375" style="9" customWidth="1"/>
    <col min="8" max="16384" width="11.421875" style="9" customWidth="1"/>
  </cols>
  <sheetData>
    <row r="1" spans="1:7" s="23" customFormat="1" ht="18" customHeight="1">
      <c r="A1" s="351" t="s">
        <v>173</v>
      </c>
      <c r="B1" s="351"/>
      <c r="C1" s="351"/>
      <c r="D1" s="351"/>
      <c r="E1" s="351"/>
      <c r="F1" s="351"/>
      <c r="G1" s="351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61" t="s">
        <v>212</v>
      </c>
      <c r="B3" s="361"/>
      <c r="C3" s="361"/>
      <c r="D3" s="361"/>
      <c r="E3" s="361"/>
      <c r="F3" s="361"/>
      <c r="G3" s="361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7"/>
      <c r="H4" s="14"/>
      <c r="I4" s="14"/>
      <c r="J4" s="14"/>
    </row>
    <row r="5" spans="1:7" ht="12.75" customHeight="1">
      <c r="A5" s="352" t="s">
        <v>157</v>
      </c>
      <c r="B5" s="427">
        <v>2010</v>
      </c>
      <c r="C5" s="428"/>
      <c r="D5" s="429"/>
      <c r="E5" s="427">
        <v>2011</v>
      </c>
      <c r="F5" s="428"/>
      <c r="G5" s="429"/>
    </row>
    <row r="6" spans="1:8" ht="12.75" customHeight="1" thickBot="1">
      <c r="A6" s="354"/>
      <c r="B6" s="182" t="s">
        <v>28</v>
      </c>
      <c r="C6" s="181" t="s">
        <v>29</v>
      </c>
      <c r="D6" s="183" t="s">
        <v>30</v>
      </c>
      <c r="E6" s="182" t="s">
        <v>28</v>
      </c>
      <c r="F6" s="181" t="s">
        <v>29</v>
      </c>
      <c r="G6" s="183" t="s">
        <v>30</v>
      </c>
      <c r="H6" s="4"/>
    </row>
    <row r="7" spans="1:8" ht="12.75" customHeight="1">
      <c r="A7" s="103" t="s">
        <v>264</v>
      </c>
      <c r="B7" s="166">
        <v>137.6333</v>
      </c>
      <c r="C7" s="166">
        <v>140.8833</v>
      </c>
      <c r="D7" s="284">
        <f>(B7+C7)/2</f>
        <v>139.2583</v>
      </c>
      <c r="E7" s="166">
        <v>155.2333</v>
      </c>
      <c r="F7" s="166">
        <v>159.9166</v>
      </c>
      <c r="G7" s="284">
        <f>(E7+F7)/2</f>
        <v>157.57495</v>
      </c>
      <c r="H7" s="4"/>
    </row>
    <row r="8" spans="1:10" ht="12.75" customHeight="1" thickBot="1">
      <c r="A8" s="200" t="s">
        <v>166</v>
      </c>
      <c r="B8" s="166">
        <v>121.06</v>
      </c>
      <c r="C8" s="166">
        <v>121.76</v>
      </c>
      <c r="D8" s="269">
        <f>(B8+C8)/2</f>
        <v>121.41</v>
      </c>
      <c r="E8" s="166">
        <v>124.36667</v>
      </c>
      <c r="F8" s="166">
        <v>124.5333</v>
      </c>
      <c r="G8" s="269">
        <f>(E8+F8)/2</f>
        <v>124.449985</v>
      </c>
      <c r="I8" s="43"/>
      <c r="J8" s="43"/>
    </row>
    <row r="9" spans="1:7" ht="12.75" customHeight="1">
      <c r="A9" s="179" t="s">
        <v>37</v>
      </c>
      <c r="B9" s="180"/>
      <c r="C9" s="180"/>
      <c r="D9" s="180"/>
      <c r="E9" s="180"/>
      <c r="F9" s="180"/>
      <c r="G9" s="180"/>
    </row>
    <row r="10" spans="1:9" ht="12.75" customHeight="1">
      <c r="A10" s="21" t="s">
        <v>158</v>
      </c>
      <c r="B10" s="1"/>
      <c r="C10" s="1"/>
      <c r="D10" s="19"/>
      <c r="E10" s="1"/>
      <c r="F10" s="1"/>
      <c r="G10" s="19"/>
      <c r="I10" s="22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62">
    <pageSetUpPr fitToPage="1"/>
  </sheetPr>
  <dimension ref="A1:J30"/>
  <sheetViews>
    <sheetView showGridLines="0" view="pageBreakPreview" zoomScale="75" zoomScaleNormal="75" zoomScaleSheetLayoutView="75" workbookViewId="0" topLeftCell="A1">
      <selection activeCell="C32" sqref="C32"/>
    </sheetView>
  </sheetViews>
  <sheetFormatPr defaultColWidth="11.421875" defaultRowHeight="12.75"/>
  <cols>
    <col min="1" max="1" width="68.28125" style="9" bestFit="1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51" t="s">
        <v>173</v>
      </c>
      <c r="B1" s="351"/>
      <c r="C1" s="351"/>
      <c r="D1" s="351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61" t="s">
        <v>213</v>
      </c>
      <c r="B3" s="361"/>
      <c r="C3" s="361"/>
      <c r="D3" s="361"/>
      <c r="E3" s="65"/>
      <c r="F3" s="65"/>
      <c r="G3" s="65"/>
      <c r="H3" s="65"/>
      <c r="I3" s="65"/>
      <c r="J3" s="14"/>
    </row>
    <row r="4" spans="1:7" s="3" customFormat="1" ht="15" customHeight="1">
      <c r="A4" s="361" t="s">
        <v>170</v>
      </c>
      <c r="B4" s="361"/>
      <c r="C4" s="361"/>
      <c r="D4" s="361"/>
      <c r="E4" s="24"/>
      <c r="F4" s="24"/>
      <c r="G4" s="2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4" ht="12.75">
      <c r="A6" s="352" t="s">
        <v>164</v>
      </c>
      <c r="B6" s="435" t="s">
        <v>368</v>
      </c>
      <c r="C6" s="436"/>
      <c r="D6" s="436"/>
    </row>
    <row r="7" spans="1:5" ht="13.5" thickBot="1">
      <c r="A7" s="430"/>
      <c r="B7" s="182" t="s">
        <v>28</v>
      </c>
      <c r="C7" s="181" t="s">
        <v>29</v>
      </c>
      <c r="D7" s="183" t="s">
        <v>30</v>
      </c>
      <c r="E7" s="4"/>
    </row>
    <row r="8" spans="1:4" ht="12.75" customHeight="1">
      <c r="A8" s="264" t="s">
        <v>234</v>
      </c>
      <c r="B8" s="164">
        <v>3.565338707177191</v>
      </c>
      <c r="C8" s="164">
        <v>3.9325842696629176</v>
      </c>
      <c r="D8" s="165">
        <v>3.7508629285878676</v>
      </c>
    </row>
    <row r="9" spans="1:4" ht="12.75" customHeight="1">
      <c r="A9" s="264" t="s">
        <v>235</v>
      </c>
      <c r="B9" s="166">
        <v>5.282627996448657</v>
      </c>
      <c r="C9" s="166">
        <v>4.467748886654233</v>
      </c>
      <c r="D9" s="167">
        <v>4.869159559734684</v>
      </c>
    </row>
    <row r="10" spans="1:4" ht="12.75" customHeight="1">
      <c r="A10" s="264" t="s">
        <v>236</v>
      </c>
      <c r="B10" s="166">
        <v>2.7337914550343694</v>
      </c>
      <c r="C10" s="166">
        <v>2.964719833975685</v>
      </c>
      <c r="D10" s="167">
        <v>2.8497023809523774</v>
      </c>
    </row>
    <row r="11" spans="1:4" ht="12.75" customHeight="1">
      <c r="A11" s="264" t="s">
        <v>237</v>
      </c>
      <c r="B11" s="166">
        <v>5.809128630705401</v>
      </c>
      <c r="C11" s="166">
        <v>0.2910925674364448</v>
      </c>
      <c r="D11" s="167">
        <v>3.0252594478167256</v>
      </c>
    </row>
    <row r="12" spans="1:4" ht="12.75" customHeight="1">
      <c r="A12" s="264" t="s">
        <v>159</v>
      </c>
      <c r="B12" s="166">
        <v>0.5930318754633229</v>
      </c>
      <c r="C12" s="166">
        <v>1.9742746036494192</v>
      </c>
      <c r="D12" s="167">
        <v>1.2806194624376477</v>
      </c>
    </row>
    <row r="13" spans="1:4" ht="12.75" customHeight="1">
      <c r="A13" s="264" t="s">
        <v>238</v>
      </c>
      <c r="B13" s="166">
        <v>19.482783669911385</v>
      </c>
      <c r="C13" s="166">
        <v>15.59214167127837</v>
      </c>
      <c r="D13" s="167">
        <v>17.489901495287384</v>
      </c>
    </row>
    <row r="14" spans="1:4" ht="12.75" customHeight="1">
      <c r="A14" s="265" t="s">
        <v>239</v>
      </c>
      <c r="B14" s="166">
        <v>3.000688231245716</v>
      </c>
      <c r="C14" s="166">
        <v>3.183751886921922</v>
      </c>
      <c r="D14" s="167">
        <v>3.092358438702608</v>
      </c>
    </row>
    <row r="15" spans="1:4" ht="12.75" customHeight="1">
      <c r="A15" s="266" t="s">
        <v>160</v>
      </c>
      <c r="B15" s="166">
        <v>5.372693726937278</v>
      </c>
      <c r="C15" s="166">
        <v>8.101749742684902</v>
      </c>
      <c r="D15" s="167">
        <v>6.739835002946388</v>
      </c>
    </row>
    <row r="16" spans="1:4" ht="12.75" customHeight="1">
      <c r="A16" s="265" t="s">
        <v>240</v>
      </c>
      <c r="B16" s="166">
        <v>23.41484219505258</v>
      </c>
      <c r="C16" s="166">
        <v>11.138710942606844</v>
      </c>
      <c r="D16" s="167">
        <v>17.01968262616628</v>
      </c>
    </row>
    <row r="17" spans="1:4" ht="12.75" customHeight="1">
      <c r="A17" s="170"/>
      <c r="B17" s="168"/>
      <c r="C17" s="168"/>
      <c r="D17" s="169"/>
    </row>
    <row r="18" spans="1:4" ht="12.75" customHeight="1">
      <c r="A18" s="171" t="s">
        <v>175</v>
      </c>
      <c r="B18" s="186">
        <v>6.7091681845780275</v>
      </c>
      <c r="C18" s="186">
        <v>5.154486036838976</v>
      </c>
      <c r="D18" s="187">
        <v>5.923423423423426</v>
      </c>
    </row>
    <row r="19" spans="1:4" ht="12.75" customHeight="1">
      <c r="A19" s="263"/>
      <c r="B19" s="186"/>
      <c r="C19" s="186"/>
      <c r="D19" s="187"/>
    </row>
    <row r="20" spans="1:4" ht="12.75" customHeight="1">
      <c r="A20" s="264" t="s">
        <v>241</v>
      </c>
      <c r="B20" s="168">
        <v>1.6190998902305056</v>
      </c>
      <c r="C20" s="168">
        <v>4.443527307745237</v>
      </c>
      <c r="D20" s="169">
        <v>3.0294703579034232</v>
      </c>
    </row>
    <row r="21" spans="1:4" ht="12.75" customHeight="1">
      <c r="A21" s="264" t="s">
        <v>161</v>
      </c>
      <c r="B21" s="168">
        <v>-0.8155867693701909</v>
      </c>
      <c r="C21" s="168">
        <v>-0.25835866261396717</v>
      </c>
      <c r="D21" s="169">
        <v>-0.5378380425725342</v>
      </c>
    </row>
    <row r="22" spans="1:4" ht="12.75" customHeight="1">
      <c r="A22" s="264" t="s">
        <v>243</v>
      </c>
      <c r="B22" s="168">
        <v>3.3891328210757474</v>
      </c>
      <c r="C22" s="168">
        <v>3.6273701566364434</v>
      </c>
      <c r="D22" s="169">
        <v>3.5081697102842293</v>
      </c>
    </row>
    <row r="23" spans="1:4" ht="12.75" customHeight="1">
      <c r="A23" s="264" t="s">
        <v>242</v>
      </c>
      <c r="B23" s="168">
        <v>1.4856341976173664</v>
      </c>
      <c r="C23" s="168">
        <v>2.4781751619262335</v>
      </c>
      <c r="D23" s="169">
        <v>1.980754372409925</v>
      </c>
    </row>
    <row r="24" spans="1:4" ht="12.75" customHeight="1">
      <c r="A24" s="114"/>
      <c r="B24" s="168"/>
      <c r="C24" s="168"/>
      <c r="D24" s="169"/>
    </row>
    <row r="25" spans="1:4" ht="12.75" customHeight="1">
      <c r="A25" s="174" t="s">
        <v>176</v>
      </c>
      <c r="B25" s="186">
        <v>1.3340902639795598</v>
      </c>
      <c r="C25" s="186">
        <v>2.2801767136953153</v>
      </c>
      <c r="D25" s="187">
        <v>1.8061580032710012</v>
      </c>
    </row>
    <row r="26" spans="1:4" ht="12.75" customHeight="1">
      <c r="A26" s="175"/>
      <c r="B26" s="186"/>
      <c r="C26" s="186"/>
      <c r="D26" s="187"/>
    </row>
    <row r="27" spans="1:4" ht="12.75" customHeight="1" thickBot="1">
      <c r="A27" s="313" t="s">
        <v>195</v>
      </c>
      <c r="B27" s="497">
        <v>7.131468328743286</v>
      </c>
      <c r="C27" s="497">
        <v>6.6162840439184505</v>
      </c>
      <c r="D27" s="498">
        <v>6.871765382403681</v>
      </c>
    </row>
    <row r="28" spans="1:7" ht="12.75" customHeight="1">
      <c r="A28" s="115" t="s">
        <v>37</v>
      </c>
      <c r="B28" s="188"/>
      <c r="C28" s="188"/>
      <c r="D28" s="188"/>
      <c r="E28" s="16"/>
      <c r="F28" s="16"/>
      <c r="G28" s="16"/>
    </row>
    <row r="29" spans="1:4" ht="12.75" customHeight="1">
      <c r="A29" s="58" t="s">
        <v>113</v>
      </c>
      <c r="B29" s="5"/>
      <c r="C29" s="5"/>
      <c r="D29" s="5"/>
    </row>
    <row r="30" spans="1:9" ht="12.75" customHeight="1">
      <c r="A30" s="21" t="s">
        <v>165</v>
      </c>
      <c r="B30" s="1"/>
      <c r="C30" s="1"/>
      <c r="D30" s="19"/>
      <c r="E30" s="1"/>
      <c r="F30" s="1"/>
      <c r="G30" s="19"/>
      <c r="I30" s="22"/>
    </row>
  </sheetData>
  <mergeCells count="5">
    <mergeCell ref="A4:D4"/>
    <mergeCell ref="A1:D1"/>
    <mergeCell ref="A3:D3"/>
    <mergeCell ref="A6:A7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63">
    <pageSetUpPr fitToPage="1"/>
  </sheetPr>
  <dimension ref="A1:J12"/>
  <sheetViews>
    <sheetView showGridLines="0" view="pageBreakPreview" zoomScale="75" zoomScaleNormal="75" zoomScaleSheetLayoutView="75" workbookViewId="0" topLeftCell="A1">
      <selection activeCell="D10" sqref="D10"/>
    </sheetView>
  </sheetViews>
  <sheetFormatPr defaultColWidth="11.421875" defaultRowHeight="12.75"/>
  <cols>
    <col min="1" max="1" width="68.7109375" style="9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51" t="s">
        <v>173</v>
      </c>
      <c r="B1" s="351"/>
      <c r="C1" s="351"/>
      <c r="D1" s="351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61" t="s">
        <v>214</v>
      </c>
      <c r="B3" s="361"/>
      <c r="C3" s="361"/>
      <c r="D3" s="361"/>
      <c r="E3" s="65"/>
      <c r="F3" s="65"/>
      <c r="G3" s="65"/>
      <c r="H3" s="65"/>
      <c r="I3" s="65"/>
      <c r="J3" s="14"/>
    </row>
    <row r="4" spans="1:7" s="3" customFormat="1" ht="15" customHeight="1">
      <c r="A4" s="361" t="s">
        <v>170</v>
      </c>
      <c r="B4" s="361"/>
      <c r="C4" s="361"/>
      <c r="D4" s="361"/>
      <c r="E4" s="24"/>
      <c r="F4" s="24"/>
      <c r="G4" s="2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4" ht="12.75" customHeight="1">
      <c r="A6" s="352" t="s">
        <v>157</v>
      </c>
      <c r="B6" s="432" t="s">
        <v>362</v>
      </c>
      <c r="C6" s="433"/>
      <c r="D6" s="434"/>
    </row>
    <row r="7" spans="1:5" ht="12.75" customHeight="1" thickBot="1">
      <c r="A7" s="354"/>
      <c r="B7" s="182" t="s">
        <v>28</v>
      </c>
      <c r="C7" s="181" t="s">
        <v>29</v>
      </c>
      <c r="D7" s="183" t="s">
        <v>30</v>
      </c>
      <c r="E7" s="4"/>
    </row>
    <row r="8" spans="1:4" ht="12.75" customHeight="1">
      <c r="A8" s="103" t="s">
        <v>364</v>
      </c>
      <c r="B8" s="166">
        <v>1.4806789454676783</v>
      </c>
      <c r="C8" s="166">
        <v>1.5879550561797726</v>
      </c>
      <c r="D8" s="167">
        <f>(B8+C8)/2</f>
        <v>1.5343170008237255</v>
      </c>
    </row>
    <row r="9" spans="1:4" ht="12.75" customHeight="1">
      <c r="A9" s="99" t="s">
        <v>162</v>
      </c>
      <c r="B9" s="166">
        <v>6.5102548166563095</v>
      </c>
      <c r="C9" s="166">
        <v>3.8914540148843138</v>
      </c>
      <c r="D9" s="167">
        <f>(B9+C9)/2</f>
        <v>5.200854415770312</v>
      </c>
    </row>
    <row r="10" spans="1:4" ht="12.75" customHeight="1" thickBot="1">
      <c r="A10" s="137" t="s">
        <v>163</v>
      </c>
      <c r="B10" s="184">
        <v>0.786543067506427</v>
      </c>
      <c r="C10" s="184">
        <v>1.2252435783879463</v>
      </c>
      <c r="D10" s="185">
        <f>(B10+C10)/2</f>
        <v>1.0058933229471867</v>
      </c>
    </row>
    <row r="11" spans="1:7" ht="12.75" customHeight="1">
      <c r="A11" s="179" t="s">
        <v>37</v>
      </c>
      <c r="B11" s="180"/>
      <c r="C11" s="180"/>
      <c r="D11" s="180"/>
      <c r="E11" s="17"/>
      <c r="F11" s="17"/>
      <c r="G11" s="17"/>
    </row>
    <row r="12" spans="1:9" ht="12.75" customHeight="1">
      <c r="A12" s="21" t="s">
        <v>158</v>
      </c>
      <c r="B12" s="1"/>
      <c r="C12" s="1"/>
      <c r="D12" s="19"/>
      <c r="E12" s="1"/>
      <c r="F12" s="1"/>
      <c r="G12" s="19"/>
      <c r="I12" s="22"/>
    </row>
  </sheetData>
  <mergeCells count="5">
    <mergeCell ref="A1:D1"/>
    <mergeCell ref="A3:D3"/>
    <mergeCell ref="B6:D6"/>
    <mergeCell ref="A4:D4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J11"/>
  <sheetViews>
    <sheetView showGridLines="0" view="pageBreakPreview" zoomScale="75" zoomScaleNormal="75" zoomScaleSheetLayoutView="75" workbookViewId="0" topLeftCell="A1">
      <selection activeCell="D10" sqref="D10"/>
    </sheetView>
  </sheetViews>
  <sheetFormatPr defaultColWidth="11.421875" defaultRowHeight="12.75"/>
  <cols>
    <col min="1" max="1" width="58.140625" style="9" bestFit="1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51" t="s">
        <v>173</v>
      </c>
      <c r="B1" s="351"/>
      <c r="C1" s="351"/>
      <c r="D1" s="351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61" t="s">
        <v>215</v>
      </c>
      <c r="B3" s="361"/>
      <c r="C3" s="361"/>
      <c r="D3" s="361"/>
      <c r="E3" s="65"/>
      <c r="F3" s="65"/>
      <c r="G3" s="65"/>
      <c r="H3" s="65"/>
      <c r="I3" s="65"/>
      <c r="J3" s="14"/>
    </row>
    <row r="4" spans="1:7" s="3" customFormat="1" ht="15" customHeight="1">
      <c r="A4" s="361" t="s">
        <v>170</v>
      </c>
      <c r="B4" s="361"/>
      <c r="C4" s="361"/>
      <c r="D4" s="361"/>
      <c r="E4" s="24"/>
      <c r="F4" s="24"/>
      <c r="G4" s="2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4" ht="12.75" customHeight="1">
      <c r="A6" s="352" t="s">
        <v>157</v>
      </c>
      <c r="B6" s="432" t="s">
        <v>362</v>
      </c>
      <c r="C6" s="433"/>
      <c r="D6" s="434"/>
    </row>
    <row r="7" spans="1:5" ht="12.75" customHeight="1" thickBot="1">
      <c r="A7" s="354"/>
      <c r="B7" s="267" t="s">
        <v>28</v>
      </c>
      <c r="C7" s="285" t="s">
        <v>29</v>
      </c>
      <c r="D7" s="286" t="s">
        <v>30</v>
      </c>
      <c r="E7" s="4"/>
    </row>
    <row r="8" spans="1:7" ht="12.75" customHeight="1">
      <c r="A8" s="115" t="s">
        <v>264</v>
      </c>
      <c r="B8" s="289">
        <v>12.787603000146058</v>
      </c>
      <c r="C8" s="164">
        <v>13.509975987217787</v>
      </c>
      <c r="D8" s="164">
        <f>(B8+C8)/2</f>
        <v>13.148789493681923</v>
      </c>
      <c r="E8" s="287"/>
      <c r="F8" s="287"/>
      <c r="G8" s="288"/>
    </row>
    <row r="9" spans="1:7" ht="12.75" customHeight="1" thickBot="1">
      <c r="A9" s="112" t="s">
        <v>166</v>
      </c>
      <c r="B9" s="290">
        <v>2.7314306955228784</v>
      </c>
      <c r="C9" s="184">
        <v>2.277677398160309</v>
      </c>
      <c r="D9" s="184">
        <f>(B9+C9)/2</f>
        <v>2.5045540468415934</v>
      </c>
      <c r="E9" s="287"/>
      <c r="F9" s="287"/>
      <c r="G9" s="288"/>
    </row>
    <row r="10" spans="1:7" ht="12.75" customHeight="1">
      <c r="A10" s="179" t="s">
        <v>37</v>
      </c>
      <c r="B10" s="180"/>
      <c r="C10" s="180"/>
      <c r="D10" s="180"/>
      <c r="E10" s="17"/>
      <c r="F10" s="17"/>
      <c r="G10" s="17"/>
    </row>
    <row r="11" spans="1:9" ht="12.75" customHeight="1">
      <c r="A11" s="21" t="s">
        <v>158</v>
      </c>
      <c r="B11" s="1"/>
      <c r="C11" s="1"/>
      <c r="D11" s="19"/>
      <c r="E11" s="1"/>
      <c r="F11" s="1"/>
      <c r="G11" s="19"/>
      <c r="I11" s="22"/>
    </row>
  </sheetData>
  <mergeCells count="5">
    <mergeCell ref="B6:D6"/>
    <mergeCell ref="A4:D4"/>
    <mergeCell ref="A1:D1"/>
    <mergeCell ref="A3:D3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0"/>
  <dimension ref="A1:J45"/>
  <sheetViews>
    <sheetView showGridLines="0" view="pageBreakPreview" zoomScale="75" zoomScaleNormal="75" zoomScaleSheetLayoutView="75" workbookViewId="0" topLeftCell="A1">
      <selection activeCell="A28" sqref="A28:E28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6.71093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51" t="s">
        <v>173</v>
      </c>
      <c r="B1" s="351"/>
      <c r="C1" s="351"/>
      <c r="D1" s="351"/>
      <c r="E1" s="351"/>
      <c r="F1" s="72"/>
      <c r="G1" s="53"/>
      <c r="H1" s="54"/>
      <c r="I1" s="54"/>
      <c r="J1" s="54"/>
    </row>
    <row r="2" spans="1:7" ht="12.75" customHeight="1">
      <c r="A2" s="21"/>
      <c r="B2" s="6"/>
      <c r="C2" s="6"/>
      <c r="D2" s="6"/>
      <c r="E2" s="6"/>
      <c r="F2" s="6"/>
      <c r="G2" s="53"/>
    </row>
    <row r="3" spans="1:7" ht="15" customHeight="1">
      <c r="A3" s="361" t="s">
        <v>199</v>
      </c>
      <c r="B3" s="361"/>
      <c r="C3" s="361"/>
      <c r="D3" s="361"/>
      <c r="E3" s="361"/>
      <c r="F3" s="65"/>
      <c r="G3" s="53"/>
    </row>
    <row r="4" spans="1:7" ht="15" customHeight="1">
      <c r="A4" s="361" t="s">
        <v>348</v>
      </c>
      <c r="B4" s="361"/>
      <c r="C4" s="361"/>
      <c r="D4" s="361"/>
      <c r="E4" s="361"/>
      <c r="F4" s="65"/>
      <c r="G4" s="53"/>
    </row>
    <row r="5" spans="1:7" ht="12.75" customHeight="1" thickBot="1">
      <c r="A5" s="89"/>
      <c r="B5" s="89"/>
      <c r="C5" s="89"/>
      <c r="D5" s="89"/>
      <c r="E5" s="89"/>
      <c r="F5" s="24"/>
      <c r="G5" s="53"/>
    </row>
    <row r="6" spans="1:7" ht="12.75" customHeight="1">
      <c r="A6" s="352" t="s">
        <v>0</v>
      </c>
      <c r="B6" s="359" t="s">
        <v>1</v>
      </c>
      <c r="C6" s="360"/>
      <c r="D6" s="355" t="s">
        <v>2</v>
      </c>
      <c r="E6" s="362"/>
      <c r="F6"/>
      <c r="G6" s="53"/>
    </row>
    <row r="7" spans="1:7" ht="12.75" customHeight="1">
      <c r="A7" s="353"/>
      <c r="B7" s="357" t="s">
        <v>3</v>
      </c>
      <c r="C7" s="349" t="s">
        <v>139</v>
      </c>
      <c r="D7" s="349" t="s">
        <v>3</v>
      </c>
      <c r="E7" s="363" t="s">
        <v>139</v>
      </c>
      <c r="F7"/>
      <c r="G7" s="53"/>
    </row>
    <row r="8" spans="1:7" ht="12.75" customHeight="1" thickBot="1">
      <c r="A8" s="354"/>
      <c r="B8" s="358"/>
      <c r="C8" s="350"/>
      <c r="D8" s="350"/>
      <c r="E8" s="364"/>
      <c r="F8"/>
      <c r="G8" s="53"/>
    </row>
    <row r="9" spans="1:7" ht="12.75" customHeight="1">
      <c r="A9" s="90" t="s">
        <v>4</v>
      </c>
      <c r="B9" s="91">
        <v>1075</v>
      </c>
      <c r="C9" s="92">
        <f aca="true" t="shared" si="0" ref="C9:C26">(B9/$B$28)*100</f>
        <v>16.136295406784747</v>
      </c>
      <c r="D9" s="91">
        <v>1336</v>
      </c>
      <c r="E9" s="93">
        <f aca="true" t="shared" si="1" ref="E9:E26">(D9/$D$28)*100</f>
        <v>15.565653035069325</v>
      </c>
      <c r="F9"/>
      <c r="G9" s="53"/>
    </row>
    <row r="10" spans="1:7" ht="12.75" customHeight="1">
      <c r="A10" s="94" t="s">
        <v>5</v>
      </c>
      <c r="B10" s="95">
        <v>332</v>
      </c>
      <c r="C10" s="96">
        <f t="shared" si="0"/>
        <v>4.983488441909337</v>
      </c>
      <c r="D10" s="95">
        <v>376</v>
      </c>
      <c r="E10" s="97">
        <f t="shared" si="1"/>
        <v>4.380752650588373</v>
      </c>
      <c r="F10"/>
      <c r="G10" s="53"/>
    </row>
    <row r="11" spans="1:7" ht="12.75" customHeight="1">
      <c r="A11" s="98" t="s">
        <v>6</v>
      </c>
      <c r="B11" s="95">
        <v>117</v>
      </c>
      <c r="C11" s="96">
        <f t="shared" si="0"/>
        <v>1.7562293605523867</v>
      </c>
      <c r="D11" s="95">
        <v>165</v>
      </c>
      <c r="E11" s="97">
        <f t="shared" si="1"/>
        <v>1.9224047535826634</v>
      </c>
      <c r="F11"/>
      <c r="G11" s="53"/>
    </row>
    <row r="12" spans="1:7" ht="12.75" customHeight="1">
      <c r="A12" s="94" t="s">
        <v>7</v>
      </c>
      <c r="B12" s="95">
        <v>244</v>
      </c>
      <c r="C12" s="96">
        <f t="shared" si="0"/>
        <v>3.6625637946562595</v>
      </c>
      <c r="D12" s="95">
        <v>347</v>
      </c>
      <c r="E12" s="97">
        <f t="shared" si="1"/>
        <v>4.042875451473844</v>
      </c>
      <c r="F12"/>
      <c r="G12" s="53"/>
    </row>
    <row r="13" spans="1:7" ht="12.75" customHeight="1">
      <c r="A13" s="94" t="s">
        <v>8</v>
      </c>
      <c r="B13" s="95">
        <v>456</v>
      </c>
      <c r="C13" s="96">
        <f t="shared" si="0"/>
        <v>6.8447913539477625</v>
      </c>
      <c r="D13" s="95">
        <v>556</v>
      </c>
      <c r="E13" s="97">
        <f t="shared" si="1"/>
        <v>6.477921472678551</v>
      </c>
      <c r="F13"/>
      <c r="G13" s="53"/>
    </row>
    <row r="14" spans="1:7" ht="12.75" customHeight="1">
      <c r="A14" s="94" t="s">
        <v>9</v>
      </c>
      <c r="B14" s="95">
        <v>87</v>
      </c>
      <c r="C14" s="96">
        <f t="shared" si="0"/>
        <v>1.3059141398979286</v>
      </c>
      <c r="D14" s="95">
        <v>113</v>
      </c>
      <c r="E14" s="97">
        <f t="shared" si="1"/>
        <v>1.3165559827566118</v>
      </c>
      <c r="F14"/>
      <c r="G14" s="53"/>
    </row>
    <row r="15" spans="1:7" ht="12.75" customHeight="1">
      <c r="A15" s="94" t="s">
        <v>10</v>
      </c>
      <c r="B15" s="95">
        <v>316</v>
      </c>
      <c r="C15" s="96">
        <f t="shared" si="0"/>
        <v>4.743320324226959</v>
      </c>
      <c r="D15" s="95">
        <v>418</v>
      </c>
      <c r="E15" s="97">
        <f t="shared" si="1"/>
        <v>4.870092042409413</v>
      </c>
      <c r="F15"/>
      <c r="G15" s="53"/>
    </row>
    <row r="16" spans="1:7" ht="12.75" customHeight="1">
      <c r="A16" s="98" t="s">
        <v>11</v>
      </c>
      <c r="B16" s="95">
        <v>263</v>
      </c>
      <c r="C16" s="96">
        <f t="shared" si="0"/>
        <v>3.9477634344040826</v>
      </c>
      <c r="D16" s="95">
        <v>335</v>
      </c>
      <c r="E16" s="97">
        <f t="shared" si="1"/>
        <v>3.903064196667832</v>
      </c>
      <c r="F16"/>
      <c r="G16" s="53"/>
    </row>
    <row r="17" spans="1:7" ht="12.75" customHeight="1">
      <c r="A17" s="98" t="s">
        <v>12</v>
      </c>
      <c r="B17" s="95">
        <v>884</v>
      </c>
      <c r="C17" s="96">
        <f t="shared" si="0"/>
        <v>13.269288501951365</v>
      </c>
      <c r="D17" s="95">
        <v>1328</v>
      </c>
      <c r="E17" s="97">
        <f t="shared" si="1"/>
        <v>15.472445531865315</v>
      </c>
      <c r="F17"/>
      <c r="G17" s="53"/>
    </row>
    <row r="18" spans="1:9" ht="12.75" customHeight="1">
      <c r="A18" s="98" t="s">
        <v>18</v>
      </c>
      <c r="B18" s="95">
        <v>1130</v>
      </c>
      <c r="C18" s="96">
        <f t="shared" si="0"/>
        <v>16.961873311317923</v>
      </c>
      <c r="D18" s="95">
        <v>1354</v>
      </c>
      <c r="E18" s="97">
        <f t="shared" si="1"/>
        <v>15.77536991727834</v>
      </c>
      <c r="F18"/>
      <c r="G18" s="53"/>
      <c r="I18" s="61"/>
    </row>
    <row r="19" spans="1:9" ht="12.75" customHeight="1">
      <c r="A19" s="98" t="s">
        <v>13</v>
      </c>
      <c r="B19" s="95">
        <v>119</v>
      </c>
      <c r="C19" s="96">
        <f t="shared" si="0"/>
        <v>1.7862503752626837</v>
      </c>
      <c r="D19" s="95">
        <v>159</v>
      </c>
      <c r="E19" s="97">
        <f t="shared" si="1"/>
        <v>1.8524991261796575</v>
      </c>
      <c r="F19"/>
      <c r="G19" s="53"/>
      <c r="I19" s="60"/>
    </row>
    <row r="20" spans="1:9" ht="12.75" customHeight="1">
      <c r="A20" s="98" t="s">
        <v>14</v>
      </c>
      <c r="B20" s="95">
        <v>234</v>
      </c>
      <c r="C20" s="96">
        <f t="shared" si="0"/>
        <v>3.5124587211047733</v>
      </c>
      <c r="D20" s="95">
        <v>310</v>
      </c>
      <c r="E20" s="97">
        <f t="shared" si="1"/>
        <v>3.6117907491553067</v>
      </c>
      <c r="F20"/>
      <c r="G20" s="53"/>
      <c r="I20" s="60"/>
    </row>
    <row r="21" spans="1:9" ht="12.75" customHeight="1">
      <c r="A21" s="99" t="s">
        <v>38</v>
      </c>
      <c r="B21" s="95">
        <v>563</v>
      </c>
      <c r="C21" s="96">
        <f t="shared" si="0"/>
        <v>8.450915640948665</v>
      </c>
      <c r="D21" s="95">
        <v>688</v>
      </c>
      <c r="E21" s="97">
        <f t="shared" si="1"/>
        <v>8.015845275544681</v>
      </c>
      <c r="F21"/>
      <c r="G21" s="53"/>
      <c r="I21" s="60"/>
    </row>
    <row r="22" spans="1:9" ht="12.75" customHeight="1">
      <c r="A22" s="99" t="s">
        <v>15</v>
      </c>
      <c r="B22" s="95">
        <v>338</v>
      </c>
      <c r="C22" s="96">
        <f t="shared" si="0"/>
        <v>5.073551486040228</v>
      </c>
      <c r="D22" s="95">
        <v>426</v>
      </c>
      <c r="E22" s="97">
        <f t="shared" si="1"/>
        <v>4.963299545613422</v>
      </c>
      <c r="F22"/>
      <c r="G22" s="53"/>
      <c r="I22" s="60"/>
    </row>
    <row r="23" spans="1:7" ht="12.75" customHeight="1">
      <c r="A23" s="98" t="s">
        <v>39</v>
      </c>
      <c r="B23" s="95">
        <v>137</v>
      </c>
      <c r="C23" s="96">
        <f t="shared" si="0"/>
        <v>2.0564395076553588</v>
      </c>
      <c r="D23" s="95">
        <v>186</v>
      </c>
      <c r="E23" s="97">
        <f t="shared" si="1"/>
        <v>2.167074449493184</v>
      </c>
      <c r="F23"/>
      <c r="G23" s="53"/>
    </row>
    <row r="24" spans="1:7" ht="12.75" customHeight="1">
      <c r="A24" s="98" t="s">
        <v>16</v>
      </c>
      <c r="B24" s="95">
        <v>300</v>
      </c>
      <c r="C24" s="96">
        <f t="shared" si="0"/>
        <v>4.5031522065445815</v>
      </c>
      <c r="D24" s="95">
        <v>394</v>
      </c>
      <c r="E24" s="97">
        <f t="shared" si="1"/>
        <v>4.59046953279739</v>
      </c>
      <c r="F24"/>
      <c r="G24" s="53"/>
    </row>
    <row r="25" spans="1:7" ht="12.75" customHeight="1">
      <c r="A25" s="98" t="s">
        <v>17</v>
      </c>
      <c r="B25" s="95">
        <v>59</v>
      </c>
      <c r="C25" s="96">
        <f t="shared" si="0"/>
        <v>0.8856199339537676</v>
      </c>
      <c r="D25" s="95">
        <v>76</v>
      </c>
      <c r="E25" s="97">
        <f t="shared" si="1"/>
        <v>0.8854712804380752</v>
      </c>
      <c r="F25"/>
      <c r="G25" s="53"/>
    </row>
    <row r="26" spans="1:7" ht="12.75" customHeight="1">
      <c r="A26" s="99" t="s">
        <v>19</v>
      </c>
      <c r="B26" s="95">
        <v>8</v>
      </c>
      <c r="C26" s="96">
        <f t="shared" si="0"/>
        <v>0.12008405884118883</v>
      </c>
      <c r="D26" s="95">
        <v>16</v>
      </c>
      <c r="E26" s="97">
        <f t="shared" si="1"/>
        <v>0.18641500640801584</v>
      </c>
      <c r="F26"/>
      <c r="G26" s="53"/>
    </row>
    <row r="27" spans="1:7" ht="12.75" customHeight="1">
      <c r="A27" s="99"/>
      <c r="B27" s="100"/>
      <c r="C27" s="96"/>
      <c r="D27" s="95"/>
      <c r="E27" s="97"/>
      <c r="F27"/>
      <c r="G27" s="53"/>
    </row>
    <row r="28" spans="1:7" ht="12.75" customHeight="1" thickBot="1">
      <c r="A28" s="304" t="s">
        <v>180</v>
      </c>
      <c r="B28" s="305">
        <f>SUM(B9:B26)</f>
        <v>6662</v>
      </c>
      <c r="C28" s="306">
        <f>SUM(C9:C26)</f>
        <v>100</v>
      </c>
      <c r="D28" s="305">
        <f>SUM(D9:D26)</f>
        <v>8583</v>
      </c>
      <c r="E28" s="307">
        <f>SUM(E9:E26)</f>
        <v>99.99999999999997</v>
      </c>
      <c r="F28"/>
      <c r="G28" s="53"/>
    </row>
    <row r="29" spans="1:6" ht="12.75" customHeight="1">
      <c r="A29" s="103" t="s">
        <v>146</v>
      </c>
      <c r="B29" s="104"/>
      <c r="C29" s="105"/>
      <c r="D29" s="106"/>
      <c r="E29" s="107"/>
      <c r="F29" s="11"/>
    </row>
    <row r="30" spans="1:6" ht="12.75">
      <c r="A30" s="300" t="s">
        <v>343</v>
      </c>
      <c r="E30" s="13"/>
      <c r="F30" s="9"/>
    </row>
    <row r="31" spans="1:6" ht="12.75">
      <c r="A31" s="339" t="s">
        <v>344</v>
      </c>
      <c r="B31" s="339"/>
      <c r="C31" s="339"/>
      <c r="D31" s="339"/>
      <c r="E31" s="9"/>
      <c r="F31" s="9"/>
    </row>
    <row r="32" spans="1:6" ht="12.75">
      <c r="A32" s="339" t="s">
        <v>345</v>
      </c>
      <c r="B32" s="339"/>
      <c r="C32" s="339"/>
      <c r="D32" s="339"/>
      <c r="E32" s="9"/>
      <c r="F32" s="9"/>
    </row>
    <row r="33" spans="1:6" ht="12.75">
      <c r="A33" s="339" t="s">
        <v>346</v>
      </c>
      <c r="B33" s="339"/>
      <c r="C33" s="339"/>
      <c r="D33" s="339"/>
      <c r="E33" s="9"/>
      <c r="F33" s="9"/>
    </row>
    <row r="34" spans="1:6" ht="12.75">
      <c r="A34" s="339" t="s">
        <v>347</v>
      </c>
      <c r="B34" s="339"/>
      <c r="C34" s="339"/>
      <c r="D34" s="339"/>
      <c r="E34" s="9"/>
      <c r="F34" s="9"/>
    </row>
    <row r="35" spans="1:6" ht="12.75">
      <c r="A35" s="5"/>
      <c r="B35" s="9"/>
      <c r="C35" s="9"/>
      <c r="D35" s="9"/>
      <c r="E35" s="9"/>
      <c r="F35" s="9"/>
    </row>
    <row r="36" spans="1:6" ht="12.75">
      <c r="A36" s="5"/>
      <c r="C36" s="9"/>
      <c r="E36" s="9"/>
      <c r="F36" s="9"/>
    </row>
    <row r="37" spans="1:6" ht="12.75">
      <c r="A37" s="5"/>
      <c r="B37" s="9"/>
      <c r="C37" s="9"/>
      <c r="D37" s="9"/>
      <c r="E37" s="9"/>
      <c r="F37" s="9"/>
    </row>
    <row r="38" spans="1:6" ht="12.75">
      <c r="A38" s="5"/>
      <c r="C38" s="9"/>
      <c r="E38" s="9"/>
      <c r="F38" s="9"/>
    </row>
    <row r="39" spans="1:6" ht="12.75">
      <c r="A39" s="5"/>
      <c r="B39" s="9"/>
      <c r="C39" s="9"/>
      <c r="D39" s="9"/>
      <c r="E39" s="9"/>
      <c r="F39" s="9"/>
    </row>
    <row r="40" spans="1:6" ht="12.75">
      <c r="A40" s="5"/>
      <c r="B40" s="9"/>
      <c r="C40" s="9"/>
      <c r="D40" s="9"/>
      <c r="E40" s="9"/>
      <c r="F40" s="9"/>
    </row>
    <row r="41" spans="1:6" ht="12.75">
      <c r="A41" s="5"/>
      <c r="B41" s="9"/>
      <c r="C41" s="9"/>
      <c r="D41" s="9"/>
      <c r="E41" s="9"/>
      <c r="F41" s="9"/>
    </row>
    <row r="42" spans="1:6" ht="12.75">
      <c r="A42" s="5"/>
      <c r="B42" s="9"/>
      <c r="C42" s="9"/>
      <c r="D42" s="9"/>
      <c r="E42" s="9"/>
      <c r="F42" s="9"/>
    </row>
    <row r="43" spans="1:6" ht="12.75">
      <c r="A43" s="5"/>
      <c r="B43" s="9"/>
      <c r="C43" s="9"/>
      <c r="D43" s="9"/>
      <c r="E43" s="9"/>
      <c r="F43" s="9"/>
    </row>
    <row r="44" spans="1:6" ht="12.75">
      <c r="A44" s="13"/>
      <c r="B44" s="13"/>
      <c r="C44" s="13"/>
      <c r="D44" s="9"/>
      <c r="E44" s="9"/>
      <c r="F44" s="9"/>
    </row>
    <row r="45" spans="1:6" ht="12.75">
      <c r="A45" s="5"/>
      <c r="D45" s="13"/>
      <c r="E45" s="13"/>
      <c r="F45" s="9"/>
    </row>
  </sheetData>
  <mergeCells count="14">
    <mergeCell ref="A34:D34"/>
    <mergeCell ref="A31:D31"/>
    <mergeCell ref="A32:D32"/>
    <mergeCell ref="A33:D33"/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J45"/>
  <sheetViews>
    <sheetView showGridLines="0" view="pageBreakPreview" zoomScale="75" zoomScaleNormal="75" zoomScaleSheetLayoutView="75" workbookViewId="0" topLeftCell="A1">
      <selection activeCell="D39" sqref="D39"/>
    </sheetView>
  </sheetViews>
  <sheetFormatPr defaultColWidth="12.57421875" defaultRowHeight="12.75"/>
  <cols>
    <col min="1" max="1" width="45.7109375" style="9" customWidth="1"/>
    <col min="2" max="6" width="14.7109375" style="32" customWidth="1"/>
    <col min="7" max="7" width="14.28125" style="32" customWidth="1"/>
    <col min="8" max="8" width="10.7109375" style="9" hidden="1" customWidth="1"/>
    <col min="9" max="9" width="0.2890625" style="9" hidden="1" customWidth="1"/>
    <col min="10" max="10" width="10.7109375" style="9" hidden="1" customWidth="1"/>
    <col min="11" max="14" width="10.7109375" style="9" customWidth="1"/>
    <col min="15" max="16384" width="19.140625" style="9" customWidth="1"/>
  </cols>
  <sheetData>
    <row r="1" spans="1:7" s="23" customFormat="1" ht="18">
      <c r="A1" s="351" t="s">
        <v>173</v>
      </c>
      <c r="B1" s="351"/>
      <c r="C1" s="351"/>
      <c r="D1" s="351"/>
      <c r="E1" s="351"/>
      <c r="F1" s="351"/>
      <c r="G1" s="351"/>
    </row>
    <row r="2" spans="1:7" ht="12.75" customHeight="1">
      <c r="A2" s="22"/>
      <c r="B2" s="33"/>
      <c r="C2" s="33"/>
      <c r="D2" s="33"/>
      <c r="E2" s="33"/>
      <c r="F2" s="33"/>
      <c r="G2" s="33"/>
    </row>
    <row r="3" spans="1:10" ht="15" customHeight="1">
      <c r="A3" s="361" t="s">
        <v>365</v>
      </c>
      <c r="B3" s="361"/>
      <c r="C3" s="361"/>
      <c r="D3" s="361"/>
      <c r="E3" s="361"/>
      <c r="F3" s="361"/>
      <c r="G3" s="361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7"/>
      <c r="H4" s="14"/>
      <c r="I4" s="14"/>
      <c r="J4" s="14"/>
    </row>
    <row r="5" spans="1:8" s="15" customFormat="1" ht="12.75">
      <c r="A5" s="437" t="s">
        <v>124</v>
      </c>
      <c r="B5" s="439">
        <v>2010</v>
      </c>
      <c r="C5" s="440"/>
      <c r="D5" s="441"/>
      <c r="E5" s="439">
        <v>2011</v>
      </c>
      <c r="F5" s="440"/>
      <c r="G5" s="441"/>
      <c r="H5" s="38"/>
    </row>
    <row r="6" spans="1:8" s="15" customFormat="1" ht="13.5" thickBot="1">
      <c r="A6" s="438"/>
      <c r="B6" s="193" t="s">
        <v>28</v>
      </c>
      <c r="C6" s="193" t="s">
        <v>29</v>
      </c>
      <c r="D6" s="194" t="s">
        <v>30</v>
      </c>
      <c r="E6" s="193" t="s">
        <v>28</v>
      </c>
      <c r="F6" s="193" t="s">
        <v>29</v>
      </c>
      <c r="G6" s="194" t="s">
        <v>30</v>
      </c>
      <c r="H6" s="38"/>
    </row>
    <row r="7" spans="1:13" ht="12.75" customHeight="1">
      <c r="A7" s="189" t="s">
        <v>47</v>
      </c>
      <c r="B7" s="164">
        <v>100.27166666666666</v>
      </c>
      <c r="C7" s="164">
        <v>97.69166666666666</v>
      </c>
      <c r="D7" s="165">
        <f>(B7+C7)/2</f>
        <v>98.98166666666665</v>
      </c>
      <c r="E7" s="164">
        <v>97.15066666666667</v>
      </c>
      <c r="F7" s="164">
        <v>102.84933333333333</v>
      </c>
      <c r="G7" s="165">
        <f>(E7+F7)/2</f>
        <v>100</v>
      </c>
      <c r="H7" s="39"/>
      <c r="K7" s="43"/>
      <c r="L7" s="43"/>
      <c r="M7" s="43"/>
    </row>
    <row r="8" spans="1:13" ht="12.75" customHeight="1">
      <c r="A8" s="190" t="s">
        <v>46</v>
      </c>
      <c r="B8" s="166">
        <v>99.36899999999999</v>
      </c>
      <c r="C8" s="166">
        <v>99.31933333333332</v>
      </c>
      <c r="D8" s="167">
        <f aca="true" t="shared" si="0" ref="D8:D37">(B8+C8)/2</f>
        <v>99.34416666666665</v>
      </c>
      <c r="E8" s="166">
        <v>99.74816666666668</v>
      </c>
      <c r="F8" s="166">
        <v>100.25183333333335</v>
      </c>
      <c r="G8" s="167">
        <f aca="true" t="shared" si="1" ref="G8:G37">(E8+F8)/2</f>
        <v>100.00000000000001</v>
      </c>
      <c r="H8" s="39"/>
      <c r="K8" s="43"/>
      <c r="L8" s="43"/>
      <c r="M8" s="43"/>
    </row>
    <row r="9" spans="1:13" ht="12.75" customHeight="1">
      <c r="A9" s="190" t="s">
        <v>286</v>
      </c>
      <c r="B9" s="166">
        <v>95.57883333333332</v>
      </c>
      <c r="C9" s="166">
        <v>95.56099999999999</v>
      </c>
      <c r="D9" s="167">
        <f t="shared" si="0"/>
        <v>95.56991666666666</v>
      </c>
      <c r="E9" s="166">
        <v>98.47483333333334</v>
      </c>
      <c r="F9" s="166">
        <v>101.52516666666668</v>
      </c>
      <c r="G9" s="167">
        <f t="shared" si="1"/>
        <v>100</v>
      </c>
      <c r="H9" s="39"/>
      <c r="K9" s="43"/>
      <c r="L9" s="43"/>
      <c r="M9" s="43"/>
    </row>
    <row r="10" spans="1:13" ht="12.75" customHeight="1">
      <c r="A10" s="190" t="s">
        <v>287</v>
      </c>
      <c r="B10" s="166">
        <v>97.28233333333334</v>
      </c>
      <c r="C10" s="166">
        <v>96.10483333333333</v>
      </c>
      <c r="D10" s="167">
        <f t="shared" si="0"/>
        <v>96.69358333333334</v>
      </c>
      <c r="E10" s="166">
        <v>99.04283333333335</v>
      </c>
      <c r="F10" s="166">
        <v>100.95716666666665</v>
      </c>
      <c r="G10" s="167">
        <f t="shared" si="1"/>
        <v>100</v>
      </c>
      <c r="H10" s="39"/>
      <c r="K10" s="43"/>
      <c r="L10" s="43"/>
      <c r="M10" s="43"/>
    </row>
    <row r="11" spans="1:13" ht="12.75" customHeight="1">
      <c r="A11" s="190" t="s">
        <v>288</v>
      </c>
      <c r="B11" s="166">
        <v>98.344</v>
      </c>
      <c r="C11" s="166">
        <v>98.50583333333334</v>
      </c>
      <c r="D11" s="167">
        <f t="shared" si="0"/>
        <v>98.42491666666666</v>
      </c>
      <c r="E11" s="166">
        <v>99.75383333333332</v>
      </c>
      <c r="F11" s="166">
        <v>100.246</v>
      </c>
      <c r="G11" s="167">
        <f t="shared" si="1"/>
        <v>99.99991666666665</v>
      </c>
      <c r="H11" s="39"/>
      <c r="K11" s="43"/>
      <c r="L11" s="43"/>
      <c r="M11" s="43"/>
    </row>
    <row r="12" spans="1:13" ht="12.75" customHeight="1">
      <c r="A12" s="190" t="s">
        <v>104</v>
      </c>
      <c r="B12" s="166">
        <v>97.18333333333334</v>
      </c>
      <c r="C12" s="166">
        <v>98.28666666666668</v>
      </c>
      <c r="D12" s="167">
        <f t="shared" si="0"/>
        <v>97.73500000000001</v>
      </c>
      <c r="E12" s="166">
        <v>99.0145</v>
      </c>
      <c r="F12" s="166">
        <v>100.98566666666666</v>
      </c>
      <c r="G12" s="167">
        <f t="shared" si="1"/>
        <v>100.00008333333332</v>
      </c>
      <c r="H12" s="39"/>
      <c r="K12" s="43"/>
      <c r="L12" s="43"/>
      <c r="M12" s="43"/>
    </row>
    <row r="13" spans="1:13" ht="12.75" customHeight="1">
      <c r="A13" s="190" t="s">
        <v>289</v>
      </c>
      <c r="B13" s="166">
        <v>96.75933333333332</v>
      </c>
      <c r="C13" s="166">
        <v>100.01283333333333</v>
      </c>
      <c r="D13" s="167">
        <f t="shared" si="0"/>
        <v>98.38608333333332</v>
      </c>
      <c r="E13" s="166">
        <v>96.78966666666666</v>
      </c>
      <c r="F13" s="166">
        <v>103.21033333333332</v>
      </c>
      <c r="G13" s="167">
        <f t="shared" si="1"/>
        <v>100</v>
      </c>
      <c r="H13" s="39"/>
      <c r="K13" s="43"/>
      <c r="L13" s="43"/>
      <c r="M13" s="43"/>
    </row>
    <row r="14" spans="1:13" ht="12.75" customHeight="1">
      <c r="A14" s="190" t="s">
        <v>105</v>
      </c>
      <c r="B14" s="166">
        <v>95.04933333333334</v>
      </c>
      <c r="C14" s="166">
        <v>96.62566666666667</v>
      </c>
      <c r="D14" s="167">
        <f t="shared" si="0"/>
        <v>95.8375</v>
      </c>
      <c r="E14" s="166">
        <v>97.60116666666666</v>
      </c>
      <c r="F14" s="166">
        <v>102.39866666666666</v>
      </c>
      <c r="G14" s="167">
        <f t="shared" si="1"/>
        <v>99.99991666666665</v>
      </c>
      <c r="H14" s="39"/>
      <c r="K14" s="43"/>
      <c r="L14" s="43"/>
      <c r="M14" s="43"/>
    </row>
    <row r="15" spans="1:13" ht="12.75" customHeight="1">
      <c r="A15" s="190" t="s">
        <v>290</v>
      </c>
      <c r="B15" s="166">
        <v>98.78633333333333</v>
      </c>
      <c r="C15" s="166">
        <v>98.57633333333335</v>
      </c>
      <c r="D15" s="167">
        <f t="shared" si="0"/>
        <v>98.68133333333334</v>
      </c>
      <c r="E15" s="166">
        <v>99.27299999999998</v>
      </c>
      <c r="F15" s="166">
        <v>100.72699999999999</v>
      </c>
      <c r="G15" s="167">
        <f t="shared" si="1"/>
        <v>99.99999999999999</v>
      </c>
      <c r="H15" s="39"/>
      <c r="K15" s="43"/>
      <c r="L15" s="43"/>
      <c r="M15" s="43"/>
    </row>
    <row r="16" spans="1:13" ht="12.75" customHeight="1">
      <c r="A16" s="190" t="s">
        <v>291</v>
      </c>
      <c r="B16" s="166">
        <v>98.92200000000001</v>
      </c>
      <c r="C16" s="166">
        <v>99.17966666666668</v>
      </c>
      <c r="D16" s="167">
        <f t="shared" si="0"/>
        <v>99.05083333333334</v>
      </c>
      <c r="E16" s="166">
        <v>98.68116666666667</v>
      </c>
      <c r="F16" s="166">
        <v>101.31883333333333</v>
      </c>
      <c r="G16" s="167">
        <f t="shared" si="1"/>
        <v>100</v>
      </c>
      <c r="H16" s="39"/>
      <c r="K16" s="43"/>
      <c r="L16" s="43"/>
      <c r="M16" s="43"/>
    </row>
    <row r="17" spans="1:13" ht="12.75" customHeight="1">
      <c r="A17" s="190" t="s">
        <v>292</v>
      </c>
      <c r="B17" s="166">
        <v>97.1255</v>
      </c>
      <c r="C17" s="166">
        <v>97.47466666666668</v>
      </c>
      <c r="D17" s="167">
        <f t="shared" si="0"/>
        <v>97.30008333333333</v>
      </c>
      <c r="E17" s="166">
        <v>98.34933333333333</v>
      </c>
      <c r="F17" s="166">
        <v>101.65050000000001</v>
      </c>
      <c r="G17" s="167">
        <f t="shared" si="1"/>
        <v>99.99991666666668</v>
      </c>
      <c r="H17" s="37"/>
      <c r="K17" s="43"/>
      <c r="L17" s="43"/>
      <c r="M17" s="43"/>
    </row>
    <row r="18" spans="1:13" ht="12.75" customHeight="1">
      <c r="A18" s="190" t="s">
        <v>293</v>
      </c>
      <c r="B18" s="166">
        <v>97.62283333333333</v>
      </c>
      <c r="C18" s="166">
        <v>97.62616666666666</v>
      </c>
      <c r="D18" s="167">
        <f t="shared" si="0"/>
        <v>97.6245</v>
      </c>
      <c r="E18" s="166">
        <v>98.96683333333334</v>
      </c>
      <c r="F18" s="166">
        <v>101.03316666666667</v>
      </c>
      <c r="G18" s="167">
        <f t="shared" si="1"/>
        <v>100</v>
      </c>
      <c r="H18" s="37"/>
      <c r="K18" s="43"/>
      <c r="L18" s="43"/>
      <c r="M18" s="43"/>
    </row>
    <row r="19" spans="1:13" ht="12.75" customHeight="1">
      <c r="A19" s="190" t="s">
        <v>294</v>
      </c>
      <c r="B19" s="166">
        <v>92.8415</v>
      </c>
      <c r="C19" s="166">
        <v>97.51483333333333</v>
      </c>
      <c r="D19" s="167">
        <f t="shared" si="0"/>
        <v>95.17816666666667</v>
      </c>
      <c r="E19" s="166">
        <v>99.61133333333333</v>
      </c>
      <c r="F19" s="166">
        <v>100.38866666666667</v>
      </c>
      <c r="G19" s="167">
        <f t="shared" si="1"/>
        <v>100</v>
      </c>
      <c r="H19" s="39"/>
      <c r="K19" s="43"/>
      <c r="L19" s="43"/>
      <c r="M19" s="43"/>
    </row>
    <row r="20" spans="1:13" ht="12.75" customHeight="1">
      <c r="A20" s="190" t="s">
        <v>295</v>
      </c>
      <c r="B20" s="166">
        <v>95.14716666666668</v>
      </c>
      <c r="C20" s="166">
        <v>96.85433333333333</v>
      </c>
      <c r="D20" s="167">
        <f t="shared" si="0"/>
        <v>96.00075000000001</v>
      </c>
      <c r="E20" s="166">
        <v>98.90016666666668</v>
      </c>
      <c r="F20" s="166">
        <v>101.09949999999999</v>
      </c>
      <c r="G20" s="167">
        <f t="shared" si="1"/>
        <v>99.99983333333333</v>
      </c>
      <c r="H20" s="39"/>
      <c r="K20" s="43"/>
      <c r="L20" s="43"/>
      <c r="M20" s="43"/>
    </row>
    <row r="21" spans="1:13" ht="12.75" customHeight="1">
      <c r="A21" s="190" t="s">
        <v>97</v>
      </c>
      <c r="B21" s="166">
        <v>100.69233333333334</v>
      </c>
      <c r="C21" s="166">
        <v>99.9815</v>
      </c>
      <c r="D21" s="167">
        <f t="shared" si="0"/>
        <v>100.33691666666667</v>
      </c>
      <c r="E21" s="166">
        <v>99.82</v>
      </c>
      <c r="F21" s="166">
        <v>100.18</v>
      </c>
      <c r="G21" s="167">
        <f t="shared" si="1"/>
        <v>100</v>
      </c>
      <c r="H21" s="39"/>
      <c r="K21" s="43"/>
      <c r="L21" s="43"/>
      <c r="M21" s="43"/>
    </row>
    <row r="22" spans="1:13" ht="12.75" customHeight="1">
      <c r="A22" s="190" t="s">
        <v>296</v>
      </c>
      <c r="B22" s="166">
        <v>94.4615</v>
      </c>
      <c r="C22" s="166">
        <v>94.91883333333334</v>
      </c>
      <c r="D22" s="167">
        <f t="shared" si="0"/>
        <v>94.69016666666667</v>
      </c>
      <c r="E22" s="166">
        <v>97.63516666666665</v>
      </c>
      <c r="F22" s="166">
        <v>102.365</v>
      </c>
      <c r="G22" s="167">
        <f t="shared" si="1"/>
        <v>100.00008333333332</v>
      </c>
      <c r="H22" s="39"/>
      <c r="K22" s="43"/>
      <c r="L22" s="43"/>
      <c r="M22" s="43"/>
    </row>
    <row r="23" spans="1:13" ht="12.75" customHeight="1">
      <c r="A23" s="190" t="s">
        <v>42</v>
      </c>
      <c r="B23" s="166">
        <v>101.59983333333334</v>
      </c>
      <c r="C23" s="166">
        <v>100.56566666666667</v>
      </c>
      <c r="D23" s="167">
        <f t="shared" si="0"/>
        <v>101.08275</v>
      </c>
      <c r="E23" s="166">
        <v>99.46733333333333</v>
      </c>
      <c r="F23" s="166">
        <v>100.53300000000002</v>
      </c>
      <c r="G23" s="167">
        <f t="shared" si="1"/>
        <v>100.00016666666667</v>
      </c>
      <c r="H23" s="39"/>
      <c r="K23" s="43"/>
      <c r="L23" s="43"/>
      <c r="M23" s="43"/>
    </row>
    <row r="24" spans="1:13" ht="12.75" customHeight="1">
      <c r="A24" s="190" t="s">
        <v>297</v>
      </c>
      <c r="B24" s="166">
        <v>92.57083333333333</v>
      </c>
      <c r="C24" s="166">
        <v>93.87883333333333</v>
      </c>
      <c r="D24" s="167">
        <f t="shared" si="0"/>
        <v>93.22483333333332</v>
      </c>
      <c r="E24" s="166">
        <v>96.26583333333333</v>
      </c>
      <c r="F24" s="166">
        <v>103.73433333333334</v>
      </c>
      <c r="G24" s="167">
        <f t="shared" si="1"/>
        <v>100.00008333333334</v>
      </c>
      <c r="H24" s="39"/>
      <c r="K24" s="43"/>
      <c r="L24" s="43"/>
      <c r="M24" s="43"/>
    </row>
    <row r="25" spans="1:13" ht="12.75" customHeight="1">
      <c r="A25" s="190" t="s">
        <v>298</v>
      </c>
      <c r="B25" s="166">
        <v>101.435</v>
      </c>
      <c r="C25" s="166">
        <v>99.19533333333334</v>
      </c>
      <c r="D25" s="167">
        <f t="shared" si="0"/>
        <v>100.31516666666667</v>
      </c>
      <c r="E25" s="166">
        <v>99.9935</v>
      </c>
      <c r="F25" s="166">
        <v>100.0065</v>
      </c>
      <c r="G25" s="167">
        <f t="shared" si="1"/>
        <v>100</v>
      </c>
      <c r="H25" s="39"/>
      <c r="K25" s="43"/>
      <c r="L25" s="43"/>
      <c r="M25" s="43"/>
    </row>
    <row r="26" spans="1:13" ht="12.75" customHeight="1">
      <c r="A26" s="190" t="s">
        <v>54</v>
      </c>
      <c r="B26" s="166">
        <v>97.782</v>
      </c>
      <c r="C26" s="166">
        <v>100.17400000000002</v>
      </c>
      <c r="D26" s="167">
        <f t="shared" si="0"/>
        <v>98.97800000000001</v>
      </c>
      <c r="E26" s="166">
        <v>100.21416666666666</v>
      </c>
      <c r="F26" s="166">
        <v>99.78566666666667</v>
      </c>
      <c r="G26" s="167">
        <f t="shared" si="1"/>
        <v>99.99991666666666</v>
      </c>
      <c r="H26" s="39"/>
      <c r="K26" s="43"/>
      <c r="L26" s="43"/>
      <c r="M26" s="43"/>
    </row>
    <row r="27" spans="1:14" ht="12.75" customHeight="1">
      <c r="A27" s="190" t="s">
        <v>106</v>
      </c>
      <c r="B27" s="166">
        <v>99.02433333333333</v>
      </c>
      <c r="C27" s="166">
        <v>99.27666666666666</v>
      </c>
      <c r="D27" s="167">
        <f t="shared" si="0"/>
        <v>99.1505</v>
      </c>
      <c r="E27" s="166">
        <v>99.53183333333334</v>
      </c>
      <c r="F27" s="166">
        <v>100.468</v>
      </c>
      <c r="G27" s="167">
        <f t="shared" si="1"/>
        <v>99.99991666666668</v>
      </c>
      <c r="H27" s="39"/>
      <c r="K27" s="43"/>
      <c r="L27" s="43"/>
      <c r="M27" s="43"/>
      <c r="N27" s="43"/>
    </row>
    <row r="28" spans="1:13" ht="12.75" customHeight="1">
      <c r="A28" s="190" t="s">
        <v>107</v>
      </c>
      <c r="B28" s="166">
        <v>98.70866666666666</v>
      </c>
      <c r="C28" s="166">
        <v>102.09566666666667</v>
      </c>
      <c r="D28" s="167">
        <f t="shared" si="0"/>
        <v>100.40216666666666</v>
      </c>
      <c r="E28" s="166">
        <v>101.42916666666666</v>
      </c>
      <c r="F28" s="166">
        <v>98.57066666666668</v>
      </c>
      <c r="G28" s="167">
        <f t="shared" si="1"/>
        <v>99.99991666666668</v>
      </c>
      <c r="H28" s="37"/>
      <c r="K28" s="43"/>
      <c r="L28" s="43"/>
      <c r="M28" s="43"/>
    </row>
    <row r="29" spans="1:13" ht="12.75" customHeight="1">
      <c r="A29" s="190" t="s">
        <v>299</v>
      </c>
      <c r="B29" s="166">
        <v>95.29</v>
      </c>
      <c r="C29" s="166">
        <v>95.38900000000001</v>
      </c>
      <c r="D29" s="167">
        <f t="shared" si="0"/>
        <v>95.33950000000002</v>
      </c>
      <c r="E29" s="166">
        <v>98.51933333333334</v>
      </c>
      <c r="F29" s="166">
        <v>101.48033333333335</v>
      </c>
      <c r="G29" s="167">
        <f t="shared" si="1"/>
        <v>99.99983333333334</v>
      </c>
      <c r="H29" s="37"/>
      <c r="K29" s="43"/>
      <c r="L29" s="43"/>
      <c r="M29" s="43"/>
    </row>
    <row r="30" spans="1:13" ht="12.75" customHeight="1">
      <c r="A30" s="190" t="s">
        <v>300</v>
      </c>
      <c r="B30" s="166">
        <v>98.221</v>
      </c>
      <c r="C30" s="166">
        <v>98.65050000000001</v>
      </c>
      <c r="D30" s="167">
        <f t="shared" si="0"/>
        <v>98.43575000000001</v>
      </c>
      <c r="E30" s="166">
        <v>99.23366666666668</v>
      </c>
      <c r="F30" s="166">
        <v>100.76633333333332</v>
      </c>
      <c r="G30" s="167">
        <f t="shared" si="1"/>
        <v>100</v>
      </c>
      <c r="H30" s="37"/>
      <c r="K30" s="43"/>
      <c r="L30" s="43"/>
      <c r="M30" s="43"/>
    </row>
    <row r="31" spans="1:13" ht="12.75" customHeight="1">
      <c r="A31" s="190" t="s">
        <v>108</v>
      </c>
      <c r="B31" s="166">
        <v>94.27283333333334</v>
      </c>
      <c r="C31" s="166">
        <v>102.64416666666666</v>
      </c>
      <c r="D31" s="167">
        <f t="shared" si="0"/>
        <v>98.4585</v>
      </c>
      <c r="E31" s="166">
        <v>107.78516666666667</v>
      </c>
      <c r="F31" s="166">
        <v>92.215</v>
      </c>
      <c r="G31" s="167">
        <f t="shared" si="1"/>
        <v>100.00008333333334</v>
      </c>
      <c r="H31" s="39"/>
      <c r="K31" s="43"/>
      <c r="L31" s="43"/>
      <c r="M31" s="43"/>
    </row>
    <row r="32" spans="1:13" ht="12.75" customHeight="1">
      <c r="A32" s="190" t="s">
        <v>48</v>
      </c>
      <c r="B32" s="166">
        <v>86.23616666666668</v>
      </c>
      <c r="C32" s="166">
        <v>81.30766666666666</v>
      </c>
      <c r="D32" s="167">
        <f t="shared" si="0"/>
        <v>83.77191666666667</v>
      </c>
      <c r="E32" s="166">
        <v>96.98649999999999</v>
      </c>
      <c r="F32" s="166">
        <v>103.01333333333332</v>
      </c>
      <c r="G32" s="167">
        <f t="shared" si="1"/>
        <v>99.99991666666665</v>
      </c>
      <c r="H32" s="39"/>
      <c r="K32" s="43"/>
      <c r="L32" s="43"/>
      <c r="M32" s="43"/>
    </row>
    <row r="33" spans="1:13" ht="12.75" customHeight="1">
      <c r="A33" s="190" t="s">
        <v>109</v>
      </c>
      <c r="B33" s="166">
        <v>90.3155</v>
      </c>
      <c r="C33" s="166">
        <v>91.29866666666668</v>
      </c>
      <c r="D33" s="167">
        <f t="shared" si="0"/>
        <v>90.80708333333334</v>
      </c>
      <c r="E33" s="166">
        <v>97.39666666666666</v>
      </c>
      <c r="F33" s="166">
        <v>102.60333333333334</v>
      </c>
      <c r="G33" s="167">
        <f t="shared" si="1"/>
        <v>100</v>
      </c>
      <c r="H33" s="39"/>
      <c r="K33" s="43"/>
      <c r="L33" s="43"/>
      <c r="M33" s="43"/>
    </row>
    <row r="34" spans="1:36" ht="12.75" customHeight="1">
      <c r="A34" s="190" t="s">
        <v>110</v>
      </c>
      <c r="B34" s="166">
        <v>100.04566666666666</v>
      </c>
      <c r="C34" s="166">
        <v>98.85733333333333</v>
      </c>
      <c r="D34" s="167">
        <f t="shared" si="0"/>
        <v>99.4515</v>
      </c>
      <c r="E34" s="166">
        <v>100.52299999999998</v>
      </c>
      <c r="F34" s="166">
        <v>99.47683333333333</v>
      </c>
      <c r="G34" s="167">
        <f t="shared" si="1"/>
        <v>99.99991666666665</v>
      </c>
      <c r="H34" s="39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</row>
    <row r="35" spans="1:36" ht="12.75" customHeight="1">
      <c r="A35" s="190" t="s">
        <v>301</v>
      </c>
      <c r="B35" s="166">
        <v>97.84083333333335</v>
      </c>
      <c r="C35" s="166">
        <v>98.91616666666665</v>
      </c>
      <c r="D35" s="167">
        <f t="shared" si="0"/>
        <v>98.3785</v>
      </c>
      <c r="E35" s="166">
        <v>99.97333333333331</v>
      </c>
      <c r="F35" s="166">
        <v>100.02666666666666</v>
      </c>
      <c r="G35" s="167">
        <f t="shared" si="1"/>
        <v>99.99999999999999</v>
      </c>
      <c r="H35" s="39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</row>
    <row r="36" spans="1:36" ht="12.75" customHeight="1">
      <c r="A36" s="190" t="s">
        <v>302</v>
      </c>
      <c r="B36" s="166">
        <v>99.27466666666668</v>
      </c>
      <c r="C36" s="166">
        <v>99.68983333333331</v>
      </c>
      <c r="D36" s="167">
        <f t="shared" si="0"/>
        <v>99.48225</v>
      </c>
      <c r="E36" s="166">
        <v>99.89916666666666</v>
      </c>
      <c r="F36" s="166">
        <v>100.10083333333334</v>
      </c>
      <c r="G36" s="167">
        <f t="shared" si="1"/>
        <v>100</v>
      </c>
      <c r="H36" s="39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</row>
    <row r="37" spans="1:36" ht="12.75" customHeight="1">
      <c r="A37" s="190" t="s">
        <v>303</v>
      </c>
      <c r="B37" s="166">
        <v>97.82116666666667</v>
      </c>
      <c r="C37" s="166">
        <v>97.86116666666665</v>
      </c>
      <c r="D37" s="167">
        <f t="shared" si="0"/>
        <v>97.84116666666665</v>
      </c>
      <c r="E37" s="166">
        <v>99.669</v>
      </c>
      <c r="F37" s="166">
        <v>100.33133333333335</v>
      </c>
      <c r="G37" s="167">
        <f t="shared" si="1"/>
        <v>100.00016666666667</v>
      </c>
      <c r="H37" s="39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</row>
    <row r="38" spans="1:36" ht="12.75" customHeight="1">
      <c r="A38" s="190"/>
      <c r="B38" s="166"/>
      <c r="C38" s="166"/>
      <c r="D38" s="167"/>
      <c r="E38" s="166"/>
      <c r="F38" s="166"/>
      <c r="G38" s="167"/>
      <c r="H38" s="39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</row>
    <row r="39" spans="1:13" ht="12.75" customHeight="1">
      <c r="A39" s="191" t="s">
        <v>150</v>
      </c>
      <c r="B39" s="186">
        <v>95.78733</v>
      </c>
      <c r="C39" s="186">
        <v>96.9785</v>
      </c>
      <c r="D39" s="187">
        <f>(B39+C39)/2</f>
        <v>96.382915</v>
      </c>
      <c r="E39" s="186">
        <v>99.3481667</v>
      </c>
      <c r="F39" s="186">
        <v>100.651667</v>
      </c>
      <c r="G39" s="187">
        <f>(E39+F39)/2</f>
        <v>99.99991685</v>
      </c>
      <c r="H39" s="39"/>
      <c r="K39" s="43"/>
      <c r="L39" s="43"/>
      <c r="M39" s="43"/>
    </row>
    <row r="40" spans="1:13" ht="12.75" customHeight="1">
      <c r="A40" s="191" t="s">
        <v>151</v>
      </c>
      <c r="B40" s="186">
        <v>97.62583</v>
      </c>
      <c r="C40" s="186">
        <v>98.4008333</v>
      </c>
      <c r="D40" s="187">
        <f>(B40+C40)/2</f>
        <v>98.01333165</v>
      </c>
      <c r="E40" s="186">
        <v>99.452</v>
      </c>
      <c r="F40" s="186">
        <v>100.548</v>
      </c>
      <c r="G40" s="187">
        <f>(E40+F40)/2</f>
        <v>100</v>
      </c>
      <c r="H40" s="39"/>
      <c r="K40" s="43"/>
      <c r="L40" s="43"/>
      <c r="M40" s="43"/>
    </row>
    <row r="41" spans="1:13" ht="12.75" customHeight="1">
      <c r="A41" s="191" t="s">
        <v>149</v>
      </c>
      <c r="B41" s="172">
        <v>97.91</v>
      </c>
      <c r="C41" s="172">
        <v>98.075333</v>
      </c>
      <c r="D41" s="173">
        <f>(B41+C41)/2</f>
        <v>97.9926665</v>
      </c>
      <c r="E41" s="172">
        <v>99.2535</v>
      </c>
      <c r="F41" s="172">
        <v>100.747</v>
      </c>
      <c r="G41" s="187">
        <f>(E41+F41)/2</f>
        <v>100.00025</v>
      </c>
      <c r="H41" s="39"/>
      <c r="K41" s="43"/>
      <c r="L41" s="43"/>
      <c r="M41" s="43"/>
    </row>
    <row r="42" spans="1:13" ht="12.75" customHeight="1">
      <c r="A42" s="191" t="s">
        <v>98</v>
      </c>
      <c r="B42" s="172">
        <v>97.19233</v>
      </c>
      <c r="C42" s="172">
        <v>99.206833</v>
      </c>
      <c r="D42" s="173">
        <f>(B42+C42)/2</f>
        <v>98.1995815</v>
      </c>
      <c r="E42" s="172">
        <v>99.714833</v>
      </c>
      <c r="F42" s="172">
        <v>100.285167</v>
      </c>
      <c r="G42" s="187">
        <f>(E42+F42)/2</f>
        <v>100</v>
      </c>
      <c r="H42" s="39"/>
      <c r="K42" s="43"/>
      <c r="L42" s="43"/>
      <c r="M42" s="43"/>
    </row>
    <row r="43" spans="1:13" ht="12.75" customHeight="1">
      <c r="A43" s="191"/>
      <c r="B43" s="172"/>
      <c r="C43" s="172"/>
      <c r="D43" s="173"/>
      <c r="E43" s="172"/>
      <c r="F43" s="172"/>
      <c r="G43" s="173"/>
      <c r="H43" s="39"/>
      <c r="K43" s="43"/>
      <c r="L43" s="43"/>
      <c r="M43" s="43"/>
    </row>
    <row r="44" spans="1:13" ht="12.75" customHeight="1" thickBot="1">
      <c r="A44" s="176" t="s">
        <v>178</v>
      </c>
      <c r="B44" s="177">
        <v>96.13417</v>
      </c>
      <c r="C44" s="177">
        <v>97.6715</v>
      </c>
      <c r="D44" s="178">
        <f>(B44+C44)/2</f>
        <v>96.902835</v>
      </c>
      <c r="E44" s="177">
        <v>99.488333</v>
      </c>
      <c r="F44" s="177">
        <v>100.511833</v>
      </c>
      <c r="G44" s="178">
        <f>(E44+F44)/2</f>
        <v>100.00008299999999</v>
      </c>
      <c r="H44" s="39"/>
      <c r="K44" s="43"/>
      <c r="L44" s="43"/>
      <c r="M44" s="43"/>
    </row>
    <row r="45" spans="1:7" ht="12.75">
      <c r="A45" s="192" t="s">
        <v>37</v>
      </c>
      <c r="B45" s="192"/>
      <c r="C45" s="192"/>
      <c r="D45" s="192"/>
      <c r="E45" s="192"/>
      <c r="F45" s="192"/>
      <c r="G45" s="192"/>
    </row>
  </sheetData>
  <mergeCells count="5">
    <mergeCell ref="A1:G1"/>
    <mergeCell ref="A5:A6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M9"/>
  <sheetViews>
    <sheetView showGridLines="0" view="pageBreakPreview" zoomScaleNormal="75" zoomScaleSheetLayoutView="100" workbookViewId="0" topLeftCell="A1">
      <selection activeCell="D39" sqref="D39"/>
    </sheetView>
  </sheetViews>
  <sheetFormatPr defaultColWidth="12.57421875" defaultRowHeight="12.75"/>
  <cols>
    <col min="1" max="1" width="45.7109375" style="9" customWidth="1"/>
    <col min="2" max="6" width="14.7109375" style="32" customWidth="1"/>
    <col min="7" max="7" width="14.28125" style="32" customWidth="1"/>
    <col min="8" max="8" width="10.7109375" style="9" hidden="1" customWidth="1"/>
    <col min="9" max="9" width="0.2890625" style="9" hidden="1" customWidth="1"/>
    <col min="10" max="10" width="10.7109375" style="9" hidden="1" customWidth="1"/>
    <col min="11" max="14" width="10.7109375" style="9" customWidth="1"/>
    <col min="15" max="16384" width="19.140625" style="9" customWidth="1"/>
  </cols>
  <sheetData>
    <row r="1" spans="1:7" s="23" customFormat="1" ht="18">
      <c r="A1" s="351" t="s">
        <v>173</v>
      </c>
      <c r="B1" s="351"/>
      <c r="C1" s="351"/>
      <c r="D1" s="351"/>
      <c r="E1" s="351"/>
      <c r="F1" s="351"/>
      <c r="G1" s="351"/>
    </row>
    <row r="2" spans="1:7" ht="12.75" customHeight="1">
      <c r="A2" s="22"/>
      <c r="B2" s="33"/>
      <c r="C2" s="33"/>
      <c r="D2" s="33"/>
      <c r="E2" s="33"/>
      <c r="F2" s="33"/>
      <c r="G2" s="33"/>
    </row>
    <row r="3" spans="1:10" ht="15" customHeight="1">
      <c r="A3" s="361" t="s">
        <v>366</v>
      </c>
      <c r="B3" s="361"/>
      <c r="C3" s="361"/>
      <c r="D3" s="361"/>
      <c r="E3" s="361"/>
      <c r="F3" s="361"/>
      <c r="G3" s="361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7"/>
      <c r="H4" s="14"/>
      <c r="I4" s="14"/>
      <c r="J4" s="14"/>
    </row>
    <row r="5" spans="1:8" s="15" customFormat="1" ht="12.75">
      <c r="A5" s="437" t="s">
        <v>124</v>
      </c>
      <c r="B5" s="439">
        <v>2010</v>
      </c>
      <c r="C5" s="440"/>
      <c r="D5" s="441"/>
      <c r="E5" s="439">
        <v>2011</v>
      </c>
      <c r="F5" s="440"/>
      <c r="G5" s="441"/>
      <c r="H5" s="38"/>
    </row>
    <row r="6" spans="1:8" s="15" customFormat="1" ht="13.5" thickBot="1">
      <c r="A6" s="438"/>
      <c r="B6" s="193" t="s">
        <v>28</v>
      </c>
      <c r="C6" s="193" t="s">
        <v>29</v>
      </c>
      <c r="D6" s="194" t="s">
        <v>30</v>
      </c>
      <c r="E6" s="193" t="s">
        <v>28</v>
      </c>
      <c r="F6" s="193" t="s">
        <v>29</v>
      </c>
      <c r="G6" s="194" t="s">
        <v>30</v>
      </c>
      <c r="H6" s="38"/>
    </row>
    <row r="7" spans="1:13" ht="12.75" customHeight="1">
      <c r="A7" s="189" t="s">
        <v>155</v>
      </c>
      <c r="B7" s="164">
        <v>96.89583</v>
      </c>
      <c r="C7" s="164">
        <v>98.008</v>
      </c>
      <c r="D7" s="165">
        <f>(B7+C7)/2</f>
        <v>97.451915</v>
      </c>
      <c r="E7" s="164">
        <v>99.885667</v>
      </c>
      <c r="F7" s="164">
        <v>100.113667</v>
      </c>
      <c r="G7" s="165">
        <f>(E7+F7)/2</f>
        <v>99.999667</v>
      </c>
      <c r="H7" s="39"/>
      <c r="K7" s="43"/>
      <c r="L7" s="43"/>
      <c r="M7" s="43"/>
    </row>
    <row r="8" spans="1:13" ht="12.75" customHeight="1" thickBot="1">
      <c r="A8" s="195" t="s">
        <v>156</v>
      </c>
      <c r="B8" s="184">
        <v>97.43033</v>
      </c>
      <c r="C8" s="184">
        <v>97.7931667</v>
      </c>
      <c r="D8" s="185">
        <f>(B8+C8)/2</f>
        <v>97.61174835</v>
      </c>
      <c r="E8" s="184">
        <v>99.9741667</v>
      </c>
      <c r="F8" s="184">
        <v>100.026</v>
      </c>
      <c r="G8" s="185">
        <f>(E8+F8)/2</f>
        <v>100.00008335</v>
      </c>
      <c r="H8" s="39"/>
      <c r="K8" s="43"/>
      <c r="L8" s="43"/>
      <c r="M8" s="43"/>
    </row>
    <row r="9" spans="1:7" ht="12.75">
      <c r="A9" s="192" t="s">
        <v>37</v>
      </c>
      <c r="B9" s="192"/>
      <c r="C9" s="192"/>
      <c r="D9" s="192"/>
      <c r="E9" s="192"/>
      <c r="F9" s="192"/>
      <c r="G9" s="192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J46"/>
  <sheetViews>
    <sheetView showGridLines="0" view="pageBreakPreview" zoomScale="75" zoomScaleNormal="75" zoomScaleSheetLayoutView="75" workbookViewId="0" topLeftCell="A1">
      <selection activeCell="D39" sqref="D39"/>
    </sheetView>
  </sheetViews>
  <sheetFormatPr defaultColWidth="11.421875" defaultRowHeight="12.75"/>
  <cols>
    <col min="1" max="1" width="46.7109375" style="9" customWidth="1"/>
    <col min="2" max="4" width="22.7109375" style="9" customWidth="1"/>
    <col min="5" max="7" width="14.7109375" style="9" customWidth="1"/>
    <col min="8" max="16384" width="11.421875" style="9" customWidth="1"/>
  </cols>
  <sheetData>
    <row r="1" spans="1:7" s="23" customFormat="1" ht="18">
      <c r="A1" s="351" t="s">
        <v>173</v>
      </c>
      <c r="B1" s="351"/>
      <c r="C1" s="351"/>
      <c r="D1" s="351"/>
      <c r="E1" s="30"/>
      <c r="F1" s="30"/>
      <c r="G1" s="30"/>
    </row>
    <row r="2" ht="12.75" customHeight="1"/>
    <row r="3" spans="1:10" ht="15" customHeight="1">
      <c r="A3" s="361" t="s">
        <v>216</v>
      </c>
      <c r="B3" s="361"/>
      <c r="C3" s="361"/>
      <c r="D3" s="361"/>
      <c r="E3" s="361"/>
      <c r="F3" s="361"/>
      <c r="G3" s="361"/>
      <c r="H3" s="65"/>
      <c r="I3" s="65"/>
      <c r="J3" s="14"/>
    </row>
    <row r="4" spans="1:10" ht="15" customHeight="1">
      <c r="A4" s="361" t="s">
        <v>367</v>
      </c>
      <c r="B4" s="361"/>
      <c r="C4" s="361"/>
      <c r="D4" s="361"/>
      <c r="E4" s="65"/>
      <c r="F4" s="65"/>
      <c r="G4" s="65"/>
      <c r="H4" s="65"/>
      <c r="I4" s="65"/>
      <c r="J4" s="1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4" ht="12.75">
      <c r="A6" s="437" t="s">
        <v>124</v>
      </c>
      <c r="B6" s="439" t="s">
        <v>368</v>
      </c>
      <c r="C6" s="440"/>
      <c r="D6" s="441"/>
    </row>
    <row r="7" spans="1:5" ht="13.5" thickBot="1">
      <c r="A7" s="438"/>
      <c r="B7" s="193" t="s">
        <v>28</v>
      </c>
      <c r="C7" s="193" t="s">
        <v>29</v>
      </c>
      <c r="D7" s="194" t="s">
        <v>30</v>
      </c>
      <c r="E7" s="42"/>
    </row>
    <row r="8" spans="1:4" ht="12.75" customHeight="1">
      <c r="A8" s="189" t="s">
        <v>47</v>
      </c>
      <c r="B8" s="294">
        <v>-3.1125442547745243</v>
      </c>
      <c r="C8" s="43">
        <v>5.279535954960339</v>
      </c>
      <c r="D8" s="165">
        <v>1.0288100489989849</v>
      </c>
    </row>
    <row r="9" spans="1:4" ht="12.75" customHeight="1">
      <c r="A9" s="190" t="s">
        <v>46</v>
      </c>
      <c r="B9" s="295">
        <v>0.38157440113787133</v>
      </c>
      <c r="C9" s="43">
        <v>0.9388907161412343</v>
      </c>
      <c r="D9" s="167">
        <v>0.6601629016969917</v>
      </c>
    </row>
    <row r="10" spans="1:4" ht="12.75" customHeight="1">
      <c r="A10" s="190" t="s">
        <v>286</v>
      </c>
      <c r="B10" s="295">
        <v>3.0299595621764395</v>
      </c>
      <c r="C10" s="43">
        <v>6.241214163379083</v>
      </c>
      <c r="D10" s="167">
        <v>4.635437057860791</v>
      </c>
    </row>
    <row r="11" spans="1:4" ht="12.75" customHeight="1">
      <c r="A11" s="190" t="s">
        <v>287</v>
      </c>
      <c r="B11" s="295">
        <v>1.8096811000284472</v>
      </c>
      <c r="C11" s="43">
        <v>5.049000310424886</v>
      </c>
      <c r="D11" s="167">
        <v>3.4194788864824672</v>
      </c>
    </row>
    <row r="12" spans="1:4" ht="12.75" customHeight="1">
      <c r="A12" s="190" t="s">
        <v>288</v>
      </c>
      <c r="B12" s="295">
        <v>1.4335733073022499</v>
      </c>
      <c r="C12" s="43">
        <v>1.7665620479328494</v>
      </c>
      <c r="D12" s="167">
        <v>1.6002045552489557</v>
      </c>
    </row>
    <row r="13" spans="1:4" ht="12.75" customHeight="1">
      <c r="A13" s="190" t="s">
        <v>104</v>
      </c>
      <c r="B13" s="295">
        <v>1.8842394100497282</v>
      </c>
      <c r="C13" s="43">
        <v>2.7460489723936616</v>
      </c>
      <c r="D13" s="167">
        <v>2.3175764396923393</v>
      </c>
    </row>
    <row r="14" spans="1:4" ht="12.75" customHeight="1">
      <c r="A14" s="190" t="s">
        <v>289</v>
      </c>
      <c r="B14" s="295">
        <v>0.03134925829723115</v>
      </c>
      <c r="C14" s="43">
        <v>3.1970897068209494</v>
      </c>
      <c r="D14" s="167">
        <v>1.6403912138657983</v>
      </c>
    </row>
    <row r="15" spans="1:4" ht="12.75" customHeight="1">
      <c r="A15" s="190" t="s">
        <v>105</v>
      </c>
      <c r="B15" s="295">
        <v>2.6847461669027872</v>
      </c>
      <c r="C15" s="43">
        <v>5.974603021281421</v>
      </c>
      <c r="D15" s="167">
        <v>4.343202469457825</v>
      </c>
    </row>
    <row r="16" spans="1:4" ht="12.75" customHeight="1">
      <c r="A16" s="190" t="s">
        <v>290</v>
      </c>
      <c r="B16" s="295">
        <v>0.49264574384444243</v>
      </c>
      <c r="C16" s="43">
        <v>2.1817271894200134</v>
      </c>
      <c r="D16" s="167">
        <v>1.3362878491034886</v>
      </c>
    </row>
    <row r="17" spans="1:4" ht="12.75" customHeight="1">
      <c r="A17" s="190" t="s">
        <v>291</v>
      </c>
      <c r="B17" s="295">
        <v>-0.24345780850906942</v>
      </c>
      <c r="C17" s="43">
        <v>2.156860109094929</v>
      </c>
      <c r="D17" s="167">
        <v>0.9582621717804723</v>
      </c>
    </row>
    <row r="18" spans="1:4" ht="12.75" customHeight="1">
      <c r="A18" s="190" t="s">
        <v>292</v>
      </c>
      <c r="B18" s="295">
        <v>1.2600535732977762</v>
      </c>
      <c r="C18" s="43">
        <v>4.284019095559867</v>
      </c>
      <c r="D18" s="167">
        <v>2.7747492508142884</v>
      </c>
    </row>
    <row r="19" spans="1:4" ht="12.75" customHeight="1">
      <c r="A19" s="190" t="s">
        <v>293</v>
      </c>
      <c r="B19" s="295">
        <v>1.3767270976564652</v>
      </c>
      <c r="C19" s="43">
        <v>3.4898430577867727</v>
      </c>
      <c r="D19" s="167">
        <v>2.4333031155089166</v>
      </c>
    </row>
    <row r="20" spans="1:4" ht="12.75" customHeight="1">
      <c r="A20" s="190" t="s">
        <v>294</v>
      </c>
      <c r="B20" s="295">
        <v>7.291818134490867</v>
      </c>
      <c r="C20" s="43">
        <v>2.9470730094054107</v>
      </c>
      <c r="D20" s="167">
        <v>5.066112851511811</v>
      </c>
    </row>
    <row r="21" spans="1:4" ht="12.75" customHeight="1">
      <c r="A21" s="190" t="s">
        <v>295</v>
      </c>
      <c r="B21" s="295">
        <v>3.944415931110227</v>
      </c>
      <c r="C21" s="43">
        <v>4.383042575964589</v>
      </c>
      <c r="D21" s="167">
        <v>4.16567926118631</v>
      </c>
    </row>
    <row r="22" spans="1:4" ht="12.75" customHeight="1">
      <c r="A22" s="190" t="s">
        <v>97</v>
      </c>
      <c r="B22" s="295">
        <v>-0.866335404549182</v>
      </c>
      <c r="C22" s="43">
        <v>0.19853672929492946</v>
      </c>
      <c r="D22" s="167">
        <v>-0.335785349858768</v>
      </c>
    </row>
    <row r="23" spans="1:4" ht="12.75" customHeight="1">
      <c r="A23" s="190" t="s">
        <v>296</v>
      </c>
      <c r="B23" s="295">
        <v>3.3597462105372538</v>
      </c>
      <c r="C23" s="43">
        <v>7.844772639079342</v>
      </c>
      <c r="D23" s="167">
        <v>5.607674855361593</v>
      </c>
    </row>
    <row r="24" spans="1:4" ht="12.75" customHeight="1">
      <c r="A24" s="190" t="s">
        <v>42</v>
      </c>
      <c r="B24" s="295">
        <v>-2.0989207659461457</v>
      </c>
      <c r="C24" s="43">
        <v>-0.0324829216067679</v>
      </c>
      <c r="D24" s="167">
        <v>-1.0709872192172571</v>
      </c>
    </row>
    <row r="25" spans="1:4" ht="12.75" customHeight="1">
      <c r="A25" s="190" t="s">
        <v>297</v>
      </c>
      <c r="B25" s="295">
        <v>3.991538011432695</v>
      </c>
      <c r="C25" s="43">
        <v>10.498106601949683</v>
      </c>
      <c r="D25" s="167">
        <v>7.2676450659606235</v>
      </c>
    </row>
    <row r="26" spans="1:4" ht="12.75" customHeight="1">
      <c r="A26" s="190" t="s">
        <v>298</v>
      </c>
      <c r="B26" s="295">
        <v>-1.421107112929467</v>
      </c>
      <c r="C26" s="43">
        <v>0.8177468026049595</v>
      </c>
      <c r="D26" s="167">
        <v>-0.3141764871048113</v>
      </c>
    </row>
    <row r="27" spans="1:4" ht="12.75" customHeight="1">
      <c r="A27" s="190" t="s">
        <v>54</v>
      </c>
      <c r="B27" s="295">
        <v>2.4873357741370192</v>
      </c>
      <c r="C27" s="43">
        <v>-0.3876588070091536</v>
      </c>
      <c r="D27" s="167">
        <v>1.0324684946823084</v>
      </c>
    </row>
    <row r="28" spans="1:4" ht="12.75" customHeight="1">
      <c r="A28" s="190" t="s">
        <v>106</v>
      </c>
      <c r="B28" s="295">
        <v>0.5125002945404067</v>
      </c>
      <c r="C28" s="43">
        <v>1.2000134304804893</v>
      </c>
      <c r="D28" s="167">
        <v>0.8566942846144843</v>
      </c>
    </row>
    <row r="29" spans="1:4" ht="12.75" customHeight="1">
      <c r="A29" s="190" t="s">
        <v>107</v>
      </c>
      <c r="B29" s="295">
        <v>2.7560903129073453</v>
      </c>
      <c r="C29" s="43">
        <v>-3.4526440887141714</v>
      </c>
      <c r="D29" s="167">
        <v>-0.4006387644356755</v>
      </c>
    </row>
    <row r="30" spans="1:4" ht="12.75" customHeight="1">
      <c r="A30" s="190" t="s">
        <v>299</v>
      </c>
      <c r="B30" s="295">
        <v>3.3889530206037666</v>
      </c>
      <c r="C30" s="43">
        <v>6.385781728850641</v>
      </c>
      <c r="D30" s="167">
        <v>4.888145347241517</v>
      </c>
    </row>
    <row r="31" spans="1:4" ht="12.75" customHeight="1">
      <c r="A31" s="190" t="s">
        <v>300</v>
      </c>
      <c r="B31" s="295">
        <v>1.0310083044019864</v>
      </c>
      <c r="C31" s="43">
        <v>2.144777100301887</v>
      </c>
      <c r="D31" s="167">
        <v>1.589107615881412</v>
      </c>
    </row>
    <row r="32" spans="1:4" ht="12.75" customHeight="1">
      <c r="A32" s="190" t="s">
        <v>108</v>
      </c>
      <c r="B32" s="295">
        <v>14.333220775868618</v>
      </c>
      <c r="C32" s="43">
        <v>-10.160505955038841</v>
      </c>
      <c r="D32" s="167">
        <v>1.5657188900230403</v>
      </c>
    </row>
    <row r="33" spans="1:4" ht="12.75" customHeight="1">
      <c r="A33" s="190" t="s">
        <v>48</v>
      </c>
      <c r="B33" s="295">
        <v>12.466153991847946</v>
      </c>
      <c r="C33" s="43">
        <v>26.695719550841858</v>
      </c>
      <c r="D33" s="167">
        <v>19.371647021724637</v>
      </c>
    </row>
    <row r="34" spans="1:4" ht="12.75" customHeight="1">
      <c r="A34" s="190" t="s">
        <v>109</v>
      </c>
      <c r="B34" s="295">
        <v>7.840477732688919</v>
      </c>
      <c r="C34" s="43">
        <v>12.382072027338838</v>
      </c>
      <c r="D34" s="167">
        <v>10.123567820058083</v>
      </c>
    </row>
    <row r="35" spans="1:4" ht="12.75" customHeight="1">
      <c r="A35" s="190" t="s">
        <v>110</v>
      </c>
      <c r="B35" s="295">
        <v>0.47711545061087424</v>
      </c>
      <c r="C35" s="43">
        <v>0.6266606422723677</v>
      </c>
      <c r="D35" s="167">
        <v>0.5514413223195768</v>
      </c>
    </row>
    <row r="36" spans="1:4" ht="12.75" customHeight="1">
      <c r="A36" s="190" t="s">
        <v>301</v>
      </c>
      <c r="B36" s="295">
        <v>2.179560340348659</v>
      </c>
      <c r="C36" s="43">
        <v>1.1226678483631782</v>
      </c>
      <c r="D36" s="167">
        <v>1.6482259843359912</v>
      </c>
    </row>
    <row r="37" spans="1:4" ht="12.75">
      <c r="A37" s="190" t="s">
        <v>302</v>
      </c>
      <c r="B37" s="295">
        <v>0.6290628021918818</v>
      </c>
      <c r="C37" s="43">
        <v>0.41227875126018854</v>
      </c>
      <c r="D37" s="167">
        <v>0.520444601926481</v>
      </c>
    </row>
    <row r="38" spans="1:4" ht="14.25" customHeight="1">
      <c r="A38" s="190" t="s">
        <v>303</v>
      </c>
      <c r="B38" s="295">
        <v>1.8889913055626952</v>
      </c>
      <c r="C38" s="43">
        <v>2.5241541162906294</v>
      </c>
      <c r="D38" s="167">
        <v>2.2066376286737044</v>
      </c>
    </row>
    <row r="39" spans="1:4" ht="12.75">
      <c r="A39" s="190"/>
      <c r="B39" s="166"/>
      <c r="C39" s="166"/>
      <c r="D39" s="167"/>
    </row>
    <row r="40" spans="1:4" ht="12.75">
      <c r="A40" s="191" t="s">
        <v>150</v>
      </c>
      <c r="B40" s="186">
        <v>3.717440187548808</v>
      </c>
      <c r="C40" s="186">
        <v>3.7876096248137543</v>
      </c>
      <c r="D40" s="173">
        <v>3.7527417073866345</v>
      </c>
    </row>
    <row r="41" spans="1:4" ht="12.75">
      <c r="A41" s="191" t="s">
        <v>151</v>
      </c>
      <c r="B41" s="186">
        <v>1.8705807674055164</v>
      </c>
      <c r="C41" s="186">
        <v>2.182061500895846</v>
      </c>
      <c r="D41" s="173">
        <v>2.0269368631343756</v>
      </c>
    </row>
    <row r="42" spans="1:4" ht="12.75">
      <c r="A42" s="191" t="s">
        <v>149</v>
      </c>
      <c r="B42" s="172">
        <v>1.3721785313042651</v>
      </c>
      <c r="C42" s="172">
        <v>2.7240967920037544</v>
      </c>
      <c r="D42" s="173">
        <v>2.048707899993716</v>
      </c>
    </row>
    <row r="43" spans="1:4" ht="12.75">
      <c r="A43" s="191" t="s">
        <v>98</v>
      </c>
      <c r="B43" s="172">
        <v>2.5953724949283554</v>
      </c>
      <c r="C43" s="172">
        <v>1.086955371309956</v>
      </c>
      <c r="D43" s="173">
        <v>1.833427874639167</v>
      </c>
    </row>
    <row r="44" spans="1:4" ht="12.75">
      <c r="A44" s="191"/>
      <c r="B44" s="172"/>
      <c r="C44" s="172"/>
      <c r="D44" s="173"/>
    </row>
    <row r="45" spans="1:9" ht="13.5" thickBot="1">
      <c r="A45" s="176" t="s">
        <v>178</v>
      </c>
      <c r="B45" s="177">
        <v>3.4890434899474347</v>
      </c>
      <c r="C45" s="177">
        <v>2.9080468714005634</v>
      </c>
      <c r="D45" s="178">
        <v>3.196240853015284</v>
      </c>
      <c r="E45" s="22"/>
      <c r="F45" s="22"/>
      <c r="G45" s="22"/>
      <c r="H45" s="22"/>
      <c r="I45" s="22"/>
    </row>
    <row r="46" spans="1:7" ht="12.75">
      <c r="A46" s="192" t="s">
        <v>37</v>
      </c>
      <c r="B46" s="192"/>
      <c r="C46" s="192"/>
      <c r="D46" s="192"/>
      <c r="E46" s="33"/>
      <c r="F46" s="33"/>
      <c r="G46" s="33"/>
    </row>
  </sheetData>
  <mergeCells count="5">
    <mergeCell ref="A1:D1"/>
    <mergeCell ref="A6:A7"/>
    <mergeCell ref="B6:D6"/>
    <mergeCell ref="A4:D4"/>
    <mergeCell ref="A3:G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3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J10"/>
  <sheetViews>
    <sheetView showGridLines="0" view="pageBreakPreview" zoomScale="75" zoomScaleNormal="75" zoomScaleSheetLayoutView="75" workbookViewId="0" topLeftCell="A19">
      <selection activeCell="D39" sqref="D39"/>
    </sheetView>
  </sheetViews>
  <sheetFormatPr defaultColWidth="11.421875" defaultRowHeight="12.75"/>
  <cols>
    <col min="1" max="1" width="45.7109375" style="9" customWidth="1"/>
    <col min="2" max="4" width="22.7109375" style="9" customWidth="1"/>
    <col min="5" max="7" width="14.7109375" style="9" customWidth="1"/>
    <col min="8" max="16384" width="11.421875" style="9" customWidth="1"/>
  </cols>
  <sheetData>
    <row r="1" spans="1:7" s="23" customFormat="1" ht="18">
      <c r="A1" s="351" t="s">
        <v>173</v>
      </c>
      <c r="B1" s="351"/>
      <c r="C1" s="351"/>
      <c r="D1" s="351"/>
      <c r="E1" s="30"/>
      <c r="F1" s="30"/>
      <c r="G1" s="30"/>
    </row>
    <row r="2" ht="12.75" customHeight="1"/>
    <row r="3" spans="1:10" ht="15" customHeight="1">
      <c r="A3" s="361" t="s">
        <v>217</v>
      </c>
      <c r="B3" s="361"/>
      <c r="C3" s="361"/>
      <c r="D3" s="361"/>
      <c r="E3" s="65"/>
      <c r="F3" s="65"/>
      <c r="G3" s="65"/>
      <c r="H3" s="65"/>
      <c r="I3" s="65"/>
      <c r="J3" s="14"/>
    </row>
    <row r="4" spans="1:10" ht="15" customHeight="1">
      <c r="A4" s="361" t="s">
        <v>367</v>
      </c>
      <c r="B4" s="361"/>
      <c r="C4" s="361"/>
      <c r="D4" s="361"/>
      <c r="E4" s="65"/>
      <c r="F4" s="65"/>
      <c r="G4" s="65"/>
      <c r="H4" s="65"/>
      <c r="I4" s="65"/>
      <c r="J4" s="1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4" ht="12.75">
      <c r="A6" s="442" t="s">
        <v>124</v>
      </c>
      <c r="B6" s="444" t="s">
        <v>368</v>
      </c>
      <c r="C6" s="445"/>
      <c r="D6" s="445"/>
    </row>
    <row r="7" spans="1:5" ht="12.75" customHeight="1" thickBot="1">
      <c r="A7" s="443"/>
      <c r="B7" s="196" t="s">
        <v>28</v>
      </c>
      <c r="C7" s="196" t="s">
        <v>29</v>
      </c>
      <c r="D7" s="197" t="s">
        <v>30</v>
      </c>
      <c r="E7" s="42"/>
    </row>
    <row r="8" spans="1:4" ht="12.75" customHeight="1">
      <c r="A8" s="189" t="s">
        <v>155</v>
      </c>
      <c r="B8" s="164">
        <v>3.0856198868413576</v>
      </c>
      <c r="C8" s="164">
        <v>2.1484644110684954</v>
      </c>
      <c r="D8" s="165">
        <v>2.614368327189879</v>
      </c>
    </row>
    <row r="9" spans="1:4" ht="13.5" thickBot="1">
      <c r="A9" s="195" t="s">
        <v>156</v>
      </c>
      <c r="B9" s="184">
        <v>2.6109289581591275</v>
      </c>
      <c r="C9" s="184">
        <v>2.2832201628664466</v>
      </c>
      <c r="D9" s="185">
        <v>2.4467700255058467</v>
      </c>
    </row>
    <row r="10" spans="1:4" ht="12.75">
      <c r="A10" s="192" t="s">
        <v>37</v>
      </c>
      <c r="B10" s="148"/>
      <c r="C10" s="148"/>
      <c r="D10" s="148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911"/>
  <dimension ref="A1:J23"/>
  <sheetViews>
    <sheetView showGridLines="0" view="pageBreakPreview" zoomScale="75" zoomScaleNormal="75" zoomScaleSheetLayoutView="75" workbookViewId="0" topLeftCell="A1">
      <selection activeCell="D39" sqref="D39"/>
    </sheetView>
  </sheetViews>
  <sheetFormatPr defaultColWidth="11.421875" defaultRowHeight="12.75"/>
  <cols>
    <col min="1" max="1" width="16.7109375" style="3" customWidth="1"/>
    <col min="2" max="5" width="16.7109375" style="9" customWidth="1"/>
    <col min="6" max="6" width="10.7109375" style="9" customWidth="1"/>
    <col min="7" max="16384" width="11.421875" style="9" customWidth="1"/>
  </cols>
  <sheetData>
    <row r="1" spans="1:5" s="23" customFormat="1" ht="18">
      <c r="A1" s="351" t="s">
        <v>173</v>
      </c>
      <c r="B1" s="351"/>
      <c r="C1" s="351"/>
      <c r="D1" s="351"/>
      <c r="E1" s="351"/>
    </row>
    <row r="2" ht="12.75" customHeight="1"/>
    <row r="3" spans="1:5" ht="15" customHeight="1">
      <c r="A3" s="446" t="s">
        <v>218</v>
      </c>
      <c r="B3" s="446"/>
      <c r="C3" s="446"/>
      <c r="D3" s="446"/>
      <c r="E3" s="446"/>
    </row>
    <row r="4" spans="1:5" ht="15" customHeight="1">
      <c r="A4" s="446" t="s">
        <v>196</v>
      </c>
      <c r="B4" s="446"/>
      <c r="C4" s="446"/>
      <c r="D4" s="446"/>
      <c r="E4" s="446"/>
    </row>
    <row r="5" spans="1:5" ht="14.25" customHeight="1" thickBot="1">
      <c r="A5" s="198"/>
      <c r="B5" s="199"/>
      <c r="C5" s="199"/>
      <c r="D5" s="199"/>
      <c r="E5" s="199"/>
    </row>
    <row r="6" spans="1:5" ht="12.75" customHeight="1" thickBot="1">
      <c r="A6" s="205" t="s">
        <v>103</v>
      </c>
      <c r="B6" s="206" t="s">
        <v>99</v>
      </c>
      <c r="C6" s="206" t="s">
        <v>100</v>
      </c>
      <c r="D6" s="206" t="s">
        <v>101</v>
      </c>
      <c r="E6" s="207" t="s">
        <v>102</v>
      </c>
    </row>
    <row r="7" spans="1:8" ht="12.75">
      <c r="A7" s="103">
        <v>1997</v>
      </c>
      <c r="B7" s="164">
        <v>454.925</v>
      </c>
      <c r="C7" s="164">
        <v>386.9</v>
      </c>
      <c r="D7" s="164">
        <v>68.3</v>
      </c>
      <c r="E7" s="165">
        <v>15.013463757762269</v>
      </c>
      <c r="G7"/>
      <c r="H7"/>
    </row>
    <row r="8" spans="1:8" ht="12.75">
      <c r="A8" s="99">
        <v>1998</v>
      </c>
      <c r="B8" s="166">
        <v>470.6</v>
      </c>
      <c r="C8" s="166">
        <v>408</v>
      </c>
      <c r="D8" s="166">
        <v>63.1</v>
      </c>
      <c r="E8" s="167">
        <v>13.408414789630259</v>
      </c>
      <c r="G8"/>
      <c r="H8"/>
    </row>
    <row r="9" spans="1:8" ht="12.75">
      <c r="A9" s="99">
        <v>1999</v>
      </c>
      <c r="B9" s="166">
        <v>450.825</v>
      </c>
      <c r="C9" s="166">
        <v>404</v>
      </c>
      <c r="D9" s="166">
        <v>50.85</v>
      </c>
      <c r="E9" s="167">
        <v>11.279321244385294</v>
      </c>
      <c r="G9"/>
      <c r="H9"/>
    </row>
    <row r="10" spans="1:8" ht="12.75">
      <c r="A10" s="99">
        <v>2000</v>
      </c>
      <c r="B10" s="166">
        <v>463.425</v>
      </c>
      <c r="C10" s="166">
        <v>420.2</v>
      </c>
      <c r="D10" s="166">
        <v>43.475</v>
      </c>
      <c r="E10" s="167">
        <v>9.3812375249501</v>
      </c>
      <c r="G10"/>
      <c r="H10"/>
    </row>
    <row r="11" spans="1:8" ht="12.75">
      <c r="A11" s="99">
        <v>2001</v>
      </c>
      <c r="B11" s="166">
        <v>480.9</v>
      </c>
      <c r="C11" s="166">
        <v>436.8</v>
      </c>
      <c r="D11" s="166">
        <v>43.725</v>
      </c>
      <c r="E11" s="167">
        <v>9.092326887086713</v>
      </c>
      <c r="G11"/>
      <c r="H11"/>
    </row>
    <row r="12" spans="1:8" ht="12.75">
      <c r="A12" s="99">
        <v>2002</v>
      </c>
      <c r="B12" s="166">
        <v>489.575</v>
      </c>
      <c r="C12" s="166">
        <v>441</v>
      </c>
      <c r="D12" s="166">
        <v>47.8</v>
      </c>
      <c r="E12" s="167">
        <v>9.763570443752235</v>
      </c>
      <c r="G12"/>
      <c r="H12"/>
    </row>
    <row r="13" spans="1:8" ht="12.75">
      <c r="A13" s="99">
        <v>2003</v>
      </c>
      <c r="B13" s="166">
        <v>504</v>
      </c>
      <c r="C13" s="166">
        <v>451.5</v>
      </c>
      <c r="D13" s="166">
        <v>54</v>
      </c>
      <c r="E13" s="167">
        <v>10.714285714285714</v>
      </c>
      <c r="G13"/>
      <c r="H13"/>
    </row>
    <row r="14" spans="1:8" ht="12.75">
      <c r="A14" s="99">
        <v>2004</v>
      </c>
      <c r="B14" s="166">
        <v>508.05</v>
      </c>
      <c r="C14" s="166">
        <v>455.9</v>
      </c>
      <c r="D14" s="166">
        <v>52.175</v>
      </c>
      <c r="E14" s="167">
        <v>10.269658498179313</v>
      </c>
      <c r="G14"/>
      <c r="H14"/>
    </row>
    <row r="15" spans="1:8" ht="12.75">
      <c r="A15" s="99">
        <v>2005</v>
      </c>
      <c r="B15" s="166">
        <v>520.85</v>
      </c>
      <c r="C15" s="166">
        <v>490.7</v>
      </c>
      <c r="D15" s="166">
        <v>30.15</v>
      </c>
      <c r="E15" s="167">
        <v>5.788614764327542</v>
      </c>
      <c r="G15"/>
      <c r="H15"/>
    </row>
    <row r="16" spans="1:8" ht="12.75">
      <c r="A16" s="99">
        <v>2006</v>
      </c>
      <c r="B16" s="166">
        <v>527.375</v>
      </c>
      <c r="C16" s="166">
        <v>496.9</v>
      </c>
      <c r="D16" s="166">
        <v>30.475</v>
      </c>
      <c r="E16" s="167">
        <v>5.77862052619104</v>
      </c>
      <c r="G16"/>
      <c r="H16"/>
    </row>
    <row r="17" spans="1:8" ht="12.75">
      <c r="A17" s="99">
        <v>2007</v>
      </c>
      <c r="B17" s="166">
        <v>529</v>
      </c>
      <c r="C17" s="166">
        <v>495.6</v>
      </c>
      <c r="D17" s="166">
        <v>33.4</v>
      </c>
      <c r="E17" s="167">
        <v>6.313799621928162</v>
      </c>
      <c r="G17"/>
      <c r="H17"/>
    </row>
    <row r="18" spans="1:8" ht="12.75">
      <c r="A18" s="99" t="s">
        <v>369</v>
      </c>
      <c r="B18" s="168">
        <v>548.65</v>
      </c>
      <c r="C18" s="168">
        <v>509</v>
      </c>
      <c r="D18" s="168">
        <v>39.7</v>
      </c>
      <c r="E18" s="169">
        <v>7.235942768613872</v>
      </c>
      <c r="G18"/>
      <c r="H18"/>
    </row>
    <row r="19" spans="1:9" ht="12.75">
      <c r="A19" s="99">
        <v>2009</v>
      </c>
      <c r="B19" s="168">
        <v>467.6</v>
      </c>
      <c r="C19" s="168">
        <v>415.6</v>
      </c>
      <c r="D19" s="168">
        <v>52</v>
      </c>
      <c r="E19" s="169">
        <v>11.12061591</v>
      </c>
      <c r="G19"/>
      <c r="H19"/>
      <c r="I19" s="43"/>
    </row>
    <row r="20" spans="1:8" ht="12.75">
      <c r="A20" s="99">
        <v>2010</v>
      </c>
      <c r="B20" s="168">
        <v>438.425</v>
      </c>
      <c r="C20" s="168">
        <v>392.275</v>
      </c>
      <c r="D20" s="168">
        <v>46.2</v>
      </c>
      <c r="E20" s="169">
        <v>10.537720248617209</v>
      </c>
      <c r="G20"/>
      <c r="H20"/>
    </row>
    <row r="21" spans="1:8" ht="13.5" thickBot="1">
      <c r="A21" s="200">
        <v>2011</v>
      </c>
      <c r="B21" s="201">
        <v>439.6</v>
      </c>
      <c r="C21" s="201">
        <v>393.1</v>
      </c>
      <c r="D21" s="201">
        <v>46.5</v>
      </c>
      <c r="E21" s="202">
        <f>D21*100/B21</f>
        <v>10.577797998180163</v>
      </c>
      <c r="G21"/>
      <c r="H21"/>
    </row>
    <row r="22" spans="1:10" ht="12.75">
      <c r="A22" s="203" t="s">
        <v>148</v>
      </c>
      <c r="B22" s="148"/>
      <c r="C22" s="148"/>
      <c r="D22" s="204"/>
      <c r="E22" s="148"/>
      <c r="G22"/>
      <c r="H22"/>
      <c r="J22" s="43"/>
    </row>
    <row r="23" spans="1:8" ht="14.25">
      <c r="A23" s="447" t="s">
        <v>197</v>
      </c>
      <c r="B23" s="447"/>
      <c r="C23" s="447"/>
      <c r="D23" s="447"/>
      <c r="E23" s="447"/>
      <c r="G23"/>
      <c r="H23"/>
    </row>
  </sheetData>
  <mergeCells count="4">
    <mergeCell ref="A1:E1"/>
    <mergeCell ref="A3:E3"/>
    <mergeCell ref="A4:E4"/>
    <mergeCell ref="A23:E2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N21"/>
  <sheetViews>
    <sheetView showGridLines="0" view="pageBreakPreview" zoomScale="75" zoomScaleNormal="75" zoomScaleSheetLayoutView="75" workbookViewId="0" topLeftCell="A1">
      <selection activeCell="J7" sqref="J7:J18"/>
    </sheetView>
  </sheetViews>
  <sheetFormatPr defaultColWidth="11.421875" defaultRowHeight="12.75"/>
  <cols>
    <col min="1" max="1" width="61.7109375" style="3" customWidth="1"/>
    <col min="2" max="10" width="10.7109375" style="9" customWidth="1"/>
    <col min="11" max="11" width="16.421875" style="9" bestFit="1" customWidth="1"/>
    <col min="12" max="12" width="5.140625" style="43" bestFit="1" customWidth="1"/>
    <col min="13" max="13" width="4.57421875" style="43" bestFit="1" customWidth="1"/>
    <col min="14" max="14" width="5.140625" style="43" bestFit="1" customWidth="1"/>
    <col min="15" max="16384" width="11.421875" style="9" customWidth="1"/>
  </cols>
  <sheetData>
    <row r="1" spans="1:14" s="23" customFormat="1" ht="18">
      <c r="A1" s="351" t="s">
        <v>173</v>
      </c>
      <c r="B1" s="351"/>
      <c r="C1" s="351"/>
      <c r="D1" s="351"/>
      <c r="E1" s="351"/>
      <c r="F1" s="351"/>
      <c r="G1" s="351"/>
      <c r="H1" s="351"/>
      <c r="I1" s="351"/>
      <c r="J1" s="351"/>
      <c r="L1" s="57"/>
      <c r="M1" s="57"/>
      <c r="N1" s="57"/>
    </row>
    <row r="2" ht="12.75" customHeight="1"/>
    <row r="3" spans="1:10" ht="15" customHeight="1">
      <c r="A3" s="409" t="s">
        <v>219</v>
      </c>
      <c r="B3" s="409"/>
      <c r="C3" s="409"/>
      <c r="D3" s="409"/>
      <c r="E3" s="409"/>
      <c r="F3" s="409"/>
      <c r="G3" s="409"/>
      <c r="H3" s="409"/>
      <c r="I3" s="409"/>
      <c r="J3" s="409"/>
    </row>
    <row r="4" spans="1:10" ht="15" customHeight="1">
      <c r="A4" s="409" t="s">
        <v>125</v>
      </c>
      <c r="B4" s="409"/>
      <c r="C4" s="409"/>
      <c r="D4" s="409"/>
      <c r="E4" s="409"/>
      <c r="F4" s="409"/>
      <c r="G4" s="409"/>
      <c r="H4" s="409"/>
      <c r="I4" s="409"/>
      <c r="J4" s="409"/>
    </row>
    <row r="5" spans="1:10" ht="13.5" thickBot="1">
      <c r="A5" s="208"/>
      <c r="B5" s="208"/>
      <c r="C5" s="208"/>
      <c r="D5" s="208"/>
      <c r="E5" s="208"/>
      <c r="F5" s="208"/>
      <c r="G5" s="208"/>
      <c r="H5" s="209"/>
      <c r="I5" s="209"/>
      <c r="J5" s="144"/>
    </row>
    <row r="6" spans="1:10" ht="12.75">
      <c r="A6" s="352" t="s">
        <v>21</v>
      </c>
      <c r="B6" s="448">
        <v>2010</v>
      </c>
      <c r="C6" s="440"/>
      <c r="D6" s="449"/>
      <c r="E6" s="448">
        <v>2011</v>
      </c>
      <c r="F6" s="440"/>
      <c r="G6" s="449"/>
      <c r="H6" s="448" t="s">
        <v>368</v>
      </c>
      <c r="I6" s="440"/>
      <c r="J6" s="499"/>
    </row>
    <row r="7" spans="1:11" ht="13.5" thickBot="1">
      <c r="A7" s="354"/>
      <c r="B7" s="120" t="s">
        <v>99</v>
      </c>
      <c r="C7" s="120" t="s">
        <v>100</v>
      </c>
      <c r="D7" s="120" t="s">
        <v>101</v>
      </c>
      <c r="E7" s="120" t="s">
        <v>99</v>
      </c>
      <c r="F7" s="120" t="s">
        <v>100</v>
      </c>
      <c r="G7" s="120" t="s">
        <v>101</v>
      </c>
      <c r="H7" s="120" t="s">
        <v>99</v>
      </c>
      <c r="I7" s="120" t="s">
        <v>100</v>
      </c>
      <c r="J7" s="212" t="s">
        <v>101</v>
      </c>
      <c r="K7" s="4"/>
    </row>
    <row r="8" spans="1:11" ht="12.75">
      <c r="A8" s="99" t="s">
        <v>328</v>
      </c>
      <c r="B8" s="91">
        <v>99700</v>
      </c>
      <c r="C8" s="91">
        <v>90325</v>
      </c>
      <c r="D8" s="91">
        <v>9375</v>
      </c>
      <c r="E8" s="91">
        <v>106225</v>
      </c>
      <c r="F8" s="91">
        <v>97425</v>
      </c>
      <c r="G8" s="91">
        <v>8800</v>
      </c>
      <c r="H8" s="164">
        <v>6.544633901705116</v>
      </c>
      <c r="I8" s="164">
        <v>7.860503736507058</v>
      </c>
      <c r="J8" s="165">
        <v>-6.133333333333333</v>
      </c>
      <c r="K8" s="35"/>
    </row>
    <row r="9" spans="1:11" ht="12.75">
      <c r="A9" s="99" t="s">
        <v>329</v>
      </c>
      <c r="B9" s="95">
        <v>29250</v>
      </c>
      <c r="C9" s="95">
        <v>24800</v>
      </c>
      <c r="D9" s="95">
        <v>4400</v>
      </c>
      <c r="E9" s="95">
        <v>27300</v>
      </c>
      <c r="F9" s="95">
        <v>23400</v>
      </c>
      <c r="G9" s="95">
        <v>3925</v>
      </c>
      <c r="H9" s="166">
        <v>-6.666666666666667</v>
      </c>
      <c r="I9" s="166">
        <v>-5.64516129032258</v>
      </c>
      <c r="J9" s="167">
        <v>-10.795454545454545</v>
      </c>
      <c r="K9" s="35"/>
    </row>
    <row r="10" spans="1:11" ht="12.75">
      <c r="A10" s="99" t="s">
        <v>330</v>
      </c>
      <c r="B10" s="95">
        <v>47800</v>
      </c>
      <c r="C10" s="95">
        <v>40225</v>
      </c>
      <c r="D10" s="95">
        <v>7575</v>
      </c>
      <c r="E10" s="95">
        <v>47900</v>
      </c>
      <c r="F10" s="95">
        <v>38075</v>
      </c>
      <c r="G10" s="95">
        <v>9775</v>
      </c>
      <c r="H10" s="166">
        <v>0.20920502092050208</v>
      </c>
      <c r="I10" s="166">
        <v>-5.344934742075823</v>
      </c>
      <c r="J10" s="167">
        <v>29.042904290429046</v>
      </c>
      <c r="K10" s="35"/>
    </row>
    <row r="11" spans="1:11" ht="12.75">
      <c r="A11" s="99" t="s">
        <v>331</v>
      </c>
      <c r="B11" s="95">
        <v>12600</v>
      </c>
      <c r="C11" s="95">
        <v>10775</v>
      </c>
      <c r="D11" s="95">
        <v>1850</v>
      </c>
      <c r="E11" s="95">
        <v>14025</v>
      </c>
      <c r="F11" s="95">
        <v>11575</v>
      </c>
      <c r="G11" s="95">
        <v>2500</v>
      </c>
      <c r="H11" s="166">
        <v>11.30952380952381</v>
      </c>
      <c r="I11" s="166">
        <v>7.424593967517401</v>
      </c>
      <c r="J11" s="167">
        <v>35.13513513513514</v>
      </c>
      <c r="K11" s="35"/>
    </row>
    <row r="12" spans="1:11" ht="12.75">
      <c r="A12" s="99" t="s">
        <v>332</v>
      </c>
      <c r="B12" s="95">
        <v>36125</v>
      </c>
      <c r="C12" s="95">
        <v>32900</v>
      </c>
      <c r="D12" s="95">
        <v>3225</v>
      </c>
      <c r="E12" s="95">
        <v>36975</v>
      </c>
      <c r="F12" s="95">
        <v>32925</v>
      </c>
      <c r="G12" s="95">
        <v>4025</v>
      </c>
      <c r="H12" s="166">
        <v>2.3529411764705883</v>
      </c>
      <c r="I12" s="166">
        <v>0.07598784194528875</v>
      </c>
      <c r="J12" s="167">
        <v>24.8062015503876</v>
      </c>
      <c r="K12" s="35"/>
    </row>
    <row r="13" spans="1:11" ht="12.75">
      <c r="A13" s="99" t="s">
        <v>333</v>
      </c>
      <c r="B13" s="95">
        <v>10175</v>
      </c>
      <c r="C13" s="95">
        <v>9475</v>
      </c>
      <c r="D13" s="95">
        <v>700</v>
      </c>
      <c r="E13" s="95">
        <v>9150</v>
      </c>
      <c r="F13" s="95">
        <v>8425</v>
      </c>
      <c r="G13" s="95">
        <v>725</v>
      </c>
      <c r="H13" s="166">
        <v>-10.073710073710075</v>
      </c>
      <c r="I13" s="166">
        <v>-11.081794195250659</v>
      </c>
      <c r="J13" s="167">
        <v>3.571428571428571</v>
      </c>
      <c r="K13" s="35"/>
    </row>
    <row r="14" spans="1:11" ht="12.75">
      <c r="A14" s="99" t="s">
        <v>334</v>
      </c>
      <c r="B14" s="95">
        <v>137875</v>
      </c>
      <c r="C14" s="95">
        <v>126650</v>
      </c>
      <c r="D14" s="95">
        <v>11250</v>
      </c>
      <c r="E14" s="95">
        <v>136775</v>
      </c>
      <c r="F14" s="95">
        <v>125250</v>
      </c>
      <c r="G14" s="95">
        <v>11500</v>
      </c>
      <c r="H14" s="166">
        <v>-0.7978241160471442</v>
      </c>
      <c r="I14" s="166">
        <v>-1.1054086063955784</v>
      </c>
      <c r="J14" s="167">
        <v>2.2222222222222223</v>
      </c>
      <c r="K14" s="35"/>
    </row>
    <row r="15" spans="1:11" ht="12.75">
      <c r="A15" s="99" t="s">
        <v>257</v>
      </c>
      <c r="B15" s="95">
        <v>49525</v>
      </c>
      <c r="C15" s="95">
        <v>42350</v>
      </c>
      <c r="D15" s="95">
        <v>7175</v>
      </c>
      <c r="E15" s="95">
        <v>44650</v>
      </c>
      <c r="F15" s="95">
        <v>39925</v>
      </c>
      <c r="G15" s="95">
        <v>4725</v>
      </c>
      <c r="H15" s="166">
        <v>-9.843513377082282</v>
      </c>
      <c r="I15" s="166">
        <v>-5.7260920897284535</v>
      </c>
      <c r="J15" s="167">
        <v>-34.146341463414636</v>
      </c>
      <c r="K15" s="35"/>
    </row>
    <row r="16" spans="1:11" ht="12.75">
      <c r="A16" s="94" t="s">
        <v>335</v>
      </c>
      <c r="B16" s="95">
        <v>15350</v>
      </c>
      <c r="C16" s="95">
        <v>14725</v>
      </c>
      <c r="D16" s="95">
        <v>600</v>
      </c>
      <c r="E16" s="95">
        <v>16625</v>
      </c>
      <c r="F16" s="95">
        <v>16100</v>
      </c>
      <c r="G16" s="95">
        <v>500</v>
      </c>
      <c r="H16" s="166">
        <v>8.306188925081432</v>
      </c>
      <c r="I16" s="166">
        <v>9.337860780984721</v>
      </c>
      <c r="J16" s="167">
        <v>-16.666666666666664</v>
      </c>
      <c r="K16" s="35"/>
    </row>
    <row r="17" spans="1:11" ht="12.75">
      <c r="A17" s="94" t="s">
        <v>336</v>
      </c>
      <c r="B17" s="95">
        <v>59425</v>
      </c>
      <c r="C17" s="95">
        <v>53200</v>
      </c>
      <c r="D17" s="95">
        <v>6225</v>
      </c>
      <c r="E17" s="95">
        <v>59925</v>
      </c>
      <c r="F17" s="95">
        <v>54250</v>
      </c>
      <c r="G17" s="95">
        <v>5650</v>
      </c>
      <c r="H17" s="166">
        <v>0.8413967185527976</v>
      </c>
      <c r="I17" s="166">
        <v>1.9736842105263157</v>
      </c>
      <c r="J17" s="167">
        <v>-9.236947791164658</v>
      </c>
      <c r="K17" s="35"/>
    </row>
    <row r="18" spans="1:11" ht="13.5" thickBot="1">
      <c r="A18" s="200" t="s">
        <v>138</v>
      </c>
      <c r="B18" s="210">
        <v>3875</v>
      </c>
      <c r="C18" s="210">
        <v>3500</v>
      </c>
      <c r="D18" s="210">
        <v>350</v>
      </c>
      <c r="E18" s="210">
        <v>4825</v>
      </c>
      <c r="F18" s="210">
        <v>4650</v>
      </c>
      <c r="G18" s="210">
        <v>150</v>
      </c>
      <c r="H18" s="201">
        <v>24.516129032258064</v>
      </c>
      <c r="I18" s="201">
        <v>32.857142857142854</v>
      </c>
      <c r="J18" s="202">
        <v>-57.14285714285714</v>
      </c>
      <c r="K18" s="35"/>
    </row>
    <row r="19" spans="1:10" ht="12.75">
      <c r="A19" s="179" t="s">
        <v>37</v>
      </c>
      <c r="B19" s="211"/>
      <c r="C19" s="211"/>
      <c r="D19" s="211"/>
      <c r="E19" s="211"/>
      <c r="F19" s="211"/>
      <c r="G19" s="211"/>
      <c r="H19" s="211"/>
      <c r="I19" s="211"/>
      <c r="J19" s="211"/>
    </row>
    <row r="20" spans="1:14" ht="12.75" customHeight="1">
      <c r="A20" s="21" t="s">
        <v>221</v>
      </c>
      <c r="B20" s="62"/>
      <c r="C20" s="4"/>
      <c r="D20" s="62"/>
      <c r="E20" s="4"/>
      <c r="F20" s="4"/>
      <c r="I20" s="14"/>
      <c r="K20" s="14"/>
      <c r="L20" s="9"/>
      <c r="M20" s="9"/>
      <c r="N20" s="9"/>
    </row>
    <row r="21" spans="5:7" ht="12.75">
      <c r="E21" s="40"/>
      <c r="F21" s="40"/>
      <c r="G21" s="40"/>
    </row>
  </sheetData>
  <mergeCells count="7">
    <mergeCell ref="A1:J1"/>
    <mergeCell ref="A3:J3"/>
    <mergeCell ref="H6:J6"/>
    <mergeCell ref="B6:D6"/>
    <mergeCell ref="E6:G6"/>
    <mergeCell ref="A4:J4"/>
    <mergeCell ref="A6:A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49" r:id="rId1"/>
  <headerFooter alignWithMargins="0">
    <oddFooter>&amp;C&amp;A</oddFooter>
  </headerFooter>
  <colBreaks count="1" manualBreakCount="1">
    <brk id="10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9"/>
  <dimension ref="A1:O19"/>
  <sheetViews>
    <sheetView showGridLines="0" view="pageBreakPreview" zoomScale="75" zoomScaleNormal="75" zoomScaleSheetLayoutView="75" workbookViewId="0" topLeftCell="A1">
      <selection activeCell="E3" sqref="E3"/>
    </sheetView>
  </sheetViews>
  <sheetFormatPr defaultColWidth="11.421875" defaultRowHeight="12.75"/>
  <cols>
    <col min="1" max="1" width="62.00390625" style="3" customWidth="1"/>
    <col min="2" max="4" width="20.7109375" style="9" customWidth="1"/>
    <col min="5" max="5" width="10.7109375" style="9" customWidth="1"/>
    <col min="6" max="6" width="4.140625" style="9" bestFit="1" customWidth="1"/>
    <col min="7" max="7" width="10.7109375" style="9" customWidth="1"/>
    <col min="8" max="16384" width="11.421875" style="9" customWidth="1"/>
  </cols>
  <sheetData>
    <row r="1" spans="1:15" s="23" customFormat="1" ht="18">
      <c r="A1" s="351" t="s">
        <v>173</v>
      </c>
      <c r="B1" s="351"/>
      <c r="C1" s="351"/>
      <c r="D1" s="351"/>
      <c r="E1" s="72"/>
      <c r="F1" s="72"/>
      <c r="G1" s="72"/>
      <c r="H1" s="72"/>
      <c r="I1" s="72"/>
      <c r="J1" s="72"/>
      <c r="K1" s="72"/>
      <c r="M1" s="57"/>
      <c r="N1" s="57"/>
      <c r="O1" s="57"/>
    </row>
    <row r="2" spans="2:4" ht="12.75" customHeight="1">
      <c r="B2" s="32"/>
      <c r="C2" s="32"/>
      <c r="D2" s="32"/>
    </row>
    <row r="3" spans="1:4" ht="15" customHeight="1">
      <c r="A3" s="409" t="s">
        <v>220</v>
      </c>
      <c r="B3" s="409"/>
      <c r="C3" s="409"/>
      <c r="D3" s="409"/>
    </row>
    <row r="4" spans="1:4" ht="13.5" thickBot="1">
      <c r="A4" s="208"/>
      <c r="B4" s="213"/>
      <c r="C4" s="214"/>
      <c r="D4" s="215"/>
    </row>
    <row r="5" spans="1:4" ht="12.75" customHeight="1">
      <c r="A5" s="352" t="s">
        <v>21</v>
      </c>
      <c r="B5" s="359" t="s">
        <v>114</v>
      </c>
      <c r="C5" s="360"/>
      <c r="D5" s="216" t="s">
        <v>111</v>
      </c>
    </row>
    <row r="6" spans="1:5" ht="12.75" customHeight="1" thickBot="1">
      <c r="A6" s="354"/>
      <c r="B6" s="120">
        <v>2010</v>
      </c>
      <c r="C6" s="120">
        <v>2011</v>
      </c>
      <c r="D6" s="217" t="s">
        <v>393</v>
      </c>
      <c r="E6" s="4"/>
    </row>
    <row r="7" spans="1:6" ht="12.75">
      <c r="A7" s="103" t="s">
        <v>328</v>
      </c>
      <c r="B7" s="500">
        <v>9.40320962888666</v>
      </c>
      <c r="C7" s="500">
        <v>8.284302188750294</v>
      </c>
      <c r="D7" s="501">
        <v>-11.899207656703545</v>
      </c>
      <c r="E7" s="43"/>
      <c r="F7" s="43"/>
    </row>
    <row r="8" spans="1:6" ht="12.75">
      <c r="A8" s="99" t="s">
        <v>329</v>
      </c>
      <c r="B8" s="502">
        <v>15.042735042735044</v>
      </c>
      <c r="C8" s="502">
        <v>14.377289377289376</v>
      </c>
      <c r="D8" s="503">
        <v>-4.423701298701318</v>
      </c>
      <c r="E8" s="43"/>
      <c r="F8" s="43"/>
    </row>
    <row r="9" spans="1:6" ht="12.75">
      <c r="A9" s="99" t="s">
        <v>330</v>
      </c>
      <c r="B9" s="502">
        <v>15.847280334728033</v>
      </c>
      <c r="C9" s="502">
        <v>20.407098121085596</v>
      </c>
      <c r="D9" s="503">
        <v>28.773503655167193</v>
      </c>
      <c r="E9" s="43"/>
      <c r="F9" s="43"/>
    </row>
    <row r="10" spans="1:6" ht="12.75">
      <c r="A10" s="99" t="s">
        <v>331</v>
      </c>
      <c r="B10" s="502">
        <v>14.682539682539684</v>
      </c>
      <c r="C10" s="502">
        <v>17.825311942959</v>
      </c>
      <c r="D10" s="503">
        <v>21.40482728718021</v>
      </c>
      <c r="E10" s="43"/>
      <c r="F10" s="43"/>
    </row>
    <row r="11" spans="1:6" ht="12.75">
      <c r="A11" s="99" t="s">
        <v>332</v>
      </c>
      <c r="B11" s="502">
        <v>8.92733564013841</v>
      </c>
      <c r="C11" s="502">
        <v>10.885733603786342</v>
      </c>
      <c r="D11" s="503">
        <v>21.93709346876948</v>
      </c>
      <c r="E11" s="43"/>
      <c r="F11" s="43"/>
    </row>
    <row r="12" spans="1:6" ht="12.75">
      <c r="A12" s="99" t="s">
        <v>333</v>
      </c>
      <c r="B12" s="502">
        <v>6.87960687960688</v>
      </c>
      <c r="C12" s="502">
        <v>7.923497267759565</v>
      </c>
      <c r="D12" s="503">
        <v>15.173692427790819</v>
      </c>
      <c r="E12" s="43"/>
      <c r="F12" s="43"/>
    </row>
    <row r="13" spans="1:6" ht="12.75">
      <c r="A13" s="99" t="s">
        <v>334</v>
      </c>
      <c r="B13" s="502">
        <v>8.159564823209429</v>
      </c>
      <c r="C13" s="502">
        <v>8.40796929263389</v>
      </c>
      <c r="D13" s="503">
        <v>3.0443347752797822</v>
      </c>
      <c r="E13" s="43"/>
      <c r="F13" s="43"/>
    </row>
    <row r="14" spans="1:6" ht="12.75">
      <c r="A14" s="99" t="s">
        <v>257</v>
      </c>
      <c r="B14" s="502">
        <v>14.487632508833926</v>
      </c>
      <c r="C14" s="502">
        <v>10.582306830907052</v>
      </c>
      <c r="D14" s="503">
        <v>-26.95627236227573</v>
      </c>
      <c r="E14" s="43"/>
      <c r="F14" s="43"/>
    </row>
    <row r="15" spans="1:6" ht="12.75">
      <c r="A15" s="94" t="s">
        <v>335</v>
      </c>
      <c r="B15" s="502">
        <v>3.908794788273616</v>
      </c>
      <c r="C15" s="502">
        <v>3.007518796992481</v>
      </c>
      <c r="D15" s="503">
        <v>-23.057644110275703</v>
      </c>
      <c r="E15" s="43"/>
      <c r="F15" s="43"/>
    </row>
    <row r="16" spans="1:6" ht="12.75">
      <c r="A16" s="94" t="s">
        <v>336</v>
      </c>
      <c r="B16" s="502">
        <v>10.47538914598233</v>
      </c>
      <c r="C16" s="502">
        <v>9.428452231956614</v>
      </c>
      <c r="D16" s="503">
        <v>-9.994253191321796</v>
      </c>
      <c r="E16" s="43"/>
      <c r="F16" s="43"/>
    </row>
    <row r="17" spans="1:6" ht="13.5" thickBot="1">
      <c r="A17" s="200" t="s">
        <v>138</v>
      </c>
      <c r="B17" s="502">
        <v>9.03225806451613</v>
      </c>
      <c r="C17" s="502">
        <v>3.1088082901554412</v>
      </c>
      <c r="D17" s="504">
        <v>-65.58105107327906</v>
      </c>
      <c r="E17" s="43"/>
      <c r="F17" s="43"/>
    </row>
    <row r="18" spans="1:4" ht="12.75">
      <c r="A18" s="192" t="s">
        <v>37</v>
      </c>
      <c r="B18" s="192"/>
      <c r="C18" s="148"/>
      <c r="D18" s="148"/>
    </row>
    <row r="19" spans="1:11" ht="12.75" customHeight="1">
      <c r="A19" s="21" t="s">
        <v>221</v>
      </c>
      <c r="B19" s="62"/>
      <c r="C19" s="4"/>
      <c r="D19" s="62"/>
      <c r="E19" s="4"/>
      <c r="F19" s="4"/>
      <c r="I19" s="14"/>
      <c r="K19" s="14"/>
    </row>
  </sheetData>
  <mergeCells count="4">
    <mergeCell ref="A1:D1"/>
    <mergeCell ref="A3:D3"/>
    <mergeCell ref="B5:C5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4" r:id="rId2"/>
  <headerFooter alignWithMargins="0">
    <oddFooter>&amp;C&amp;A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24"/>
  <dimension ref="A1:AA628"/>
  <sheetViews>
    <sheetView showGridLines="0" view="pageBreakPreview" zoomScale="75" zoomScaleNormal="75" zoomScaleSheetLayoutView="75" workbookViewId="0" topLeftCell="A31">
      <selection activeCell="H50" sqref="H50"/>
    </sheetView>
  </sheetViews>
  <sheetFormatPr defaultColWidth="11.421875" defaultRowHeight="12.75"/>
  <cols>
    <col min="1" max="1" width="6.421875" style="9" customWidth="1"/>
    <col min="2" max="2" width="34.57421875" style="9" customWidth="1"/>
    <col min="3" max="3" width="11.140625" style="9" customWidth="1"/>
    <col min="4" max="4" width="8.00390625" style="9" customWidth="1"/>
    <col min="5" max="5" width="15.28125" style="9" customWidth="1"/>
    <col min="6" max="6" width="6.421875" style="9" customWidth="1"/>
    <col min="7" max="16384" width="11.421875" style="9" customWidth="1"/>
  </cols>
  <sheetData>
    <row r="1" spans="1:14" s="23" customFormat="1" ht="18">
      <c r="A1" s="324" t="s">
        <v>173</v>
      </c>
      <c r="B1" s="324"/>
      <c r="C1" s="324"/>
      <c r="D1" s="324"/>
      <c r="E1" s="324"/>
      <c r="F1" s="324"/>
      <c r="G1" s="324"/>
      <c r="H1" s="64"/>
      <c r="I1" s="31"/>
      <c r="J1" s="31"/>
      <c r="K1" s="31"/>
      <c r="L1" s="31"/>
      <c r="M1" s="31"/>
      <c r="N1" s="31"/>
    </row>
    <row r="2" spans="1:14" ht="12.75" customHeight="1">
      <c r="A2" s="361" t="s">
        <v>370</v>
      </c>
      <c r="B2" s="361"/>
      <c r="C2" s="361"/>
      <c r="D2" s="361"/>
      <c r="E2" s="361"/>
      <c r="F2" s="361"/>
      <c r="G2" s="361"/>
      <c r="H2" s="32"/>
      <c r="I2" s="32"/>
      <c r="J2" s="32"/>
      <c r="K2" s="32"/>
      <c r="L2" s="32"/>
      <c r="M2" s="32"/>
      <c r="N2" s="32"/>
    </row>
    <row r="3" spans="1:14" ht="15" customHeight="1">
      <c r="A3" s="361"/>
      <c r="B3" s="361"/>
      <c r="C3" s="361"/>
      <c r="D3" s="361"/>
      <c r="E3" s="361"/>
      <c r="F3" s="361"/>
      <c r="G3" s="361"/>
      <c r="H3" s="65"/>
      <c r="I3" s="32"/>
      <c r="J3" s="32"/>
      <c r="K3" s="32"/>
      <c r="L3" s="32"/>
      <c r="M3" s="32"/>
      <c r="N3" s="32"/>
    </row>
    <row r="4" spans="2:14" ht="15" thickBot="1">
      <c r="B4" s="218"/>
      <c r="C4" s="218"/>
      <c r="D4" s="218"/>
      <c r="E4" s="218"/>
      <c r="F4" s="218"/>
      <c r="G4" s="32"/>
      <c r="H4" s="32"/>
      <c r="I4" s="32"/>
      <c r="J4" s="32"/>
      <c r="K4" s="32"/>
      <c r="L4" s="32"/>
      <c r="M4" s="32"/>
      <c r="N4" s="32"/>
    </row>
    <row r="5" spans="2:14" ht="12.75">
      <c r="B5" s="219"/>
      <c r="C5" s="460">
        <v>2010</v>
      </c>
      <c r="D5" s="460"/>
      <c r="E5" s="425">
        <v>2011</v>
      </c>
      <c r="F5" s="426"/>
      <c r="G5" s="32"/>
      <c r="H5" s="32"/>
      <c r="I5" s="32"/>
      <c r="J5" s="32"/>
      <c r="K5" s="32"/>
      <c r="L5" s="32"/>
      <c r="M5" s="32"/>
      <c r="N5" s="32"/>
    </row>
    <row r="6" spans="2:14" ht="12.75" customHeight="1">
      <c r="B6" s="220" t="s">
        <v>61</v>
      </c>
      <c r="C6" s="461" t="s">
        <v>41</v>
      </c>
      <c r="D6" s="461"/>
      <c r="E6" s="465" t="s">
        <v>41</v>
      </c>
      <c r="F6" s="466"/>
      <c r="G6" s="32"/>
      <c r="H6" s="32"/>
      <c r="I6" s="32"/>
      <c r="J6" s="32"/>
      <c r="K6" s="32"/>
      <c r="L6" s="32"/>
      <c r="M6" s="32"/>
      <c r="N6" s="32"/>
    </row>
    <row r="7" spans="2:14" ht="13.5" thickBot="1">
      <c r="B7" s="221"/>
      <c r="C7" s="462"/>
      <c r="D7" s="462"/>
      <c r="E7" s="467"/>
      <c r="F7" s="468"/>
      <c r="G7" s="32"/>
      <c r="H7" s="32"/>
      <c r="I7" s="32"/>
      <c r="J7" s="32"/>
      <c r="K7" s="32"/>
      <c r="L7" s="32"/>
      <c r="M7" s="32"/>
      <c r="N7" s="32"/>
    </row>
    <row r="8" spans="2:14" ht="12.75">
      <c r="B8" s="296" t="s">
        <v>306</v>
      </c>
      <c r="C8" s="463">
        <v>744.93</v>
      </c>
      <c r="D8" s="464"/>
      <c r="E8" s="463">
        <v>739.9007852999999</v>
      </c>
      <c r="F8" s="469"/>
      <c r="G8" s="32"/>
      <c r="H8" s="32"/>
      <c r="I8" s="32"/>
      <c r="J8" s="32"/>
      <c r="K8" s="32"/>
      <c r="L8" s="32"/>
      <c r="M8" s="32"/>
      <c r="N8" s="32"/>
    </row>
    <row r="9" spans="2:14" ht="12.75">
      <c r="B9" s="297" t="s">
        <v>307</v>
      </c>
      <c r="C9" s="453">
        <v>15527.82</v>
      </c>
      <c r="D9" s="458"/>
      <c r="E9" s="453">
        <v>15516.6141942</v>
      </c>
      <c r="F9" s="454"/>
      <c r="G9" s="32"/>
      <c r="H9" s="32"/>
      <c r="I9" s="32"/>
      <c r="J9" s="32"/>
      <c r="K9" s="32"/>
      <c r="L9" s="32"/>
      <c r="M9" s="32"/>
      <c r="N9" s="32"/>
    </row>
    <row r="10" spans="2:14" ht="12.75">
      <c r="B10" s="297" t="s">
        <v>79</v>
      </c>
      <c r="C10" s="453">
        <v>8750.44</v>
      </c>
      <c r="D10" s="458"/>
      <c r="E10" s="453">
        <v>9001.432651139</v>
      </c>
      <c r="F10" s="454"/>
      <c r="G10" s="32"/>
      <c r="H10" s="32"/>
      <c r="I10" s="32"/>
      <c r="J10" s="32"/>
      <c r="K10" s="32"/>
      <c r="L10" s="32"/>
      <c r="M10" s="32"/>
      <c r="N10" s="32"/>
    </row>
    <row r="11" spans="2:14" ht="12.75">
      <c r="B11" s="297" t="s">
        <v>44</v>
      </c>
      <c r="C11" s="453">
        <v>2460.66</v>
      </c>
      <c r="D11" s="458"/>
      <c r="E11" s="453">
        <v>2368.7465589999997</v>
      </c>
      <c r="F11" s="454"/>
      <c r="G11" s="32"/>
      <c r="H11" s="32"/>
      <c r="I11" s="32"/>
      <c r="J11" s="32"/>
      <c r="K11" s="32"/>
      <c r="L11" s="32"/>
      <c r="M11" s="32"/>
      <c r="N11" s="32"/>
    </row>
    <row r="12" spans="2:14" ht="12.75">
      <c r="B12" s="297" t="s">
        <v>140</v>
      </c>
      <c r="C12" s="453">
        <v>246.51</v>
      </c>
      <c r="D12" s="458"/>
      <c r="E12" s="453">
        <v>267.39555579999995</v>
      </c>
      <c r="F12" s="454"/>
      <c r="G12" s="32"/>
      <c r="H12" s="32"/>
      <c r="I12" s="32"/>
      <c r="J12" s="32"/>
      <c r="K12" s="32"/>
      <c r="L12" s="32"/>
      <c r="M12" s="32"/>
      <c r="N12" s="32"/>
    </row>
    <row r="13" spans="2:14" ht="12.75">
      <c r="B13" s="297" t="s">
        <v>45</v>
      </c>
      <c r="C13" s="453">
        <v>5630.36</v>
      </c>
      <c r="D13" s="458"/>
      <c r="E13" s="453">
        <v>5720.8292011</v>
      </c>
      <c r="F13" s="454"/>
      <c r="G13" s="32"/>
      <c r="H13" s="32"/>
      <c r="I13" s="32"/>
      <c r="J13" s="32"/>
      <c r="K13" s="32"/>
      <c r="L13" s="32"/>
      <c r="M13" s="32"/>
      <c r="N13" s="32"/>
    </row>
    <row r="14" spans="2:14" ht="12.75">
      <c r="B14" s="297" t="s">
        <v>46</v>
      </c>
      <c r="C14" s="453">
        <v>3904.86</v>
      </c>
      <c r="D14" s="458"/>
      <c r="E14" s="453">
        <v>3917.604461</v>
      </c>
      <c r="F14" s="454"/>
      <c r="G14" s="32"/>
      <c r="H14" s="32"/>
      <c r="I14" s="32"/>
      <c r="J14" s="32"/>
      <c r="K14" s="32"/>
      <c r="L14" s="32"/>
      <c r="M14" s="32"/>
      <c r="N14" s="32"/>
    </row>
    <row r="15" spans="2:14" ht="12.75">
      <c r="B15" s="297" t="s">
        <v>308</v>
      </c>
      <c r="C15" s="453">
        <v>2701.97</v>
      </c>
      <c r="D15" s="458"/>
      <c r="E15" s="453">
        <v>2719.478893587</v>
      </c>
      <c r="F15" s="454"/>
      <c r="G15" s="32"/>
      <c r="H15" s="32"/>
      <c r="I15" s="32"/>
      <c r="J15" s="32"/>
      <c r="K15" s="32"/>
      <c r="L15" s="32"/>
      <c r="M15" s="32"/>
      <c r="N15" s="32"/>
    </row>
    <row r="16" spans="2:14" ht="12.75">
      <c r="B16" s="297" t="s">
        <v>309</v>
      </c>
      <c r="C16" s="453">
        <v>924.71</v>
      </c>
      <c r="D16" s="458"/>
      <c r="E16" s="453">
        <v>961.00581418</v>
      </c>
      <c r="F16" s="454"/>
      <c r="G16" s="32"/>
      <c r="H16" s="32"/>
      <c r="I16" s="32"/>
      <c r="J16" s="32"/>
      <c r="K16" s="32"/>
      <c r="L16" s="32"/>
      <c r="M16" s="32"/>
      <c r="N16" s="32"/>
    </row>
    <row r="17" spans="2:14" ht="12.75">
      <c r="B17" s="297" t="s">
        <v>310</v>
      </c>
      <c r="C17" s="453">
        <v>763.02</v>
      </c>
      <c r="D17" s="458"/>
      <c r="E17" s="453">
        <v>938.5080289</v>
      </c>
      <c r="F17" s="454"/>
      <c r="G17" s="32"/>
      <c r="H17" s="32"/>
      <c r="I17" s="32"/>
      <c r="J17" s="32"/>
      <c r="K17" s="32"/>
      <c r="L17" s="32"/>
      <c r="M17" s="32"/>
      <c r="N17" s="32"/>
    </row>
    <row r="18" spans="2:14" ht="12.75">
      <c r="B18" s="297" t="s">
        <v>47</v>
      </c>
      <c r="C18" s="453">
        <v>241.24</v>
      </c>
      <c r="D18" s="458"/>
      <c r="E18" s="453">
        <v>248.6002</v>
      </c>
      <c r="F18" s="454"/>
      <c r="G18" s="32"/>
      <c r="H18" s="32"/>
      <c r="I18" s="32"/>
      <c r="J18" s="32"/>
      <c r="K18" s="32"/>
      <c r="L18" s="32"/>
      <c r="M18" s="32"/>
      <c r="N18" s="32"/>
    </row>
    <row r="19" spans="2:14" ht="12.75">
      <c r="B19" s="297" t="s">
        <v>31</v>
      </c>
      <c r="C19" s="453">
        <v>277.5</v>
      </c>
      <c r="D19" s="458"/>
      <c r="E19" s="453">
        <v>301.96139329</v>
      </c>
      <c r="F19" s="454"/>
      <c r="G19" s="32"/>
      <c r="H19" s="32"/>
      <c r="I19" s="32"/>
      <c r="J19" s="32"/>
      <c r="K19" s="32"/>
      <c r="L19" s="32"/>
      <c r="M19" s="32"/>
      <c r="N19" s="32"/>
    </row>
    <row r="20" spans="2:14" ht="12.75">
      <c r="B20" s="297" t="s">
        <v>311</v>
      </c>
      <c r="C20" s="453">
        <v>152.88</v>
      </c>
      <c r="D20" s="458"/>
      <c r="E20" s="453">
        <v>179.31753</v>
      </c>
      <c r="F20" s="454"/>
      <c r="G20" s="32"/>
      <c r="H20" s="32"/>
      <c r="I20" s="32"/>
      <c r="J20" s="32"/>
      <c r="K20" s="32"/>
      <c r="L20" s="32"/>
      <c r="M20" s="32"/>
      <c r="N20" s="32"/>
    </row>
    <row r="21" spans="2:14" ht="12.75">
      <c r="B21" s="297" t="s">
        <v>84</v>
      </c>
      <c r="C21" s="453">
        <v>216.68</v>
      </c>
      <c r="D21" s="458"/>
      <c r="E21" s="453">
        <v>214.6612822</v>
      </c>
      <c r="F21" s="454"/>
      <c r="G21" s="32"/>
      <c r="H21" s="32"/>
      <c r="I21" s="32"/>
      <c r="J21" s="32"/>
      <c r="K21" s="32"/>
      <c r="L21" s="32"/>
      <c r="M21" s="32"/>
      <c r="N21" s="32"/>
    </row>
    <row r="22" spans="2:14" ht="12.75">
      <c r="B22" s="297" t="s">
        <v>50</v>
      </c>
      <c r="C22" s="453">
        <v>1300.31</v>
      </c>
      <c r="D22" s="458"/>
      <c r="E22" s="453">
        <v>1299.159915111</v>
      </c>
      <c r="F22" s="454"/>
      <c r="G22" s="32"/>
      <c r="H22" s="32"/>
      <c r="I22" s="32"/>
      <c r="J22" s="32"/>
      <c r="K22" s="32"/>
      <c r="L22" s="32"/>
      <c r="M22" s="32"/>
      <c r="N22" s="32"/>
    </row>
    <row r="23" spans="2:14" ht="12.75">
      <c r="B23" s="297" t="s">
        <v>312</v>
      </c>
      <c r="C23" s="453">
        <v>1120.11</v>
      </c>
      <c r="D23" s="458"/>
      <c r="E23" s="453">
        <v>1090.0826599999998</v>
      </c>
      <c r="F23" s="454"/>
      <c r="G23" s="32"/>
      <c r="H23" s="32"/>
      <c r="I23" s="32"/>
      <c r="J23" s="32"/>
      <c r="K23" s="32"/>
      <c r="L23" s="32"/>
      <c r="M23" s="32"/>
      <c r="N23" s="32"/>
    </row>
    <row r="24" spans="2:14" ht="12.75">
      <c r="B24" s="297" t="s">
        <v>313</v>
      </c>
      <c r="C24" s="453">
        <v>159.02</v>
      </c>
      <c r="D24" s="458"/>
      <c r="E24" s="453">
        <v>188.23691</v>
      </c>
      <c r="F24" s="454"/>
      <c r="G24" s="32"/>
      <c r="H24" s="32"/>
      <c r="I24" s="32"/>
      <c r="J24" s="32"/>
      <c r="K24" s="32"/>
      <c r="L24" s="32"/>
      <c r="M24" s="32"/>
      <c r="N24" s="32"/>
    </row>
    <row r="25" spans="2:14" ht="12.75">
      <c r="B25" s="297" t="s">
        <v>51</v>
      </c>
      <c r="C25" s="453">
        <v>124.61</v>
      </c>
      <c r="D25" s="458"/>
      <c r="E25" s="453">
        <v>121.32631699999999</v>
      </c>
      <c r="F25" s="454"/>
      <c r="G25" s="32"/>
      <c r="H25" s="32"/>
      <c r="I25" s="32"/>
      <c r="J25" s="32"/>
      <c r="K25" s="32"/>
      <c r="L25" s="32"/>
      <c r="M25" s="32"/>
      <c r="N25" s="32"/>
    </row>
    <row r="26" spans="2:14" ht="12.75">
      <c r="B26" s="297" t="s">
        <v>314</v>
      </c>
      <c r="C26" s="453">
        <v>691.37</v>
      </c>
      <c r="D26" s="458"/>
      <c r="E26" s="453">
        <v>696.53768</v>
      </c>
      <c r="F26" s="454"/>
      <c r="G26" s="32"/>
      <c r="H26" s="32"/>
      <c r="I26" s="32"/>
      <c r="J26" s="32"/>
      <c r="K26" s="32"/>
      <c r="L26" s="32"/>
      <c r="M26" s="32"/>
      <c r="N26" s="32"/>
    </row>
    <row r="27" spans="2:14" ht="12.75">
      <c r="B27" s="297" t="s">
        <v>315</v>
      </c>
      <c r="C27" s="453">
        <v>50.49</v>
      </c>
      <c r="D27" s="458"/>
      <c r="E27" s="453">
        <v>52.976955000000004</v>
      </c>
      <c r="F27" s="454"/>
      <c r="G27" s="32"/>
      <c r="H27" s="32"/>
      <c r="I27" s="32"/>
      <c r="J27" s="32"/>
      <c r="K27" s="32"/>
      <c r="L27" s="32"/>
      <c r="M27" s="32"/>
      <c r="N27" s="32"/>
    </row>
    <row r="28" spans="2:14" ht="12.75">
      <c r="B28" s="297" t="s">
        <v>316</v>
      </c>
      <c r="C28" s="453">
        <v>276.59</v>
      </c>
      <c r="D28" s="458"/>
      <c r="E28" s="453">
        <v>274.74604</v>
      </c>
      <c r="F28" s="454"/>
      <c r="G28" s="32"/>
      <c r="H28" s="32"/>
      <c r="I28" s="32"/>
      <c r="J28" s="32"/>
      <c r="K28" s="32"/>
      <c r="L28" s="32"/>
      <c r="M28" s="32"/>
      <c r="N28" s="32"/>
    </row>
    <row r="29" spans="2:14" ht="12.75">
      <c r="B29" s="297" t="s">
        <v>317</v>
      </c>
      <c r="C29" s="453">
        <v>4612.22</v>
      </c>
      <c r="D29" s="458"/>
      <c r="E29" s="453">
        <v>4496.517403</v>
      </c>
      <c r="F29" s="454"/>
      <c r="G29" s="32"/>
      <c r="H29" s="32"/>
      <c r="I29" s="32"/>
      <c r="J29" s="32"/>
      <c r="K29" s="32"/>
      <c r="L29" s="32"/>
      <c r="M29" s="32"/>
      <c r="N29" s="32"/>
    </row>
    <row r="30" spans="2:14" ht="12.75">
      <c r="B30" s="297" t="s">
        <v>54</v>
      </c>
      <c r="C30" s="453">
        <v>6262.28</v>
      </c>
      <c r="D30" s="458"/>
      <c r="E30" s="453">
        <v>6178.4764514</v>
      </c>
      <c r="F30" s="454"/>
      <c r="G30" s="32"/>
      <c r="H30" s="32"/>
      <c r="I30" s="32"/>
      <c r="J30" s="32"/>
      <c r="K30" s="32"/>
      <c r="L30" s="32"/>
      <c r="M30" s="32"/>
      <c r="N30" s="32"/>
    </row>
    <row r="31" spans="2:14" ht="12.75">
      <c r="B31" s="297" t="s">
        <v>55</v>
      </c>
      <c r="C31" s="453">
        <v>292.4</v>
      </c>
      <c r="D31" s="458"/>
      <c r="E31" s="453">
        <v>288.14136099999996</v>
      </c>
      <c r="F31" s="454"/>
      <c r="G31" s="32"/>
      <c r="H31" s="32"/>
      <c r="I31" s="32"/>
      <c r="J31" s="32"/>
      <c r="K31" s="32"/>
      <c r="L31" s="32"/>
      <c r="M31" s="32"/>
      <c r="N31" s="32"/>
    </row>
    <row r="32" spans="2:14" ht="12.75">
      <c r="B32" s="297" t="s">
        <v>56</v>
      </c>
      <c r="C32" s="453">
        <v>782.92</v>
      </c>
      <c r="D32" s="458"/>
      <c r="E32" s="453">
        <v>753.6584555000001</v>
      </c>
      <c r="F32" s="454"/>
      <c r="G32" s="32"/>
      <c r="H32" s="32"/>
      <c r="I32" s="32"/>
      <c r="J32" s="32"/>
      <c r="K32" s="32"/>
      <c r="L32" s="32"/>
      <c r="M32" s="32"/>
      <c r="N32" s="32"/>
    </row>
    <row r="33" spans="2:14" ht="12.75">
      <c r="B33" s="297" t="s">
        <v>63</v>
      </c>
      <c r="C33" s="453">
        <v>1276.84</v>
      </c>
      <c r="D33" s="458"/>
      <c r="E33" s="453">
        <v>1272.2788720400001</v>
      </c>
      <c r="F33" s="454"/>
      <c r="G33" s="32"/>
      <c r="H33" s="32"/>
      <c r="I33" s="32"/>
      <c r="J33" s="32"/>
      <c r="K33" s="32"/>
      <c r="L33" s="32"/>
      <c r="M33" s="32"/>
      <c r="N33" s="32"/>
    </row>
    <row r="34" spans="2:14" ht="12.75">
      <c r="B34" s="297" t="s">
        <v>172</v>
      </c>
      <c r="C34" s="453">
        <v>2164.25</v>
      </c>
      <c r="D34" s="458"/>
      <c r="E34" s="453">
        <v>2214.221624</v>
      </c>
      <c r="F34" s="454"/>
      <c r="G34" s="32"/>
      <c r="H34" s="32"/>
      <c r="I34" s="32"/>
      <c r="J34" s="32"/>
      <c r="K34" s="32"/>
      <c r="L34" s="32"/>
      <c r="M34" s="32"/>
      <c r="N34" s="32"/>
    </row>
    <row r="35" spans="2:14" ht="12.75">
      <c r="B35" s="297" t="s">
        <v>141</v>
      </c>
      <c r="C35" s="453">
        <v>337.61</v>
      </c>
      <c r="D35" s="458"/>
      <c r="E35" s="453">
        <v>354.3745565</v>
      </c>
      <c r="F35" s="454"/>
      <c r="G35" s="32"/>
      <c r="H35" s="32"/>
      <c r="I35" s="32"/>
      <c r="J35" s="32"/>
      <c r="K35" s="32"/>
      <c r="L35" s="32"/>
      <c r="M35" s="32"/>
      <c r="N35" s="32"/>
    </row>
    <row r="36" spans="2:14" ht="12.75">
      <c r="B36" s="297" t="s">
        <v>318</v>
      </c>
      <c r="C36" s="453">
        <v>529.41</v>
      </c>
      <c r="D36" s="458"/>
      <c r="E36" s="453">
        <v>518.796532</v>
      </c>
      <c r="F36" s="454"/>
      <c r="G36" s="32"/>
      <c r="H36" s="32"/>
      <c r="I36" s="32"/>
      <c r="J36" s="32"/>
      <c r="K36" s="32"/>
      <c r="L36" s="32"/>
      <c r="M36" s="32"/>
      <c r="N36" s="32"/>
    </row>
    <row r="37" spans="2:14" ht="12.75">
      <c r="B37" s="297" t="s">
        <v>319</v>
      </c>
      <c r="C37" s="453">
        <v>231.08</v>
      </c>
      <c r="D37" s="458"/>
      <c r="E37" s="453">
        <v>221.664621</v>
      </c>
      <c r="F37" s="454"/>
      <c r="G37" s="32"/>
      <c r="H37" s="32"/>
      <c r="I37" s="32"/>
      <c r="J37" s="32"/>
      <c r="K37" s="32"/>
      <c r="L37" s="32"/>
      <c r="M37" s="32"/>
      <c r="N37" s="32"/>
    </row>
    <row r="38" spans="2:14" ht="12.75">
      <c r="B38" s="297" t="s">
        <v>320</v>
      </c>
      <c r="C38" s="453">
        <v>136.17</v>
      </c>
      <c r="D38" s="458"/>
      <c r="E38" s="453">
        <v>145.27903899999998</v>
      </c>
      <c r="F38" s="454"/>
      <c r="G38" s="32"/>
      <c r="H38" s="32"/>
      <c r="I38" s="32"/>
      <c r="J38" s="32"/>
      <c r="K38" s="32"/>
      <c r="L38" s="32"/>
      <c r="M38" s="32"/>
      <c r="N38" s="32"/>
    </row>
    <row r="39" spans="2:14" ht="12.75">
      <c r="B39" s="297" t="s">
        <v>321</v>
      </c>
      <c r="C39" s="453">
        <v>131.06</v>
      </c>
      <c r="D39" s="458"/>
      <c r="E39" s="453">
        <v>22.245819</v>
      </c>
      <c r="F39" s="454"/>
      <c r="G39" s="32"/>
      <c r="H39" s="32"/>
      <c r="I39" s="32"/>
      <c r="J39" s="32"/>
      <c r="K39" s="32"/>
      <c r="L39" s="32"/>
      <c r="M39" s="32"/>
      <c r="N39" s="32"/>
    </row>
    <row r="40" spans="2:14" ht="12.75">
      <c r="B40" s="297" t="s">
        <v>57</v>
      </c>
      <c r="C40" s="453">
        <v>897.44</v>
      </c>
      <c r="D40" s="458"/>
      <c r="E40" s="453">
        <v>925.6640600000001</v>
      </c>
      <c r="F40" s="454"/>
      <c r="G40" s="32"/>
      <c r="H40" s="32"/>
      <c r="I40" s="32"/>
      <c r="J40" s="32"/>
      <c r="K40" s="32"/>
      <c r="L40" s="32"/>
      <c r="M40" s="32"/>
      <c r="N40" s="32"/>
    </row>
    <row r="41" spans="2:14" ht="12.75">
      <c r="B41" s="297" t="s">
        <v>322</v>
      </c>
      <c r="C41" s="453">
        <v>448.29</v>
      </c>
      <c r="D41" s="458"/>
      <c r="E41" s="453">
        <v>495.4553158</v>
      </c>
      <c r="F41" s="454"/>
      <c r="G41" s="32"/>
      <c r="H41" s="32"/>
      <c r="I41" s="32"/>
      <c r="J41" s="32"/>
      <c r="K41" s="32"/>
      <c r="L41" s="32"/>
      <c r="M41" s="32"/>
      <c r="N41" s="32"/>
    </row>
    <row r="42" spans="2:14" ht="12.75">
      <c r="B42" s="297" t="s">
        <v>323</v>
      </c>
      <c r="C42" s="453">
        <v>493.54</v>
      </c>
      <c r="D42" s="458"/>
      <c r="E42" s="453">
        <v>468.51170770000004</v>
      </c>
      <c r="F42" s="454"/>
      <c r="G42" s="32"/>
      <c r="H42" s="32"/>
      <c r="I42" s="32"/>
      <c r="J42" s="32"/>
      <c r="K42" s="32"/>
      <c r="L42" s="32"/>
      <c r="M42" s="32"/>
      <c r="N42" s="32"/>
    </row>
    <row r="43" spans="2:14" ht="12.75">
      <c r="B43" s="297" t="s">
        <v>324</v>
      </c>
      <c r="C43" s="453">
        <v>506.18</v>
      </c>
      <c r="D43" s="458"/>
      <c r="E43" s="453">
        <v>490.656591</v>
      </c>
      <c r="F43" s="454"/>
      <c r="G43" s="32"/>
      <c r="H43" s="32"/>
      <c r="I43" s="32"/>
      <c r="J43" s="32"/>
      <c r="K43" s="32"/>
      <c r="L43" s="32"/>
      <c r="M43" s="32"/>
      <c r="N43" s="32"/>
    </row>
    <row r="44" spans="2:14" ht="12.75">
      <c r="B44" s="297" t="s">
        <v>69</v>
      </c>
      <c r="C44" s="453">
        <v>1571.42</v>
      </c>
      <c r="D44" s="458"/>
      <c r="E44" s="453">
        <v>1638.462361</v>
      </c>
      <c r="F44" s="454"/>
      <c r="G44" s="32"/>
      <c r="H44" s="32"/>
      <c r="I44" s="32"/>
      <c r="J44" s="32"/>
      <c r="K44" s="32"/>
      <c r="L44" s="32"/>
      <c r="M44" s="32"/>
      <c r="N44" s="32"/>
    </row>
    <row r="45" spans="2:14" ht="12.75">
      <c r="B45" s="297" t="s">
        <v>325</v>
      </c>
      <c r="C45" s="453">
        <v>1329.94</v>
      </c>
      <c r="D45" s="458"/>
      <c r="E45" s="453">
        <v>287.68303000000003</v>
      </c>
      <c r="F45" s="454"/>
      <c r="G45" s="32"/>
      <c r="H45" s="32"/>
      <c r="I45" s="32"/>
      <c r="J45" s="32"/>
      <c r="K45" s="32"/>
      <c r="L45" s="32"/>
      <c r="M45" s="32"/>
      <c r="N45" s="32"/>
    </row>
    <row r="46" spans="2:14" ht="12.75">
      <c r="B46" s="297" t="s">
        <v>326</v>
      </c>
      <c r="C46" s="453">
        <v>310.82</v>
      </c>
      <c r="D46" s="458"/>
      <c r="E46" s="453">
        <v>217.23618</v>
      </c>
      <c r="F46" s="454"/>
      <c r="G46" s="32"/>
      <c r="H46" s="32"/>
      <c r="I46" s="32"/>
      <c r="J46" s="32"/>
      <c r="K46" s="32"/>
      <c r="L46" s="32"/>
      <c r="M46" s="32"/>
      <c r="N46" s="32"/>
    </row>
    <row r="47" spans="2:14" ht="12.75">
      <c r="B47" s="190"/>
      <c r="C47" s="453"/>
      <c r="D47" s="458"/>
      <c r="E47" s="423"/>
      <c r="F47" s="424"/>
      <c r="G47" s="32"/>
      <c r="H47" s="32"/>
      <c r="I47" s="32"/>
      <c r="J47" s="32"/>
      <c r="K47" s="32"/>
      <c r="L47" s="32"/>
      <c r="M47" s="32"/>
      <c r="N47" s="32"/>
    </row>
    <row r="48" spans="1:14" ht="15.75" customHeight="1" thickBot="1">
      <c r="A48" s="22"/>
      <c r="B48" s="313" t="s">
        <v>179</v>
      </c>
      <c r="C48" s="456">
        <v>67086.23</v>
      </c>
      <c r="D48" s="457"/>
      <c r="E48" s="455">
        <v>67519.855383677</v>
      </c>
      <c r="F48" s="455"/>
      <c r="G48" s="32"/>
      <c r="H48" s="32"/>
      <c r="I48" s="32"/>
      <c r="J48" s="32"/>
      <c r="K48" s="32"/>
      <c r="L48" s="32"/>
      <c r="M48" s="32"/>
      <c r="N48" s="32"/>
    </row>
    <row r="49" spans="1:19" ht="12.75">
      <c r="A49" s="450" t="s">
        <v>382</v>
      </c>
      <c r="B49" s="450"/>
      <c r="C49" s="450"/>
      <c r="D49" s="450"/>
      <c r="E49" s="450"/>
      <c r="F49" s="450"/>
      <c r="G49" s="450"/>
      <c r="H49" s="320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12.75">
      <c r="A50" s="451" t="s">
        <v>383</v>
      </c>
      <c r="B50" s="451"/>
      <c r="C50" s="451"/>
      <c r="D50" s="451"/>
      <c r="E50" s="451"/>
      <c r="F50" s="451"/>
      <c r="G50" s="451"/>
      <c r="H50" s="321"/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1:19" ht="12.75">
      <c r="A51" s="452" t="s">
        <v>384</v>
      </c>
      <c r="B51" s="452"/>
      <c r="C51" s="452"/>
      <c r="D51" s="452"/>
      <c r="E51" s="452"/>
      <c r="F51" s="452"/>
      <c r="G51" s="452"/>
      <c r="H51" s="318"/>
      <c r="J51" s="32"/>
      <c r="K51" s="32"/>
      <c r="L51" s="32"/>
      <c r="M51" s="32"/>
      <c r="N51" s="32"/>
      <c r="O51" s="32"/>
      <c r="P51" s="32"/>
      <c r="Q51" s="32"/>
      <c r="R51" s="32"/>
      <c r="S51" s="32"/>
    </row>
    <row r="52" spans="1:19" ht="12.75">
      <c r="A52" s="452" t="s">
        <v>385</v>
      </c>
      <c r="B52" s="452"/>
      <c r="C52" s="318"/>
      <c r="D52" s="318"/>
      <c r="E52" s="318"/>
      <c r="F52" s="318"/>
      <c r="G52" s="318"/>
      <c r="H52" s="314"/>
      <c r="J52" s="32"/>
      <c r="K52" s="32"/>
      <c r="L52" s="32"/>
      <c r="M52" s="32"/>
      <c r="N52" s="32"/>
      <c r="O52" s="32"/>
      <c r="P52" s="32"/>
      <c r="Q52" s="32"/>
      <c r="R52" s="32"/>
      <c r="S52" s="32"/>
    </row>
    <row r="53" spans="1:7" s="32" customFormat="1" ht="12.75">
      <c r="A53" s="326" t="s">
        <v>386</v>
      </c>
      <c r="B53" s="326"/>
      <c r="C53" s="326"/>
      <c r="D53" s="326"/>
      <c r="E53" s="326"/>
      <c r="F53" s="326"/>
      <c r="G53" s="326"/>
    </row>
    <row r="54" spans="1:7" s="32" customFormat="1" ht="12.75">
      <c r="A54" s="326" t="s">
        <v>387</v>
      </c>
      <c r="B54" s="326"/>
      <c r="C54" s="326"/>
      <c r="D54" s="326"/>
      <c r="E54" s="326"/>
      <c r="F54" s="326"/>
      <c r="G54" s="326"/>
    </row>
    <row r="55" spans="1:27" s="77" customFormat="1" ht="14.25">
      <c r="A55" s="459" t="s">
        <v>381</v>
      </c>
      <c r="B55" s="459"/>
      <c r="C55" s="459"/>
      <c r="D55" s="459"/>
      <c r="E55" s="459"/>
      <c r="F55" s="459"/>
      <c r="G55" s="459"/>
      <c r="H55" s="319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</row>
    <row r="56" spans="1:20" ht="12.75">
      <c r="A56" s="326" t="s">
        <v>380</v>
      </c>
      <c r="B56" s="326"/>
      <c r="C56" s="326"/>
      <c r="D56" s="326"/>
      <c r="E56" s="326"/>
      <c r="F56" s="326"/>
      <c r="G56" s="326"/>
      <c r="H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12.75">
      <c r="A57" s="326" t="s">
        <v>379</v>
      </c>
      <c r="B57" s="326"/>
      <c r="C57" s="326"/>
      <c r="D57" s="326"/>
      <c r="E57" s="326"/>
      <c r="F57" s="326"/>
      <c r="G57" s="326"/>
      <c r="H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2:14" ht="12.75">
      <c r="B58" s="32"/>
      <c r="C58" s="76"/>
      <c r="D58" s="76"/>
      <c r="E58" s="76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2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4" ht="12.7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2:14" ht="12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2:14" ht="12.7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2:14" ht="12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2:14" ht="12.7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2:14" ht="12.7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2:14" ht="12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2:14" ht="12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2:14" ht="12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2:14" ht="12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2:14" ht="12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2:14" ht="12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2:14" ht="12.7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2:14" ht="12.7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2:14" ht="12.7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2:14" ht="12.7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2:14" ht="12.7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2:14" ht="12.7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2:14" ht="12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2:14" ht="12.7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2:14" ht="12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2:14" ht="12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2:14" ht="12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2:14" ht="12.7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2:14" ht="12.7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2:14" ht="12.7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2:14" ht="12.7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2:14" ht="12.75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2:14" ht="12.75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2:14" ht="12.75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2:14" ht="12.75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2:14" ht="12.75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2:14" ht="12.75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2:14" ht="12.75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2:14" ht="12.75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2:14" ht="12.75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2:14" ht="12.75"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2:14" ht="12.75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2:14" ht="12.75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2:14" ht="12.75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2:14" ht="12.75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2:14" ht="12.75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2:14" ht="12.75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2:14" ht="12.75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2:14" ht="12.75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2:14" ht="12.75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2:14" ht="12.75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2:14" ht="12.75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2:14" ht="12.75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2:14" ht="12.75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2:14" ht="12.75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2:14" ht="12.75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2:14" ht="12.75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2:14" ht="12.75"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2:14" ht="12.75"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2:14" ht="12.75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2:14" ht="12.75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2:14" ht="12.75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2:14" ht="12.75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2:14" ht="12.75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2:14" ht="12.75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2:14" ht="12.75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2:14" ht="12.75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2:14" ht="12.75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2:14" ht="12.75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2:14" ht="12.75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2:14" ht="12.75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2:14" ht="12.7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2:14" ht="12.75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2:14" ht="12.75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2:14" ht="12.75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2:14" ht="12.75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2:14" ht="12.75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2:14" ht="12.75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2:14" ht="12.75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2:14" ht="12.75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2:14" ht="12.75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2:14" ht="12.75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2:14" ht="12.75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2:14" ht="12.75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2:14" ht="12.75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2:14" ht="12.75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2:14" ht="12.75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2:14" ht="12.75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2:14" ht="12.75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2:14" ht="12.75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2:14" ht="12.75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2:14" ht="12.75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2:14" ht="12.75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2:14" ht="12.75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2:14" ht="12.75"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2:14" ht="12.75"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2:14" ht="12.75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2:14" ht="12.75"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2:14" ht="12.75"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2:14" ht="12.75"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2:14" ht="12.75"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2:14" ht="12.75"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2:14" ht="12.75"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2:14" ht="12.75"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2:14" ht="12.75"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2:14" ht="12.75"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2:14" ht="12.75"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2:14" ht="12.75"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2:14" ht="12.75"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2:14" ht="12.75"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2:14" ht="12.75"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2:14" ht="12.75"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2:14" ht="12.75"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2:14" ht="12.75"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2:14" ht="12.75"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2:14" ht="12.75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2:14" ht="12.75"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2:14" ht="12.75"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2:14" ht="12.75"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2:14" ht="12.75"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2:14" ht="12.75"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2:14" ht="12.75"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2:14" ht="12.75"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2:14" ht="12.75"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2:14" ht="12.75"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2:14" ht="12.75"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2:14" ht="12.75"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2:14" ht="12.75"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2:14" ht="12.75"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2:14" ht="12.75"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2:14" ht="12.75"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2:14" ht="12.75"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2:14" ht="12.75"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2:14" ht="12.75"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2:14" ht="12.75"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2:14" ht="12.75"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2:14" ht="12.75"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2:14" ht="12.75"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2:14" ht="12.75"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2:14" ht="12.75"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2:14" ht="12.75"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2:14" ht="12.75"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2:14" ht="12.75"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2:14" ht="12.75"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2:14" ht="12.75"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2:14" ht="12.75"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2:14" ht="12.75"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2:14" ht="12.75"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2:14" ht="12.75"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2:14" ht="12.75"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2:14" ht="12.75"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2:14" ht="12.75"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2:14" ht="12.75"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2:14" ht="12.75"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2:14" ht="12.75"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2:14" ht="12.75"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2:14" ht="12.75"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2:14" ht="12.75"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2:14" ht="12.75"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2:14" ht="12.75"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2:14" ht="12.75"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2:14" ht="12.75"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2:14" ht="12.75"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2:14" ht="12.75"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2:14" ht="12.75"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2:14" ht="12.75"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2:14" ht="12.75"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2:14" ht="12.75"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2:14" ht="12.75"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2:14" ht="12.75"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2:14" ht="12.75"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2:14" ht="12.75"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2:14" ht="12.75"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2:14" ht="12.75"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2:14" ht="12.75"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2:14" ht="12.75"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2:14" ht="12.75"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2:14" ht="12.75"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2:14" ht="12.75"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2:14" ht="12.75"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2:14" ht="12.75"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2:14" ht="12.75"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2:14" ht="12.75"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2:14" ht="12.75"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2:14" ht="12.75"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2:14" ht="12.75"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2:14" ht="12.75"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2:14" ht="12.75"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2:14" ht="12.75"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2:14" ht="12.75"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2:14" ht="12.75"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2:14" ht="12.75"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2:14" ht="12.75"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2:14" ht="12.75"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2:14" ht="12.75"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2:14" ht="12.75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2:14" ht="12.75"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2:14" ht="12.75"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2:14" ht="12.75"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2:14" ht="12.75"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2:14" ht="12.75"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2:14" ht="12.75"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2:14" ht="12.75"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2:14" ht="12.75"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2:14" ht="12.75"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2:14" ht="12.75"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2:14" ht="12.75"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2:14" ht="12.75"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2:14" ht="12.75"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2:14" ht="12.75"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2:14" ht="12.75"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2:14" ht="12.75"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2:14" ht="12.75"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2:14" ht="12.75"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2:14" ht="12.75"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2:14" ht="12.75"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2:14" ht="12.75"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2:14" ht="12.75"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2:14" ht="12.75"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2:14" ht="12.75"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2:14" ht="12.75"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2:14" ht="12.75"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2:14" ht="12.75"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2:14" ht="12.75"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2:14" ht="12.75"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2:14" ht="12.75"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2:14" ht="12.75"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2:14" ht="12.75"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2:14" ht="12.75"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2:14" ht="12.75"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2:14" ht="12.75"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2:14" ht="12.75"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2:14" ht="12.75"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2:14" ht="12.75"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2:14" ht="12.75"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2:14" ht="12.75"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2:14" ht="12.75"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2:14" ht="12.75"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2:14" ht="12.75"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2:14" ht="12.75"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2:14" ht="12.75"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2:14" ht="12.75"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2:14" ht="12.75"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2:14" ht="12.75"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2:14" ht="12.75"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2:14" ht="12.75"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2:14" ht="12.75"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2:14" ht="12.75"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2:14" ht="12.75"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2:14" ht="12.75"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2:14" ht="12.75"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2:14" ht="12.75"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2:14" ht="12.75"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2:14" ht="12.75"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2:14" ht="12.75"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2:14" ht="12.75"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2:14" ht="12.75"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2:14" ht="12.75"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2:14" ht="12.75"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2:14" ht="12.75"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2:14" ht="12.75"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2:14" ht="12.75"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2:14" ht="12.75"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2:14" ht="12.75"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2:14" ht="12.75"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2:14" ht="12.75"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2:14" ht="12.75"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2:14" ht="12.75"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2:14" ht="12.75"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2:14" ht="12.75"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2:14" ht="12.75"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2:14" ht="12.75"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2:14" ht="12.75"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2:14" ht="12.75"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2:14" ht="12.75"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2:14" ht="12.75"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2:14" ht="12.75"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2:14" ht="12.75"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2:14" ht="12.75"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2:14" ht="12.75"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2:14" ht="12.75"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2:14" ht="12.75"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2:14" ht="12.75"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2:14" ht="12.75"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2:14" ht="12.75"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2:14" ht="12.75"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2:14" ht="12.75"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2:14" ht="12.75"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2:14" ht="12.75"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2:14" ht="12.75"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2:14" ht="12.75"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2:14" ht="12.75"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2:14" ht="12.75"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2:14" ht="12.75"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2:14" ht="12.75"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2:14" ht="12.75"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2:14" ht="12.75"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2:14" ht="12.75"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2:14" ht="12.75"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2:14" ht="12.75"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2:14" ht="12.75"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2:14" ht="12.75"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2:14" ht="12.75"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2:14" ht="12.75"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2:14" ht="12.75"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2:14" ht="12.75"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2:14" ht="12.75"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2:14" ht="12.75"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2:14" ht="12.75"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2:14" ht="12.75"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2:14" ht="12.75"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2:14" ht="12.75"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2:14" ht="12.75"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2:14" ht="12.75"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2:14" ht="12.75"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2:14" ht="12.75"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2:14" ht="12.75"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2:14" ht="12.75"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2:14" ht="12.75"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2:14" ht="12.75"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2:14" ht="12.75"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2:14" ht="12.75"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2:14" ht="12.75"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2:14" ht="12.75"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2:14" ht="12.75"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2:14" ht="12.75"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2:14" ht="12.75"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2:14" ht="12.75"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2:14" ht="12.75"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2:14" ht="12.75"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2:14" ht="12.75"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2:14" ht="12.75"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2:14" ht="12.75"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2:14" ht="12.75"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2:14" ht="12.75"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2:14" ht="12.75"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2:14" ht="12.75"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2:14" ht="12.75"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2:14" ht="12.75"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2:14" ht="12.75"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2:14" ht="12.75"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2:14" ht="12.75"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2:14" ht="12.75"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2:14" ht="12.75"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2:14" ht="12.75"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2:14" ht="12.75"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2:14" ht="12.75"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2:14" ht="12.75"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2:14" ht="12.75"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2:14" ht="12.75"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2:14" ht="12.75"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2:14" ht="12.75"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2:14" ht="12.75"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2:14" ht="12.75"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2:14" ht="12.75"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2:14" ht="12.75"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2:14" ht="12.75"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2:14" ht="12.75"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2:14" ht="12.75"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2:14" ht="12.75"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2:14" ht="12.75"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2:14" ht="12.75"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2:14" ht="12.75"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2:14" ht="12.75"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2:14" ht="12.75"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2:14" ht="12.75"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2:14" ht="12.75"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2:14" ht="12.75"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2:14" ht="12.75"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2:14" ht="12.75"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2:14" ht="12.75"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2:14" ht="12.75"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2:14" ht="12.75"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2:14" ht="12.75"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2:14" ht="12.75"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2:14" ht="12.75"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2:14" ht="12.75"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2:14" ht="12.75"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2:14" ht="12.75"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2:14" ht="12.75"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2:14" ht="12.75"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2:14" ht="12.75"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2:14" ht="12.75"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2:14" ht="12.75"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2:14" ht="12.75"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2:14" ht="12.75"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2:14" ht="12.75"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2:14" ht="12.75"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2:14" ht="12.75"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2:14" ht="12.75"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2:14" ht="12.75"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2:14" ht="12.75"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2:14" ht="12.75"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2:14" ht="12.75"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2:14" ht="12.75"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2:14" ht="12.75"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2:14" ht="12.75"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2:14" ht="12.75"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2:14" ht="12.75"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2:14" ht="12.75"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2:14" ht="12.75"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2:14" ht="12.75"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2:14" ht="12.75"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2:14" ht="12.75"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2:14" ht="12.75"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2:14" ht="12.75"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2:14" ht="12.75"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2:14" ht="12.75"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2:14" ht="12.75"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2:14" ht="12.75"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2:14" ht="12.75"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2:14" ht="12.75"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2:14" ht="12.75"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2:14" ht="12.75"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2:14" ht="12.75"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2:14" ht="12.75"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2:14" ht="12.75"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2:14" ht="12.75"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2:14" ht="12.75"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2:14" ht="12.75"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2:14" ht="12.75"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2:14" ht="12.75"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2:14" ht="12.75"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2:14" ht="12.75"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2:14" ht="12.75"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2:14" ht="12.75"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2:14" ht="12.75"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2:14" ht="12.75"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2:14" ht="12.75"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2:14" ht="12.75"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2:14" ht="12.75"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2:14" ht="12.75"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2:14" ht="12.75"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2:14" ht="12.75"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2:14" ht="12.75"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2:14" ht="12.75"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2:14" ht="12.75"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2:14" ht="12.75"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2:14" ht="12.75"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2:14" ht="12.75"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2:14" ht="12.75"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2:14" ht="12.75"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2:14" ht="12.75"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2:14" ht="12.75"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2:14" ht="12.75"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2:14" ht="12.75"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2:14" ht="12.75"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2:14" ht="12.75"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2:14" ht="12.75"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2:14" ht="12.75"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2:14" ht="12.75"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2:14" ht="12.75"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2:14" ht="12.75"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2:14" ht="12.75"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2:14" ht="12.75"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2:14" ht="12.75"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2:14" ht="12.75"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2:14" ht="12.75"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2:14" ht="12.75"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2:14" ht="12.75"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2:14" ht="12.75"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2:14" ht="12.75"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2:14" ht="12.75"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2:14" ht="12.75"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2:14" ht="12.75"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2:14" ht="12.75"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2:14" ht="12.75"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2:14" ht="12.75"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2:14" ht="12.75"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2:14" ht="12.75"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2:14" ht="12.75"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2:14" ht="12.75"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2:14" ht="12.75"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2:14" ht="12.75"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2:14" ht="12.75"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2:14" ht="12.75"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2:14" ht="12.75"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2:14" ht="12.75"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2:14" ht="12.75"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2:14" ht="12.75"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2:14" ht="12.75"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2:14" ht="12.75"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2:14" ht="12.75"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2:14" ht="12.75"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2:14" ht="12.75"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2:14" ht="12.75"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  <row r="542" spans="2:14" ht="12.75"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</row>
    <row r="543" spans="2:14" ht="12.75"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</row>
    <row r="544" spans="2:14" ht="12.75"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</row>
    <row r="545" spans="2:14" ht="12.75"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</row>
    <row r="546" spans="2:14" ht="12.75"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</row>
    <row r="547" spans="2:14" ht="12.75"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</row>
    <row r="548" spans="2:14" ht="12.75"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</row>
    <row r="549" spans="2:14" ht="12.75"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</row>
    <row r="550" spans="2:14" ht="12.75"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</row>
    <row r="551" spans="2:14" ht="12.75"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</row>
    <row r="552" spans="2:14" ht="12.75"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</row>
    <row r="553" spans="2:14" ht="12.75"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</row>
    <row r="554" spans="2:14" ht="12.75"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</row>
    <row r="555" spans="2:14" ht="12.75"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</row>
    <row r="556" spans="2:14" ht="12.75"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</row>
    <row r="557" spans="2:14" ht="12.75"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</row>
    <row r="558" spans="2:14" ht="12.75"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</row>
    <row r="559" spans="2:14" ht="12.75"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</row>
    <row r="560" spans="2:14" ht="12.75"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</row>
    <row r="561" spans="2:14" ht="12.75"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</row>
    <row r="562" spans="2:14" ht="12.75"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</row>
    <row r="563" spans="2:14" ht="12.75"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</row>
    <row r="564" spans="2:14" ht="12.75"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</row>
    <row r="565" spans="2:14" ht="12.75"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</row>
    <row r="566" spans="2:14" ht="12.75"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</row>
    <row r="567" spans="2:14" ht="12.75"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</row>
    <row r="568" spans="2:14" ht="12.75"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</row>
    <row r="569" spans="2:14" ht="12.75"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</row>
    <row r="570" spans="2:14" ht="12.75"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</row>
    <row r="571" spans="2:14" ht="12.75"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</row>
    <row r="572" spans="2:14" ht="12.75"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</row>
    <row r="573" spans="2:14" ht="12.75"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</row>
    <row r="574" spans="2:14" ht="12.75"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</row>
    <row r="575" spans="2:14" ht="12.75"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</row>
    <row r="576" spans="2:14" ht="12.75"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</row>
    <row r="577" spans="2:14" ht="12.75"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</row>
    <row r="578" spans="2:14" ht="12.75"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</row>
    <row r="579" spans="2:14" ht="12.75"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</row>
    <row r="580" spans="2:14" ht="12.75"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</row>
    <row r="581" spans="2:14" ht="12.75"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</row>
    <row r="582" spans="2:14" ht="12.75"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</row>
    <row r="583" spans="2:14" ht="12.75"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</row>
    <row r="584" spans="2:14" ht="12.75"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</row>
    <row r="585" spans="2:14" ht="12.75"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</row>
    <row r="586" spans="2:14" ht="12.75"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</row>
    <row r="587" spans="2:14" ht="12.75"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</row>
    <row r="588" spans="2:14" ht="12.75"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</row>
    <row r="589" spans="2:14" ht="12.75"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</row>
    <row r="590" spans="2:14" ht="12.75"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</row>
    <row r="591" spans="2:14" ht="12.75"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</row>
    <row r="592" spans="2:14" ht="12.75"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</row>
    <row r="593" spans="2:14" ht="12.75"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</row>
    <row r="594" spans="2:14" ht="12.75"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</row>
    <row r="595" spans="2:14" ht="12.75"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</row>
    <row r="596" spans="2:14" ht="12.75"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</row>
    <row r="597" spans="2:14" ht="12.75"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</row>
    <row r="598" spans="2:14" ht="12.75"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</row>
    <row r="599" spans="2:14" ht="12.75"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</row>
    <row r="600" spans="2:14" ht="12.75"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</row>
    <row r="601" spans="2:14" ht="12.75"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</row>
    <row r="602" spans="2:14" ht="12.75"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</row>
    <row r="603" spans="2:14" ht="12.75"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</row>
    <row r="604" spans="2:14" ht="12.75"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</row>
    <row r="605" spans="2:14" ht="12.75"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</row>
    <row r="606" spans="2:14" ht="12.75"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</row>
    <row r="607" spans="2:14" ht="12.75"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</row>
    <row r="608" spans="2:14" ht="12.75"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</row>
    <row r="609" spans="2:14" ht="12.75"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</row>
    <row r="610" spans="2:14" ht="12.75"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</row>
    <row r="611" spans="2:14" ht="12.75"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</row>
    <row r="612" spans="2:14" ht="12.75"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</row>
    <row r="613" spans="2:14" ht="12.75"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</row>
    <row r="614" spans="2:14" ht="12.75"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</row>
    <row r="615" spans="2:14" ht="12.75"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</row>
    <row r="616" spans="2:14" ht="12.75"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</row>
    <row r="617" spans="2:14" ht="12.75"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</row>
    <row r="618" spans="2:14" ht="12.75"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</row>
    <row r="619" spans="2:14" ht="12.75"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</row>
    <row r="620" spans="2:14" ht="12.75"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</row>
    <row r="621" spans="2:14" ht="12.75"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</row>
    <row r="622" spans="2:14" ht="12.75"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</row>
    <row r="623" spans="2:14" ht="12.75"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</row>
    <row r="624" spans="2:14" ht="12.75"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</row>
    <row r="625" spans="2:14" ht="12.75"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</row>
    <row r="626" spans="2:14" ht="12.75"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</row>
    <row r="627" spans="2:14" ht="12.75"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</row>
    <row r="628" spans="2:14" ht="12.75"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</row>
  </sheetData>
  <mergeCells count="97">
    <mergeCell ref="E5:F5"/>
    <mergeCell ref="A53:G53"/>
    <mergeCell ref="C5:D5"/>
    <mergeCell ref="C6:D7"/>
    <mergeCell ref="C8:D8"/>
    <mergeCell ref="C9:D9"/>
    <mergeCell ref="E6:F7"/>
    <mergeCell ref="E8:F8"/>
    <mergeCell ref="C11:D11"/>
    <mergeCell ref="C12:D12"/>
    <mergeCell ref="A57:G57"/>
    <mergeCell ref="A54:G54"/>
    <mergeCell ref="A55:G55"/>
    <mergeCell ref="A56:G56"/>
    <mergeCell ref="C10:D10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2:D42"/>
    <mergeCell ref="C41:D41"/>
    <mergeCell ref="C47:D47"/>
    <mergeCell ref="C43:D43"/>
    <mergeCell ref="C48:D48"/>
    <mergeCell ref="C46:D46"/>
    <mergeCell ref="C45:D45"/>
    <mergeCell ref="C44:D44"/>
    <mergeCell ref="E48:F48"/>
    <mergeCell ref="E44:F44"/>
    <mergeCell ref="E9:F9"/>
    <mergeCell ref="E10:F10"/>
    <mergeCell ref="E11:F11"/>
    <mergeCell ref="E12:F12"/>
    <mergeCell ref="E13:F13"/>
    <mergeCell ref="E16:F16"/>
    <mergeCell ref="E47:F47"/>
    <mergeCell ref="E46:F46"/>
    <mergeCell ref="E14:F14"/>
    <mergeCell ref="E15:F15"/>
    <mergeCell ref="E17:F17"/>
    <mergeCell ref="E18:F18"/>
    <mergeCell ref="E19:F19"/>
    <mergeCell ref="E20:F20"/>
    <mergeCell ref="E21:F21"/>
    <mergeCell ref="E22:F22"/>
    <mergeCell ref="E45:F45"/>
    <mergeCell ref="E31:F31"/>
    <mergeCell ref="E30:F30"/>
    <mergeCell ref="E29:F29"/>
    <mergeCell ref="E32:F32"/>
    <mergeCell ref="E33:F33"/>
    <mergeCell ref="E34:F34"/>
    <mergeCell ref="E35:F35"/>
    <mergeCell ref="E42:F42"/>
    <mergeCell ref="E43:F43"/>
    <mergeCell ref="E36:F36"/>
    <mergeCell ref="E37:F37"/>
    <mergeCell ref="E38:F38"/>
    <mergeCell ref="E40:F40"/>
    <mergeCell ref="A1:G1"/>
    <mergeCell ref="A2:G3"/>
    <mergeCell ref="E41:F41"/>
    <mergeCell ref="E39:F39"/>
    <mergeCell ref="E27:F27"/>
    <mergeCell ref="E28:F28"/>
    <mergeCell ref="E23:F23"/>
    <mergeCell ref="E24:F24"/>
    <mergeCell ref="E25:F25"/>
    <mergeCell ref="E26:F26"/>
    <mergeCell ref="A49:G49"/>
    <mergeCell ref="A50:G50"/>
    <mergeCell ref="A51:G51"/>
    <mergeCell ref="A52:B52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1" r:id="rId2"/>
  <headerFooter alignWithMargins="0">
    <oddFooter>&amp;C&amp;A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A626"/>
  <sheetViews>
    <sheetView showGridLines="0" view="pageBreakPreview" zoomScale="75" zoomScaleNormal="75" zoomScaleSheetLayoutView="75" workbookViewId="0" topLeftCell="A1">
      <selection activeCell="H50" sqref="H50"/>
    </sheetView>
  </sheetViews>
  <sheetFormatPr defaultColWidth="11.421875" defaultRowHeight="12.75"/>
  <cols>
    <col min="1" max="1" width="42.00390625" style="9" customWidth="1"/>
    <col min="2" max="2" width="14.140625" style="35" customWidth="1"/>
    <col min="3" max="3" width="14.7109375" style="9" bestFit="1" customWidth="1"/>
    <col min="4" max="4" width="12.421875" style="9" customWidth="1"/>
    <col min="5" max="5" width="11.7109375" style="9" customWidth="1"/>
    <col min="6" max="6" width="16.57421875" style="9" customWidth="1"/>
    <col min="7" max="8" width="11.8515625" style="9" bestFit="1" customWidth="1"/>
    <col min="9" max="9" width="12.57421875" style="9" bestFit="1" customWidth="1"/>
    <col min="10" max="16384" width="11.421875" style="9" customWidth="1"/>
  </cols>
  <sheetData>
    <row r="1" spans="1:20" s="23" customFormat="1" ht="18">
      <c r="A1" s="324" t="s">
        <v>173</v>
      </c>
      <c r="B1" s="324"/>
      <c r="C1" s="324"/>
      <c r="D1" s="324"/>
      <c r="E1" s="324"/>
      <c r="F1" s="324"/>
      <c r="G1" s="30"/>
      <c r="H1" s="30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2.75" customHeight="1">
      <c r="A2" s="10"/>
      <c r="B2" s="41"/>
      <c r="C2" s="10"/>
      <c r="D2" s="10"/>
      <c r="E2" s="10"/>
      <c r="F2" s="3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5" customHeight="1">
      <c r="A3" s="361" t="s">
        <v>338</v>
      </c>
      <c r="B3" s="361"/>
      <c r="C3" s="361"/>
      <c r="D3" s="361"/>
      <c r="E3" s="361"/>
      <c r="F3" s="361"/>
      <c r="G3" s="65"/>
      <c r="H3" s="65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15" thickBot="1">
      <c r="A4" s="218"/>
      <c r="B4" s="222"/>
      <c r="C4" s="218"/>
      <c r="D4" s="218"/>
      <c r="E4" s="218"/>
      <c r="F4" s="218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12.75" customHeight="1">
      <c r="A5" s="223"/>
      <c r="B5" s="471">
        <v>2010</v>
      </c>
      <c r="C5" s="472"/>
      <c r="D5" s="471">
        <v>2011</v>
      </c>
      <c r="E5" s="472"/>
      <c r="F5" s="400" t="s">
        <v>376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12.75" customHeight="1">
      <c r="A6" s="224" t="s">
        <v>61</v>
      </c>
      <c r="B6" s="461" t="s">
        <v>41</v>
      </c>
      <c r="C6" s="461" t="s">
        <v>378</v>
      </c>
      <c r="D6" s="461" t="s">
        <v>41</v>
      </c>
      <c r="E6" s="225" t="s">
        <v>327</v>
      </c>
      <c r="F6" s="40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3.5" thickBot="1">
      <c r="A7" s="226"/>
      <c r="B7" s="462"/>
      <c r="C7" s="462"/>
      <c r="D7" s="462"/>
      <c r="E7" s="227" t="s">
        <v>117</v>
      </c>
      <c r="F7" s="470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12.75">
      <c r="A8" s="296" t="s">
        <v>306</v>
      </c>
      <c r="B8" s="298">
        <v>378.45</v>
      </c>
      <c r="C8" s="92">
        <v>479.76</v>
      </c>
      <c r="D8" s="258">
        <v>376.89265398</v>
      </c>
      <c r="E8" s="315">
        <f aca="true" t="shared" si="0" ref="E8:E44">D8*1000000/47190493</f>
        <v>7.986622516954844</v>
      </c>
      <c r="F8" s="93">
        <f aca="true" t="shared" si="1" ref="F8:F44">D8/B8*100-100</f>
        <v>-0.4115064130003958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12.75">
      <c r="A9" s="297" t="s">
        <v>307</v>
      </c>
      <c r="B9" s="299">
        <v>2431.96</v>
      </c>
      <c r="C9" s="96">
        <v>2943.42</v>
      </c>
      <c r="D9" s="96">
        <v>2416.3118210999996</v>
      </c>
      <c r="E9" s="316">
        <f t="shared" si="0"/>
        <v>51.20336041202196</v>
      </c>
      <c r="F9" s="97">
        <f t="shared" si="1"/>
        <v>-0.643438991595275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12.75">
      <c r="A10" s="297" t="s">
        <v>79</v>
      </c>
      <c r="B10" s="299">
        <v>1254.02</v>
      </c>
      <c r="C10" s="96">
        <v>1552.76</v>
      </c>
      <c r="D10" s="96">
        <v>1230.2015258909998</v>
      </c>
      <c r="E10" s="316">
        <f t="shared" si="0"/>
        <v>26.068842423218587</v>
      </c>
      <c r="F10" s="97">
        <f t="shared" si="1"/>
        <v>-1.8993695562271853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2.75">
      <c r="A11" s="297" t="s">
        <v>44</v>
      </c>
      <c r="B11" s="299">
        <v>3527.52</v>
      </c>
      <c r="C11" s="96">
        <v>4025.3</v>
      </c>
      <c r="D11" s="96">
        <v>3418.90068</v>
      </c>
      <c r="E11" s="316">
        <f t="shared" si="0"/>
        <v>72.44892906713223</v>
      </c>
      <c r="F11" s="97">
        <f t="shared" si="1"/>
        <v>-3.0791978500476205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2.75">
      <c r="A12" s="297" t="s">
        <v>140</v>
      </c>
      <c r="B12" s="299">
        <v>32.71</v>
      </c>
      <c r="C12" s="96">
        <v>37.74</v>
      </c>
      <c r="D12" s="96">
        <v>32.44662393</v>
      </c>
      <c r="E12" s="316">
        <f t="shared" si="0"/>
        <v>0.687566962481193</v>
      </c>
      <c r="F12" s="97">
        <f t="shared" si="1"/>
        <v>-0.8051851727300487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2.75">
      <c r="A13" s="297" t="s">
        <v>45</v>
      </c>
      <c r="B13" s="299">
        <v>1603.12</v>
      </c>
      <c r="C13" s="96">
        <v>1868.91</v>
      </c>
      <c r="D13" s="96">
        <v>1750.2085451199998</v>
      </c>
      <c r="E13" s="316">
        <f t="shared" si="0"/>
        <v>37.088159793541465</v>
      </c>
      <c r="F13" s="97">
        <f t="shared" si="1"/>
        <v>9.17514254204302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2.75">
      <c r="A14" s="297" t="s">
        <v>46</v>
      </c>
      <c r="B14" s="299">
        <v>1668.81</v>
      </c>
      <c r="C14" s="96">
        <v>2072.08</v>
      </c>
      <c r="D14" s="96">
        <v>1633.6450009999999</v>
      </c>
      <c r="E14" s="316">
        <f t="shared" si="0"/>
        <v>34.61809566176814</v>
      </c>
      <c r="F14" s="97">
        <f t="shared" si="1"/>
        <v>-2.107190093539714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2.75">
      <c r="A15" s="297" t="s">
        <v>308</v>
      </c>
      <c r="B15" s="299">
        <v>601.12</v>
      </c>
      <c r="C15" s="96">
        <v>696.82</v>
      </c>
      <c r="D15" s="96">
        <v>596.3974267880001</v>
      </c>
      <c r="E15" s="316">
        <f t="shared" si="0"/>
        <v>12.638084259641028</v>
      </c>
      <c r="F15" s="97">
        <f t="shared" si="1"/>
        <v>-0.7856290278147355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2.75">
      <c r="A16" s="297" t="s">
        <v>309</v>
      </c>
      <c r="B16" s="299">
        <v>150.54</v>
      </c>
      <c r="C16" s="96">
        <v>160.25</v>
      </c>
      <c r="D16" s="96">
        <v>151.546772145</v>
      </c>
      <c r="E16" s="316">
        <f t="shared" si="0"/>
        <v>3.2113835332256437</v>
      </c>
      <c r="F16" s="97">
        <f t="shared" si="1"/>
        <v>0.6687738441610236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2.75">
      <c r="A17" s="297" t="s">
        <v>310</v>
      </c>
      <c r="B17" s="299">
        <v>76.72</v>
      </c>
      <c r="C17" s="96">
        <v>139.26</v>
      </c>
      <c r="D17" s="96">
        <v>78.46702915</v>
      </c>
      <c r="E17" s="316">
        <f t="shared" si="0"/>
        <v>1.662771972948026</v>
      </c>
      <c r="F17" s="97">
        <f t="shared" si="1"/>
        <v>2.2771495698644486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12.75">
      <c r="A18" s="297" t="s">
        <v>47</v>
      </c>
      <c r="B18" s="299">
        <v>177.17</v>
      </c>
      <c r="C18" s="96">
        <v>209.55</v>
      </c>
      <c r="D18" s="96">
        <v>178.76269</v>
      </c>
      <c r="E18" s="316">
        <f t="shared" si="0"/>
        <v>3.7881081259312124</v>
      </c>
      <c r="F18" s="97">
        <f t="shared" si="1"/>
        <v>0.8989614494553422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12.75">
      <c r="A19" s="297" t="s">
        <v>31</v>
      </c>
      <c r="B19" s="299">
        <v>173.89</v>
      </c>
      <c r="C19" s="96">
        <v>211.86</v>
      </c>
      <c r="D19" s="96">
        <v>172.41900365</v>
      </c>
      <c r="E19" s="316">
        <f t="shared" si="0"/>
        <v>3.653680915136869</v>
      </c>
      <c r="F19" s="97">
        <f t="shared" si="1"/>
        <v>-0.8459349876358573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12.75">
      <c r="A20" s="297" t="s">
        <v>311</v>
      </c>
      <c r="B20" s="299">
        <v>185.05</v>
      </c>
      <c r="C20" s="96">
        <v>244.4</v>
      </c>
      <c r="D20" s="96">
        <v>182.35701</v>
      </c>
      <c r="E20" s="316">
        <f t="shared" si="0"/>
        <v>3.8642743147438616</v>
      </c>
      <c r="F20" s="97">
        <f t="shared" si="1"/>
        <v>-1.4552769521750832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2.75">
      <c r="A21" s="297" t="s">
        <v>84</v>
      </c>
      <c r="B21" s="299">
        <v>147.29</v>
      </c>
      <c r="C21" s="96">
        <v>172.54</v>
      </c>
      <c r="D21" s="96">
        <v>145.00092758</v>
      </c>
      <c r="E21" s="316">
        <f t="shared" si="0"/>
        <v>3.072672446545536</v>
      </c>
      <c r="F21" s="97">
        <f t="shared" si="1"/>
        <v>-1.5541261592776152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12.75">
      <c r="A22" s="297" t="s">
        <v>50</v>
      </c>
      <c r="B22" s="299">
        <v>621.17</v>
      </c>
      <c r="C22" s="96">
        <v>822.76</v>
      </c>
      <c r="D22" s="96">
        <v>610.010792297</v>
      </c>
      <c r="E22" s="316">
        <f t="shared" si="0"/>
        <v>12.926561125288519</v>
      </c>
      <c r="F22" s="97">
        <f t="shared" si="1"/>
        <v>-1.79648207463336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297" t="s">
        <v>312</v>
      </c>
      <c r="B23" s="299">
        <v>446.33</v>
      </c>
      <c r="C23" s="96">
        <v>496.3</v>
      </c>
      <c r="D23" s="96">
        <v>443.08069</v>
      </c>
      <c r="E23" s="316">
        <f t="shared" si="0"/>
        <v>9.38919392090267</v>
      </c>
      <c r="F23" s="97">
        <f t="shared" si="1"/>
        <v>-0.7280061837653733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297" t="s">
        <v>313</v>
      </c>
      <c r="B24" s="299">
        <v>160.98</v>
      </c>
      <c r="C24" s="96">
        <v>269.7</v>
      </c>
      <c r="D24" s="96">
        <v>154.1033</v>
      </c>
      <c r="E24" s="316">
        <f t="shared" si="0"/>
        <v>3.265558170795122</v>
      </c>
      <c r="F24" s="97">
        <f t="shared" si="1"/>
        <v>-4.2717728910423745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297" t="s">
        <v>51</v>
      </c>
      <c r="B25" s="299">
        <v>37.04</v>
      </c>
      <c r="C25" s="96">
        <v>42.71</v>
      </c>
      <c r="D25" s="96">
        <v>33.873608999999995</v>
      </c>
      <c r="E25" s="316">
        <f t="shared" si="0"/>
        <v>0.7178057877038918</v>
      </c>
      <c r="F25" s="97">
        <f t="shared" si="1"/>
        <v>-8.54857181425487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297" t="s">
        <v>314</v>
      </c>
      <c r="B26" s="299">
        <v>1072.8</v>
      </c>
      <c r="C26" s="96">
        <v>1343.15</v>
      </c>
      <c r="D26" s="96">
        <v>1033.62963</v>
      </c>
      <c r="E26" s="316">
        <f t="shared" si="0"/>
        <v>21.903344599514988</v>
      </c>
      <c r="F26" s="97">
        <f t="shared" si="1"/>
        <v>-3.651227628635354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297" t="s">
        <v>315</v>
      </c>
      <c r="B27" s="299">
        <v>44.32</v>
      </c>
      <c r="C27" s="96">
        <v>264.68</v>
      </c>
      <c r="D27" s="96">
        <v>43.935197</v>
      </c>
      <c r="E27" s="316">
        <f t="shared" si="0"/>
        <v>0.9310179700813891</v>
      </c>
      <c r="F27" s="97">
        <f t="shared" si="1"/>
        <v>-0.8682378158844699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297" t="s">
        <v>316</v>
      </c>
      <c r="B28" s="299">
        <v>58.08</v>
      </c>
      <c r="C28" s="96">
        <v>65.78</v>
      </c>
      <c r="D28" s="96">
        <v>55.147625999999995</v>
      </c>
      <c r="E28" s="316">
        <f t="shared" si="0"/>
        <v>1.1686172890798152</v>
      </c>
      <c r="F28" s="97">
        <f t="shared" si="1"/>
        <v>-5.04885330578513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297" t="s">
        <v>317</v>
      </c>
      <c r="B29" s="299">
        <v>2781</v>
      </c>
      <c r="C29" s="96">
        <v>3167.81</v>
      </c>
      <c r="D29" s="96">
        <v>2884.4108648</v>
      </c>
      <c r="E29" s="316">
        <f t="shared" si="0"/>
        <v>61.12271098333302</v>
      </c>
      <c r="F29" s="97">
        <f t="shared" si="1"/>
        <v>3.7184776986695596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12.75">
      <c r="A30" s="297" t="s">
        <v>54</v>
      </c>
      <c r="B30" s="299">
        <v>4694.92</v>
      </c>
      <c r="C30" s="96">
        <v>5001.42</v>
      </c>
      <c r="D30" s="96">
        <v>4656.01759667</v>
      </c>
      <c r="E30" s="316">
        <f t="shared" si="0"/>
        <v>98.66431352327682</v>
      </c>
      <c r="F30" s="97">
        <f t="shared" si="1"/>
        <v>-0.8286063091596958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12.75">
      <c r="A31" s="297" t="s">
        <v>55</v>
      </c>
      <c r="B31" s="299">
        <v>103.56</v>
      </c>
      <c r="C31" s="96">
        <v>131.96</v>
      </c>
      <c r="D31" s="96">
        <v>102.6857976</v>
      </c>
      <c r="E31" s="316">
        <f t="shared" si="0"/>
        <v>2.1759848450830974</v>
      </c>
      <c r="F31" s="97">
        <f t="shared" si="1"/>
        <v>-0.8441506373116994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12.75">
      <c r="A32" s="297" t="s">
        <v>56</v>
      </c>
      <c r="B32" s="299">
        <v>130.49</v>
      </c>
      <c r="C32" s="96">
        <v>148.15</v>
      </c>
      <c r="D32" s="96">
        <v>121.88539845</v>
      </c>
      <c r="E32" s="316">
        <f t="shared" si="0"/>
        <v>2.582837997687373</v>
      </c>
      <c r="F32" s="97">
        <f t="shared" si="1"/>
        <v>-6.594069698827511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12.75">
      <c r="A33" s="297" t="s">
        <v>63</v>
      </c>
      <c r="B33" s="299">
        <v>629.85</v>
      </c>
      <c r="C33" s="96">
        <v>816.47</v>
      </c>
      <c r="D33" s="96">
        <v>615.4324439860001</v>
      </c>
      <c r="E33" s="316">
        <f t="shared" si="0"/>
        <v>13.041449767986109</v>
      </c>
      <c r="F33" s="97">
        <f t="shared" si="1"/>
        <v>-2.289045965547345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12.75">
      <c r="A34" s="297" t="s">
        <v>172</v>
      </c>
      <c r="B34" s="299">
        <v>543.09</v>
      </c>
      <c r="C34" s="96">
        <v>709.32</v>
      </c>
      <c r="D34" s="96">
        <v>546.0641256</v>
      </c>
      <c r="E34" s="316">
        <f t="shared" si="0"/>
        <v>11.57148592620128</v>
      </c>
      <c r="F34" s="97">
        <f t="shared" si="1"/>
        <v>0.5476303375131124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12.75">
      <c r="A35" s="297" t="s">
        <v>141</v>
      </c>
      <c r="B35" s="299">
        <v>99.98</v>
      </c>
      <c r="C35" s="96">
        <v>229.46</v>
      </c>
      <c r="D35" s="96">
        <v>102.0332917</v>
      </c>
      <c r="E35" s="316">
        <f t="shared" si="0"/>
        <v>2.16215778250081</v>
      </c>
      <c r="F35" s="97">
        <f t="shared" si="1"/>
        <v>2.0537024404881095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12.75">
      <c r="A36" s="297" t="s">
        <v>318</v>
      </c>
      <c r="B36" s="299">
        <v>141.86</v>
      </c>
      <c r="C36" s="96">
        <v>288.38</v>
      </c>
      <c r="D36" s="96">
        <v>140.68225049999998</v>
      </c>
      <c r="E36" s="316">
        <f t="shared" si="0"/>
        <v>2.9811566177111133</v>
      </c>
      <c r="F36" s="97">
        <f t="shared" si="1"/>
        <v>-0.8302195826871781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12.75">
      <c r="A37" s="297" t="s">
        <v>319</v>
      </c>
      <c r="B37" s="299">
        <v>217.02</v>
      </c>
      <c r="C37" s="96">
        <v>347.55</v>
      </c>
      <c r="D37" s="96">
        <v>226.0453945</v>
      </c>
      <c r="E37" s="316">
        <f t="shared" si="0"/>
        <v>4.790062152984924</v>
      </c>
      <c r="F37" s="97">
        <f t="shared" si="1"/>
        <v>4.158784674223568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2.75">
      <c r="A38" s="297" t="s">
        <v>320</v>
      </c>
      <c r="B38" s="299">
        <v>26.18</v>
      </c>
      <c r="C38" s="96">
        <v>35.9</v>
      </c>
      <c r="D38" s="96">
        <v>27.89581</v>
      </c>
      <c r="E38" s="316">
        <f t="shared" si="0"/>
        <v>0.5911319892335094</v>
      </c>
      <c r="F38" s="97">
        <f t="shared" si="1"/>
        <v>6.553896103896122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12.75">
      <c r="A39" s="297" t="s">
        <v>321</v>
      </c>
      <c r="B39" s="299">
        <v>40.32</v>
      </c>
      <c r="C39" s="96">
        <v>55.37</v>
      </c>
      <c r="D39" s="96">
        <v>33.07628182</v>
      </c>
      <c r="E39" s="316">
        <f t="shared" si="0"/>
        <v>0.7009098595346311</v>
      </c>
      <c r="F39" s="97">
        <f t="shared" si="1"/>
        <v>-17.965570882936504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12.75">
      <c r="A40" s="297" t="s">
        <v>57</v>
      </c>
      <c r="B40" s="299">
        <v>761.4</v>
      </c>
      <c r="C40" s="96">
        <v>2231.33</v>
      </c>
      <c r="D40" s="96">
        <v>785.386424</v>
      </c>
      <c r="E40" s="316">
        <f t="shared" si="0"/>
        <v>16.64289508482143</v>
      </c>
      <c r="F40" s="97">
        <f t="shared" si="1"/>
        <v>3.150305227213039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12.75">
      <c r="A41" s="297" t="s">
        <v>322</v>
      </c>
      <c r="B41" s="299">
        <v>46.68</v>
      </c>
      <c r="C41" s="96">
        <v>194.71</v>
      </c>
      <c r="D41" s="96">
        <v>111.4023248</v>
      </c>
      <c r="E41" s="316">
        <f t="shared" si="0"/>
        <v>2.3606942355952922</v>
      </c>
      <c r="F41" s="97">
        <f t="shared" si="1"/>
        <v>138.6510814053128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12.75">
      <c r="A42" s="297" t="s">
        <v>323</v>
      </c>
      <c r="B42" s="299">
        <v>573.74</v>
      </c>
      <c r="C42" s="96">
        <v>686.47</v>
      </c>
      <c r="D42" s="96">
        <v>537.4912013</v>
      </c>
      <c r="E42" s="316">
        <f t="shared" si="0"/>
        <v>11.389819582940147</v>
      </c>
      <c r="F42" s="97">
        <f t="shared" si="1"/>
        <v>-6.317983529124703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12.75">
      <c r="A43" s="297" t="s">
        <v>324</v>
      </c>
      <c r="B43" s="299">
        <v>2430.94</v>
      </c>
      <c r="C43" s="96">
        <v>3310.46</v>
      </c>
      <c r="D43" s="96">
        <v>2362.5607990000003</v>
      </c>
      <c r="E43" s="316">
        <f t="shared" si="0"/>
        <v>50.06433814963536</v>
      </c>
      <c r="F43" s="97">
        <f t="shared" si="1"/>
        <v>-2.8128707824956507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12.75">
      <c r="A44" s="297" t="s">
        <v>69</v>
      </c>
      <c r="B44" s="299">
        <v>1899.03</v>
      </c>
      <c r="C44" s="96">
        <v>2936.91</v>
      </c>
      <c r="D44" s="96">
        <v>2135.077267</v>
      </c>
      <c r="E44" s="316">
        <f t="shared" si="0"/>
        <v>45.243800843530074</v>
      </c>
      <c r="F44" s="97">
        <f t="shared" si="1"/>
        <v>12.429886152404123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12.75">
      <c r="A45" s="190"/>
      <c r="B45" s="96"/>
      <c r="C45" s="96"/>
      <c r="D45" s="96"/>
      <c r="E45" s="316"/>
      <c r="F45" s="97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15.75" customHeight="1" thickBot="1">
      <c r="A46" s="313" t="s">
        <v>179</v>
      </c>
      <c r="B46" s="306">
        <v>30490.72</v>
      </c>
      <c r="C46" s="306">
        <v>38918.05</v>
      </c>
      <c r="D46" s="306">
        <v>30282.297686747</v>
      </c>
      <c r="E46" s="317">
        <f>D46*1000000/47190493</f>
        <v>641.703355096269</v>
      </c>
      <c r="F46" s="307">
        <f>D46/B46*100-100</f>
        <v>-0.6835598282133049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6" s="32" customFormat="1" ht="12.75">
      <c r="A47" s="326" t="s">
        <v>304</v>
      </c>
      <c r="B47" s="326"/>
      <c r="C47" s="326"/>
      <c r="D47" s="326"/>
      <c r="E47" s="326"/>
      <c r="F47" s="326"/>
    </row>
    <row r="48" spans="1:6" s="32" customFormat="1" ht="12.75">
      <c r="A48" s="326" t="s">
        <v>305</v>
      </c>
      <c r="B48" s="326"/>
      <c r="C48" s="326"/>
      <c r="D48" s="326"/>
      <c r="E48" s="326"/>
      <c r="F48" s="326"/>
    </row>
    <row r="49" spans="1:27" s="77" customFormat="1" ht="14.25">
      <c r="A49" s="459" t="s">
        <v>374</v>
      </c>
      <c r="B49" s="459"/>
      <c r="C49" s="459"/>
      <c r="D49" s="459"/>
      <c r="E49" s="459"/>
      <c r="F49" s="459"/>
      <c r="G49" s="459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</row>
    <row r="50" spans="1:20" ht="12.75">
      <c r="A50" s="326" t="s">
        <v>375</v>
      </c>
      <c r="B50" s="326"/>
      <c r="C50" s="326"/>
      <c r="D50" s="326"/>
      <c r="E50" s="326"/>
      <c r="F50" s="326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" ht="12.75">
      <c r="A51" s="326" t="s">
        <v>377</v>
      </c>
      <c r="B51" s="326"/>
    </row>
    <row r="52" spans="1:20" ht="12.75">
      <c r="A52" s="32"/>
      <c r="B52" s="34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ht="12.75">
      <c r="A53" s="32"/>
      <c r="B53" s="34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ht="12.75">
      <c r="A54" s="32"/>
      <c r="B54" s="34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 ht="12.75">
      <c r="A55" s="32"/>
      <c r="B55" s="34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ht="12.75">
      <c r="A56" s="32"/>
      <c r="B56" s="34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12.75">
      <c r="A57" s="32"/>
      <c r="B57" s="34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ht="12.75">
      <c r="A58" s="32"/>
      <c r="B58" s="3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ht="12.75">
      <c r="A59" s="32"/>
      <c r="B59" s="34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ht="12.75">
      <c r="A60" s="32"/>
      <c r="B60" s="34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 ht="12.75">
      <c r="A61" s="32"/>
      <c r="B61" s="34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ht="12.75">
      <c r="A62" s="32"/>
      <c r="B62" s="34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ht="12.75">
      <c r="A63" s="32"/>
      <c r="B63" s="34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 ht="12.75">
      <c r="A64" s="32"/>
      <c r="B64" s="34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0" ht="12.75">
      <c r="A65" s="32"/>
      <c r="B65" s="34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0" ht="12.75">
      <c r="A66" s="32"/>
      <c r="B66" s="34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:20" ht="12.75">
      <c r="A67" s="32"/>
      <c r="B67" s="34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1:20" ht="12.75">
      <c r="A68" s="32"/>
      <c r="B68" s="34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:20" ht="12.75">
      <c r="A69" s="32"/>
      <c r="B69" s="34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0" ht="12.75">
      <c r="A70" s="32"/>
      <c r="B70" s="34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1:20" ht="12.75">
      <c r="A71" s="32"/>
      <c r="B71" s="34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 ht="12.75">
      <c r="A72" s="32"/>
      <c r="B72" s="34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0" ht="12.75">
      <c r="A73" s="32"/>
      <c r="B73" s="34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0" ht="12.75">
      <c r="A74" s="32"/>
      <c r="B74" s="34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 ht="12.75">
      <c r="A75" s="32"/>
      <c r="B75" s="34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1:20" ht="12.75">
      <c r="A76" s="32"/>
      <c r="B76" s="34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0" ht="12.75">
      <c r="A77" s="32"/>
      <c r="B77" s="34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ht="12.75">
      <c r="A78" s="32"/>
      <c r="B78" s="34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1:20" ht="12.75">
      <c r="A79" s="32"/>
      <c r="B79" s="34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:20" ht="12.75">
      <c r="A80" s="32"/>
      <c r="B80" s="34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1:20" ht="12.75">
      <c r="A81" s="32"/>
      <c r="B81" s="34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1:20" ht="12.75">
      <c r="A82" s="32"/>
      <c r="B82" s="34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1:20" ht="12.75">
      <c r="A83" s="32"/>
      <c r="B83" s="34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2.75">
      <c r="A84" s="32"/>
      <c r="B84" s="34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1:20" ht="12.75">
      <c r="A85" s="32"/>
      <c r="B85" s="34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1:20" ht="12.75">
      <c r="A86" s="32"/>
      <c r="B86" s="34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1:20" ht="12.75">
      <c r="A87" s="32"/>
      <c r="B87" s="34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1:20" ht="12.75">
      <c r="A88" s="32"/>
      <c r="B88" s="34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1:20" ht="12.75">
      <c r="A89" s="32"/>
      <c r="B89" s="34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1:20" ht="12.75">
      <c r="A90" s="32"/>
      <c r="B90" s="34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1:20" ht="12.75">
      <c r="A91" s="32"/>
      <c r="B91" s="34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1:20" ht="12.75">
      <c r="A92" s="32"/>
      <c r="B92" s="34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1:20" ht="12.75">
      <c r="A93" s="32"/>
      <c r="B93" s="34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1:20" ht="12.75">
      <c r="A94" s="32"/>
      <c r="B94" s="34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1:20" ht="12.75">
      <c r="A95" s="32"/>
      <c r="B95" s="34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1:20" ht="12.75">
      <c r="A96" s="32"/>
      <c r="B96" s="34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1:20" ht="12.75">
      <c r="A97" s="32"/>
      <c r="B97" s="34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1:20" ht="12.75">
      <c r="A98" s="32"/>
      <c r="B98" s="34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1:20" ht="12.75">
      <c r="A99" s="32"/>
      <c r="B99" s="34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1:20" ht="12.75">
      <c r="A100" s="32"/>
      <c r="B100" s="34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1:20" ht="12.75">
      <c r="A101" s="32"/>
      <c r="B101" s="34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1:20" ht="12.75">
      <c r="A102" s="32"/>
      <c r="B102" s="34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1:20" ht="12.75">
      <c r="A103" s="32"/>
      <c r="B103" s="34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1:20" ht="12.75">
      <c r="A104" s="32"/>
      <c r="B104" s="34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1:20" ht="12.75">
      <c r="A105" s="32"/>
      <c r="B105" s="34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1:20" ht="12.75">
      <c r="A106" s="32"/>
      <c r="B106" s="34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1:20" ht="12.75">
      <c r="A107" s="32"/>
      <c r="B107" s="34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1:20" ht="12.75">
      <c r="A108" s="32"/>
      <c r="B108" s="34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1:20" ht="12.75">
      <c r="A109" s="32"/>
      <c r="B109" s="34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1:20" ht="12.75">
      <c r="A110" s="32"/>
      <c r="B110" s="34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1:20" ht="12.75">
      <c r="A111" s="32"/>
      <c r="B111" s="34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1:20" ht="12.75">
      <c r="A112" s="32"/>
      <c r="B112" s="34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1:20" ht="12.75">
      <c r="A113" s="32"/>
      <c r="B113" s="34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1:20" ht="12.75">
      <c r="A114" s="32"/>
      <c r="B114" s="34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1:20" ht="12.75">
      <c r="A115" s="32"/>
      <c r="B115" s="34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1:20" ht="12.75">
      <c r="A116" s="32"/>
      <c r="B116" s="34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1:20" ht="12.75">
      <c r="A117" s="32"/>
      <c r="B117" s="34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1:20" ht="12.75">
      <c r="A118" s="32"/>
      <c r="B118" s="34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1:20" ht="12.75">
      <c r="A119" s="32"/>
      <c r="B119" s="34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1:20" ht="12.75">
      <c r="A120" s="32"/>
      <c r="B120" s="34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  <row r="121" spans="1:20" ht="12.75">
      <c r="A121" s="32"/>
      <c r="B121" s="34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1:20" ht="12.75">
      <c r="A122" s="32"/>
      <c r="B122" s="34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1:20" ht="12.75">
      <c r="A123" s="32"/>
      <c r="B123" s="34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  <row r="124" spans="1:20" ht="12.75">
      <c r="A124" s="32"/>
      <c r="B124" s="34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spans="1:20" ht="12.75">
      <c r="A125" s="32"/>
      <c r="B125" s="34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</row>
    <row r="126" spans="1:20" ht="12.75">
      <c r="A126" s="32"/>
      <c r="B126" s="34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</row>
    <row r="127" spans="1:20" ht="12.75">
      <c r="A127" s="32"/>
      <c r="B127" s="34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</row>
    <row r="128" spans="1:20" ht="12.75">
      <c r="A128" s="32"/>
      <c r="B128" s="34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</row>
    <row r="129" spans="1:20" ht="12.75">
      <c r="A129" s="32"/>
      <c r="B129" s="34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spans="1:20" ht="12.75">
      <c r="A130" s="32"/>
      <c r="B130" s="34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</row>
    <row r="131" spans="1:20" ht="12.75">
      <c r="A131" s="32"/>
      <c r="B131" s="34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</row>
    <row r="132" spans="1:20" ht="12.75">
      <c r="A132" s="32"/>
      <c r="B132" s="34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</row>
    <row r="133" spans="1:20" ht="12.75">
      <c r="A133" s="32"/>
      <c r="B133" s="34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</row>
    <row r="134" spans="1:20" ht="12.75">
      <c r="A134" s="32"/>
      <c r="B134" s="34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</row>
    <row r="135" spans="1:20" ht="12.75">
      <c r="A135" s="32"/>
      <c r="B135" s="34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</row>
    <row r="136" spans="1:20" ht="12.75">
      <c r="A136" s="32"/>
      <c r="B136" s="34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</row>
    <row r="137" spans="1:20" ht="12.75">
      <c r="A137" s="32"/>
      <c r="B137" s="34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</row>
    <row r="138" spans="1:20" ht="12.75">
      <c r="A138" s="32"/>
      <c r="B138" s="34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</row>
    <row r="139" spans="1:20" ht="12.75">
      <c r="A139" s="32"/>
      <c r="B139" s="34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</row>
    <row r="140" spans="1:20" ht="12.75">
      <c r="A140" s="32"/>
      <c r="B140" s="34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</row>
    <row r="141" spans="1:20" ht="12.75">
      <c r="A141" s="32"/>
      <c r="B141" s="34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</row>
    <row r="142" spans="1:20" ht="12.75">
      <c r="A142" s="32"/>
      <c r="B142" s="34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</row>
    <row r="143" spans="1:20" ht="12.75">
      <c r="A143" s="32"/>
      <c r="B143" s="34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2.75">
      <c r="A144" s="32"/>
      <c r="B144" s="34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2.75">
      <c r="A145" s="32"/>
      <c r="B145" s="34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20" ht="12.75">
      <c r="A146" s="32"/>
      <c r="B146" s="34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1:20" ht="12.75">
      <c r="A147" s="32"/>
      <c r="B147" s="34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2.75">
      <c r="A148" s="32"/>
      <c r="B148" s="34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2.75">
      <c r="A149" s="32"/>
      <c r="B149" s="34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2.75">
      <c r="A150" s="32"/>
      <c r="B150" s="34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2.75">
      <c r="A151" s="32"/>
      <c r="B151" s="34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2.75">
      <c r="A152" s="32"/>
      <c r="B152" s="34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  <row r="153" spans="1:20" ht="12.75">
      <c r="A153" s="32"/>
      <c r="B153" s="34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</row>
    <row r="154" spans="1:20" ht="12.75">
      <c r="A154" s="32"/>
      <c r="B154" s="34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</row>
    <row r="155" spans="1:20" ht="12.75">
      <c r="A155" s="32"/>
      <c r="B155" s="34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</row>
    <row r="156" spans="1:20" ht="12.75">
      <c r="A156" s="32"/>
      <c r="B156" s="34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</row>
    <row r="157" spans="1:20" ht="12.75">
      <c r="A157" s="32"/>
      <c r="B157" s="34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</row>
    <row r="158" spans="1:20" ht="12.75">
      <c r="A158" s="32"/>
      <c r="B158" s="34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</row>
    <row r="159" spans="1:20" ht="12.75">
      <c r="A159" s="32"/>
      <c r="B159" s="34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</row>
    <row r="160" spans="1:20" ht="12.75">
      <c r="A160" s="32"/>
      <c r="B160" s="34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</row>
    <row r="161" spans="1:20" ht="12.75">
      <c r="A161" s="32"/>
      <c r="B161" s="34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</row>
    <row r="162" spans="1:20" ht="12.75">
      <c r="A162" s="32"/>
      <c r="B162" s="34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</row>
    <row r="163" spans="1:20" ht="12.75">
      <c r="A163" s="32"/>
      <c r="B163" s="34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</row>
    <row r="164" spans="1:20" ht="12.75">
      <c r="A164" s="32"/>
      <c r="B164" s="34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</row>
    <row r="165" spans="1:20" ht="12.75">
      <c r="A165" s="32"/>
      <c r="B165" s="34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</row>
    <row r="166" spans="1:20" ht="12.75">
      <c r="A166" s="32"/>
      <c r="B166" s="34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</row>
    <row r="167" spans="1:20" ht="12.75">
      <c r="A167" s="32"/>
      <c r="B167" s="34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</row>
    <row r="168" spans="1:20" ht="12.75">
      <c r="A168" s="32"/>
      <c r="B168" s="34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</row>
    <row r="169" spans="1:20" ht="12.75">
      <c r="A169" s="32"/>
      <c r="B169" s="34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</row>
    <row r="170" spans="1:20" ht="12.75">
      <c r="A170" s="32"/>
      <c r="B170" s="34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</row>
    <row r="171" spans="1:20" ht="12.75">
      <c r="A171" s="32"/>
      <c r="B171" s="34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</row>
    <row r="172" spans="1:20" ht="12.75">
      <c r="A172" s="32"/>
      <c r="B172" s="34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</row>
    <row r="173" spans="1:20" ht="12.75">
      <c r="A173" s="32"/>
      <c r="B173" s="34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</row>
    <row r="174" spans="1:20" ht="12.75">
      <c r="A174" s="32"/>
      <c r="B174" s="34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</row>
    <row r="175" spans="1:20" ht="12.75">
      <c r="A175" s="32"/>
      <c r="B175" s="34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</row>
    <row r="176" spans="1:20" ht="12.75">
      <c r="A176" s="32"/>
      <c r="B176" s="34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</row>
    <row r="177" spans="1:20" ht="12.75">
      <c r="A177" s="32"/>
      <c r="B177" s="34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</row>
    <row r="178" spans="1:20" ht="12.75">
      <c r="A178" s="32"/>
      <c r="B178" s="34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</row>
    <row r="179" spans="1:20" ht="12.75">
      <c r="A179" s="32"/>
      <c r="B179" s="34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</row>
    <row r="180" spans="1:20" ht="12.75">
      <c r="A180" s="32"/>
      <c r="B180" s="34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</row>
    <row r="181" spans="1:20" ht="12.75">
      <c r="A181" s="32"/>
      <c r="B181" s="34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</row>
    <row r="182" spans="1:20" ht="12.75">
      <c r="A182" s="32"/>
      <c r="B182" s="34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</row>
    <row r="183" spans="1:20" ht="12.75">
      <c r="A183" s="32"/>
      <c r="B183" s="34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</row>
    <row r="184" spans="1:20" ht="12.75">
      <c r="A184" s="32"/>
      <c r="B184" s="34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</row>
    <row r="185" spans="1:20" ht="12.75">
      <c r="A185" s="32"/>
      <c r="B185" s="34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</row>
    <row r="186" spans="1:20" ht="12.75">
      <c r="A186" s="32"/>
      <c r="B186" s="34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</row>
    <row r="187" spans="1:20" ht="12.75">
      <c r="A187" s="32"/>
      <c r="B187" s="34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</row>
    <row r="188" spans="1:20" ht="12.75">
      <c r="A188" s="32"/>
      <c r="B188" s="34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</row>
    <row r="189" spans="1:20" ht="12.75">
      <c r="A189" s="32"/>
      <c r="B189" s="34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</row>
    <row r="190" spans="1:20" ht="12.75">
      <c r="A190" s="32"/>
      <c r="B190" s="34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</row>
    <row r="191" spans="1:20" ht="12.75">
      <c r="A191" s="32"/>
      <c r="B191" s="34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</row>
    <row r="192" spans="1:20" ht="12.75">
      <c r="A192" s="32"/>
      <c r="B192" s="34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</row>
    <row r="193" spans="1:20" ht="12.75">
      <c r="A193" s="32"/>
      <c r="B193" s="34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</row>
    <row r="194" spans="1:20" ht="12.75">
      <c r="A194" s="32"/>
      <c r="B194" s="34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</row>
    <row r="195" spans="1:20" ht="12.75">
      <c r="A195" s="32"/>
      <c r="B195" s="34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</row>
    <row r="196" spans="1:20" ht="12.75">
      <c r="A196" s="32"/>
      <c r="B196" s="34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</row>
    <row r="197" spans="1:20" ht="12.75">
      <c r="A197" s="32"/>
      <c r="B197" s="34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</row>
    <row r="198" spans="1:20" ht="12.75">
      <c r="A198" s="32"/>
      <c r="B198" s="34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</row>
    <row r="199" spans="1:20" ht="12.75">
      <c r="A199" s="32"/>
      <c r="B199" s="34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</row>
    <row r="200" spans="1:20" ht="12.75">
      <c r="A200" s="32"/>
      <c r="B200" s="34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</row>
    <row r="201" spans="1:20" ht="12.75">
      <c r="A201" s="32"/>
      <c r="B201" s="34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</row>
    <row r="202" spans="1:20" ht="12.75">
      <c r="A202" s="32"/>
      <c r="B202" s="34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</row>
    <row r="203" spans="1:20" ht="12.75">
      <c r="A203" s="32"/>
      <c r="B203" s="34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</row>
    <row r="204" spans="1:20" ht="12.75">
      <c r="A204" s="32"/>
      <c r="B204" s="34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</row>
    <row r="205" spans="1:20" ht="12.75">
      <c r="A205" s="32"/>
      <c r="B205" s="34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</row>
    <row r="206" spans="1:20" ht="12.75">
      <c r="A206" s="32"/>
      <c r="B206" s="34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</row>
    <row r="207" spans="1:20" ht="12.75">
      <c r="A207" s="32"/>
      <c r="B207" s="34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</row>
    <row r="208" spans="1:20" ht="12.75">
      <c r="A208" s="32"/>
      <c r="B208" s="34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</row>
    <row r="209" spans="1:20" ht="12.75">
      <c r="A209" s="32"/>
      <c r="B209" s="34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</row>
    <row r="210" spans="1:20" ht="12.75">
      <c r="A210" s="32"/>
      <c r="B210" s="34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</row>
    <row r="211" spans="1:20" ht="12.75">
      <c r="A211" s="32"/>
      <c r="B211" s="34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</row>
    <row r="212" spans="1:20" ht="12.75">
      <c r="A212" s="32"/>
      <c r="B212" s="34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</row>
    <row r="213" spans="1:20" ht="12.75">
      <c r="A213" s="32"/>
      <c r="B213" s="34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</row>
    <row r="214" spans="1:20" ht="12.75">
      <c r="A214" s="32"/>
      <c r="B214" s="34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</row>
    <row r="215" spans="1:20" ht="12.75">
      <c r="A215" s="32"/>
      <c r="B215" s="34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</row>
    <row r="216" spans="1:20" ht="12.75">
      <c r="A216" s="32"/>
      <c r="B216" s="34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</row>
    <row r="217" spans="1:20" ht="12.75">
      <c r="A217" s="32"/>
      <c r="B217" s="34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</row>
    <row r="218" spans="1:20" ht="12.75">
      <c r="A218" s="32"/>
      <c r="B218" s="34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</row>
    <row r="219" spans="1:20" ht="12.75">
      <c r="A219" s="32"/>
      <c r="B219" s="34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</row>
    <row r="220" spans="1:20" ht="12.75">
      <c r="A220" s="32"/>
      <c r="B220" s="34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</row>
    <row r="221" spans="1:20" ht="12.75">
      <c r="A221" s="32"/>
      <c r="B221" s="34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</row>
    <row r="222" spans="1:20" ht="12.75">
      <c r="A222" s="32"/>
      <c r="B222" s="34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</row>
    <row r="223" spans="1:20" ht="12.75">
      <c r="A223" s="32"/>
      <c r="B223" s="34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</row>
    <row r="224" spans="1:20" ht="12.75">
      <c r="A224" s="32"/>
      <c r="B224" s="34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</row>
    <row r="225" spans="1:20" ht="12.75">
      <c r="A225" s="32"/>
      <c r="B225" s="34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</row>
    <row r="226" spans="1:20" ht="12.75">
      <c r="A226" s="32"/>
      <c r="B226" s="34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</row>
    <row r="227" spans="1:20" ht="12.75">
      <c r="A227" s="32"/>
      <c r="B227" s="34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</row>
    <row r="228" spans="1:20" ht="12.75">
      <c r="A228" s="32"/>
      <c r="B228" s="34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</row>
    <row r="229" spans="1:20" ht="12.75">
      <c r="A229" s="32"/>
      <c r="B229" s="34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</row>
    <row r="230" spans="1:20" ht="12.75">
      <c r="A230" s="32"/>
      <c r="B230" s="34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</row>
    <row r="231" spans="1:20" ht="12.75">
      <c r="A231" s="32"/>
      <c r="B231" s="34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</row>
    <row r="232" spans="1:20" ht="12.75">
      <c r="A232" s="32"/>
      <c r="B232" s="34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</row>
    <row r="233" spans="1:20" ht="12.75">
      <c r="A233" s="32"/>
      <c r="B233" s="34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</row>
    <row r="234" spans="1:20" ht="12.75">
      <c r="A234" s="32"/>
      <c r="B234" s="34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</row>
    <row r="235" spans="1:20" ht="12.75">
      <c r="A235" s="32"/>
      <c r="B235" s="34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</row>
    <row r="236" spans="1:20" ht="12.75">
      <c r="A236" s="32"/>
      <c r="B236" s="34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</row>
    <row r="237" spans="1:20" ht="12.75">
      <c r="A237" s="32"/>
      <c r="B237" s="34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</row>
    <row r="238" spans="1:20" ht="12.75">
      <c r="A238" s="32"/>
      <c r="B238" s="34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</row>
    <row r="239" spans="1:20" ht="12.75">
      <c r="A239" s="32"/>
      <c r="B239" s="34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</row>
    <row r="240" spans="1:20" ht="12.75">
      <c r="A240" s="32"/>
      <c r="B240" s="34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</row>
    <row r="241" spans="1:20" ht="12.75">
      <c r="A241" s="32"/>
      <c r="B241" s="34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</row>
    <row r="242" spans="1:20" ht="12.75">
      <c r="A242" s="32"/>
      <c r="B242" s="34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</row>
    <row r="243" spans="1:20" ht="12.75">
      <c r="A243" s="32"/>
      <c r="B243" s="34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</row>
    <row r="244" spans="1:20" ht="12.75">
      <c r="A244" s="32"/>
      <c r="B244" s="34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</row>
    <row r="245" spans="1:20" ht="12.75">
      <c r="A245" s="32"/>
      <c r="B245" s="34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</row>
    <row r="246" spans="1:20" ht="12.75">
      <c r="A246" s="32"/>
      <c r="B246" s="34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</row>
    <row r="247" spans="1:20" ht="12.75">
      <c r="A247" s="32"/>
      <c r="B247" s="34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</row>
    <row r="248" spans="1:20" ht="12.75">
      <c r="A248" s="32"/>
      <c r="B248" s="34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</row>
    <row r="249" spans="1:20" ht="12.75">
      <c r="A249" s="32"/>
      <c r="B249" s="34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</row>
    <row r="250" spans="1:20" ht="12.75">
      <c r="A250" s="32"/>
      <c r="B250" s="34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</row>
    <row r="251" spans="1:20" ht="12.75">
      <c r="A251" s="32"/>
      <c r="B251" s="34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</row>
    <row r="252" spans="1:20" ht="12.75">
      <c r="A252" s="32"/>
      <c r="B252" s="34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</row>
    <row r="253" spans="1:20" ht="12.75">
      <c r="A253" s="32"/>
      <c r="B253" s="34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</row>
    <row r="254" spans="1:20" ht="12.75">
      <c r="A254" s="32"/>
      <c r="B254" s="34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</row>
    <row r="255" spans="1:20" ht="12.75">
      <c r="A255" s="32"/>
      <c r="B255" s="34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</row>
    <row r="256" spans="1:20" ht="12.75">
      <c r="A256" s="32"/>
      <c r="B256" s="34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</row>
    <row r="257" spans="1:20" ht="12.75">
      <c r="A257" s="32"/>
      <c r="B257" s="34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</row>
    <row r="258" spans="1:20" ht="12.75">
      <c r="A258" s="32"/>
      <c r="B258" s="34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</row>
    <row r="259" spans="1:20" ht="12.75">
      <c r="A259" s="32"/>
      <c r="B259" s="34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</row>
    <row r="260" spans="1:20" ht="12.75">
      <c r="A260" s="32"/>
      <c r="B260" s="34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</row>
    <row r="261" spans="1:20" ht="12.75">
      <c r="A261" s="32"/>
      <c r="B261" s="34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</row>
    <row r="262" spans="1:20" ht="12.75">
      <c r="A262" s="32"/>
      <c r="B262" s="34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</row>
    <row r="263" spans="1:20" ht="12.75">
      <c r="A263" s="32"/>
      <c r="B263" s="34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</row>
    <row r="264" spans="1:20" ht="12.75">
      <c r="A264" s="32"/>
      <c r="B264" s="34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</row>
    <row r="265" spans="1:20" ht="12.75">
      <c r="A265" s="32"/>
      <c r="B265" s="34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</row>
    <row r="266" spans="1:20" ht="12.75">
      <c r="A266" s="32"/>
      <c r="B266" s="34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</row>
    <row r="267" spans="1:20" ht="12.75">
      <c r="A267" s="32"/>
      <c r="B267" s="34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</row>
    <row r="268" spans="1:20" ht="12.75">
      <c r="A268" s="32"/>
      <c r="B268" s="34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</row>
    <row r="269" spans="1:20" ht="12.75">
      <c r="A269" s="32"/>
      <c r="B269" s="34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</row>
    <row r="270" spans="1:20" ht="12.75">
      <c r="A270" s="32"/>
      <c r="B270" s="34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</row>
    <row r="271" spans="1:20" ht="12.75">
      <c r="A271" s="32"/>
      <c r="B271" s="34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</row>
    <row r="272" spans="1:20" ht="12.75">
      <c r="A272" s="32"/>
      <c r="B272" s="34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</row>
    <row r="273" spans="1:20" ht="12.75">
      <c r="A273" s="32"/>
      <c r="B273" s="34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</row>
    <row r="274" spans="1:20" ht="12.75">
      <c r="A274" s="32"/>
      <c r="B274" s="34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</row>
    <row r="275" spans="1:20" ht="12.75">
      <c r="A275" s="32"/>
      <c r="B275" s="34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</row>
    <row r="276" spans="1:20" ht="12.75">
      <c r="A276" s="32"/>
      <c r="B276" s="34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</row>
    <row r="277" spans="1:20" ht="12.75">
      <c r="A277" s="32"/>
      <c r="B277" s="34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</row>
    <row r="278" spans="1:20" ht="12.75">
      <c r="A278" s="32"/>
      <c r="B278" s="34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</row>
    <row r="279" spans="1:20" ht="12.75">
      <c r="A279" s="32"/>
      <c r="B279" s="34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</row>
    <row r="280" spans="1:20" ht="12.75">
      <c r="A280" s="32"/>
      <c r="B280" s="34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</row>
    <row r="281" spans="1:20" ht="12.75">
      <c r="A281" s="32"/>
      <c r="B281" s="34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</row>
    <row r="282" spans="1:20" ht="12.75">
      <c r="A282" s="32"/>
      <c r="B282" s="34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</row>
    <row r="283" spans="1:20" ht="12.75">
      <c r="A283" s="32"/>
      <c r="B283" s="34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</row>
    <row r="284" spans="1:20" ht="12.75">
      <c r="A284" s="32"/>
      <c r="B284" s="34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</row>
    <row r="285" spans="1:20" ht="12.75">
      <c r="A285" s="32"/>
      <c r="B285" s="34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</row>
    <row r="286" spans="1:20" ht="12.75">
      <c r="A286" s="32"/>
      <c r="B286" s="34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</row>
    <row r="287" spans="1:20" ht="12.75">
      <c r="A287" s="32"/>
      <c r="B287" s="34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</row>
    <row r="288" spans="1:20" ht="12.75">
      <c r="A288" s="32"/>
      <c r="B288" s="34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</row>
    <row r="289" spans="1:20" ht="12.75">
      <c r="A289" s="32"/>
      <c r="B289" s="34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</row>
    <row r="290" spans="1:20" ht="12.75">
      <c r="A290" s="32"/>
      <c r="B290" s="34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</row>
    <row r="291" spans="1:20" ht="12.75">
      <c r="A291" s="32"/>
      <c r="B291" s="34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</row>
    <row r="292" spans="1:20" ht="12.75">
      <c r="A292" s="32"/>
      <c r="B292" s="34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</row>
    <row r="293" spans="1:20" ht="12.75">
      <c r="A293" s="32"/>
      <c r="B293" s="34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</row>
    <row r="294" spans="1:20" ht="12.75">
      <c r="A294" s="32"/>
      <c r="B294" s="34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</row>
    <row r="295" spans="1:20" ht="12.75">
      <c r="A295" s="32"/>
      <c r="B295" s="34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</row>
    <row r="296" spans="1:20" ht="12.75">
      <c r="A296" s="32"/>
      <c r="B296" s="34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</row>
    <row r="297" spans="1:20" ht="12.75">
      <c r="A297" s="32"/>
      <c r="B297" s="34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</row>
    <row r="298" spans="1:20" ht="12.75">
      <c r="A298" s="32"/>
      <c r="B298" s="34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</row>
    <row r="299" spans="1:20" ht="12.75">
      <c r="A299" s="32"/>
      <c r="B299" s="34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</row>
    <row r="300" spans="1:20" ht="12.75">
      <c r="A300" s="32"/>
      <c r="B300" s="34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</row>
    <row r="301" spans="1:20" ht="12.75">
      <c r="A301" s="32"/>
      <c r="B301" s="34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</row>
    <row r="302" spans="1:20" ht="12.75">
      <c r="A302" s="32"/>
      <c r="B302" s="34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</row>
    <row r="303" spans="1:20" ht="12.75">
      <c r="A303" s="32"/>
      <c r="B303" s="34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</row>
    <row r="304" spans="1:20" ht="12.75">
      <c r="A304" s="32"/>
      <c r="B304" s="34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</row>
    <row r="305" spans="1:20" ht="12.75">
      <c r="A305" s="32"/>
      <c r="B305" s="34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</row>
    <row r="306" spans="1:20" ht="12.75">
      <c r="A306" s="32"/>
      <c r="B306" s="34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</row>
    <row r="307" spans="1:20" ht="12.75">
      <c r="A307" s="32"/>
      <c r="B307" s="34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</row>
    <row r="308" spans="1:20" ht="12.75">
      <c r="A308" s="32"/>
      <c r="B308" s="34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</row>
    <row r="309" spans="1:20" ht="12.75">
      <c r="A309" s="32"/>
      <c r="B309" s="34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</row>
    <row r="310" spans="1:20" ht="12.75">
      <c r="A310" s="32"/>
      <c r="B310" s="34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</row>
    <row r="311" spans="1:20" ht="12.75">
      <c r="A311" s="32"/>
      <c r="B311" s="34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</row>
    <row r="312" spans="1:20" ht="12.75">
      <c r="A312" s="32"/>
      <c r="B312" s="34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</row>
    <row r="313" spans="1:20" ht="12.75">
      <c r="A313" s="32"/>
      <c r="B313" s="34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</row>
    <row r="314" spans="1:20" ht="12.75">
      <c r="A314" s="32"/>
      <c r="B314" s="34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</row>
    <row r="315" spans="1:20" ht="12.75">
      <c r="A315" s="32"/>
      <c r="B315" s="34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</row>
    <row r="316" spans="1:20" ht="12.75">
      <c r="A316" s="32"/>
      <c r="B316" s="34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</row>
    <row r="317" spans="1:20" ht="12.75">
      <c r="A317" s="32"/>
      <c r="B317" s="34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</row>
    <row r="318" spans="1:20" ht="12.75">
      <c r="A318" s="32"/>
      <c r="B318" s="34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</row>
    <row r="319" spans="1:20" ht="12.75">
      <c r="A319" s="32"/>
      <c r="B319" s="34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</row>
    <row r="320" spans="1:20" ht="12.75">
      <c r="A320" s="32"/>
      <c r="B320" s="34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</row>
    <row r="321" spans="1:20" ht="12.75">
      <c r="A321" s="32"/>
      <c r="B321" s="34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</row>
    <row r="322" spans="1:20" ht="12.75">
      <c r="A322" s="32"/>
      <c r="B322" s="34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</row>
    <row r="323" spans="1:20" ht="12.75">
      <c r="A323" s="32"/>
      <c r="B323" s="34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</row>
    <row r="324" spans="1:20" ht="12.75">
      <c r="A324" s="32"/>
      <c r="B324" s="34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</row>
    <row r="325" spans="1:20" ht="12.75">
      <c r="A325" s="32"/>
      <c r="B325" s="34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</row>
    <row r="326" spans="1:20" ht="12.75">
      <c r="A326" s="32"/>
      <c r="B326" s="34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</row>
    <row r="327" spans="1:20" ht="12.75">
      <c r="A327" s="32"/>
      <c r="B327" s="34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</row>
    <row r="328" spans="1:20" ht="12.75">
      <c r="A328" s="32"/>
      <c r="B328" s="34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</row>
    <row r="329" spans="1:20" ht="12.75">
      <c r="A329" s="32"/>
      <c r="B329" s="34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</row>
    <row r="330" spans="1:20" ht="12.75">
      <c r="A330" s="32"/>
      <c r="B330" s="34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</row>
    <row r="331" spans="1:20" ht="12.75">
      <c r="A331" s="32"/>
      <c r="B331" s="34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</row>
    <row r="332" spans="1:20" ht="12.75">
      <c r="A332" s="32"/>
      <c r="B332" s="34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</row>
    <row r="333" spans="1:20" ht="12.75">
      <c r="A333" s="32"/>
      <c r="B333" s="34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</row>
    <row r="334" spans="1:20" ht="12.75">
      <c r="A334" s="32"/>
      <c r="B334" s="34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</row>
    <row r="335" spans="1:20" ht="12.75">
      <c r="A335" s="32"/>
      <c r="B335" s="34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</row>
    <row r="336" spans="1:20" ht="12.75">
      <c r="A336" s="32"/>
      <c r="B336" s="34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</row>
    <row r="337" spans="1:20" ht="12.75">
      <c r="A337" s="32"/>
      <c r="B337" s="34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</row>
    <row r="338" spans="1:20" ht="12.75">
      <c r="A338" s="32"/>
      <c r="B338" s="34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</row>
    <row r="339" spans="1:20" ht="12.75">
      <c r="A339" s="32"/>
      <c r="B339" s="34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</row>
    <row r="340" spans="1:20" ht="12.75">
      <c r="A340" s="32"/>
      <c r="B340" s="34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</row>
    <row r="341" spans="1:20" ht="12.75">
      <c r="A341" s="32"/>
      <c r="B341" s="34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</row>
    <row r="342" spans="1:20" ht="12.75">
      <c r="A342" s="32"/>
      <c r="B342" s="34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</row>
    <row r="343" spans="1:20" ht="12.75">
      <c r="A343" s="32"/>
      <c r="B343" s="34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</row>
    <row r="344" spans="1:20" ht="12.75">
      <c r="A344" s="32"/>
      <c r="B344" s="34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</row>
    <row r="345" spans="1:20" ht="12.75">
      <c r="A345" s="32"/>
      <c r="B345" s="34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</row>
    <row r="346" spans="1:20" ht="12.75">
      <c r="A346" s="32"/>
      <c r="B346" s="34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</row>
    <row r="347" spans="1:20" ht="12.75">
      <c r="A347" s="32"/>
      <c r="B347" s="34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</row>
    <row r="348" spans="1:20" ht="12.75">
      <c r="A348" s="32"/>
      <c r="B348" s="34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</row>
    <row r="349" spans="1:20" ht="12.75">
      <c r="A349" s="32"/>
      <c r="B349" s="34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</row>
    <row r="350" spans="1:20" ht="12.75">
      <c r="A350" s="32"/>
      <c r="B350" s="34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</row>
    <row r="351" spans="1:20" ht="12.75">
      <c r="A351" s="32"/>
      <c r="B351" s="34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</row>
    <row r="352" spans="1:20" ht="12.75">
      <c r="A352" s="32"/>
      <c r="B352" s="34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</row>
    <row r="353" spans="1:20" ht="12.75">
      <c r="A353" s="32"/>
      <c r="B353" s="34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</row>
    <row r="354" spans="1:20" ht="12.75">
      <c r="A354" s="32"/>
      <c r="B354" s="34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</row>
    <row r="355" spans="1:20" ht="12.75">
      <c r="A355" s="32"/>
      <c r="B355" s="34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</row>
    <row r="356" spans="1:20" ht="12.75">
      <c r="A356" s="32"/>
      <c r="B356" s="34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</row>
    <row r="357" spans="1:20" ht="12.75">
      <c r="A357" s="32"/>
      <c r="B357" s="34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</row>
    <row r="358" spans="1:20" ht="12.75">
      <c r="A358" s="32"/>
      <c r="B358" s="34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</row>
    <row r="359" spans="1:20" ht="12.75">
      <c r="A359" s="32"/>
      <c r="B359" s="34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</row>
    <row r="360" spans="1:20" ht="12.75">
      <c r="A360" s="32"/>
      <c r="B360" s="34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</row>
    <row r="361" spans="1:20" ht="12.75">
      <c r="A361" s="32"/>
      <c r="B361" s="34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</row>
    <row r="362" spans="1:20" ht="12.75">
      <c r="A362" s="32"/>
      <c r="B362" s="34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</row>
    <row r="363" spans="1:20" ht="12.75">
      <c r="A363" s="32"/>
      <c r="B363" s="34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</row>
    <row r="364" spans="1:20" ht="12.75">
      <c r="A364" s="32"/>
      <c r="B364" s="34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</row>
    <row r="365" spans="1:20" ht="12.75">
      <c r="A365" s="32"/>
      <c r="B365" s="34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</row>
    <row r="366" spans="1:20" ht="12.75">
      <c r="A366" s="32"/>
      <c r="B366" s="34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</row>
    <row r="367" spans="1:20" ht="12.75">
      <c r="A367" s="32"/>
      <c r="B367" s="34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</row>
    <row r="368" spans="1:20" ht="12.75">
      <c r="A368" s="32"/>
      <c r="B368" s="34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</row>
    <row r="369" spans="1:20" ht="12.75">
      <c r="A369" s="32"/>
      <c r="B369" s="34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</row>
    <row r="370" spans="1:20" ht="12.75">
      <c r="A370" s="32"/>
      <c r="B370" s="34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</row>
    <row r="371" spans="1:20" ht="12.75">
      <c r="A371" s="32"/>
      <c r="B371" s="34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</row>
    <row r="372" spans="1:20" ht="12.75">
      <c r="A372" s="32"/>
      <c r="B372" s="34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</row>
    <row r="373" spans="1:20" ht="12.75">
      <c r="A373" s="32"/>
      <c r="B373" s="34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</row>
    <row r="374" spans="1:20" ht="12.75">
      <c r="A374" s="32"/>
      <c r="B374" s="34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</row>
    <row r="375" spans="1:20" ht="12.75">
      <c r="A375" s="32"/>
      <c r="B375" s="34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</row>
    <row r="376" spans="1:20" ht="12.75">
      <c r="A376" s="32"/>
      <c r="B376" s="34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</row>
    <row r="377" spans="1:20" ht="12.75">
      <c r="A377" s="32"/>
      <c r="B377" s="34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</row>
    <row r="378" spans="1:20" ht="12.75">
      <c r="A378" s="32"/>
      <c r="B378" s="34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</row>
    <row r="379" spans="1:20" ht="12.75">
      <c r="A379" s="32"/>
      <c r="B379" s="34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</row>
    <row r="380" spans="1:20" ht="12.75">
      <c r="A380" s="32"/>
      <c r="B380" s="34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</row>
    <row r="381" spans="1:20" ht="12.75">
      <c r="A381" s="32"/>
      <c r="B381" s="34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</row>
    <row r="382" spans="1:20" ht="12.75">
      <c r="A382" s="32"/>
      <c r="B382" s="34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</row>
    <row r="383" spans="1:20" ht="12.75">
      <c r="A383" s="32"/>
      <c r="B383" s="34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</row>
    <row r="384" spans="1:20" ht="12.75">
      <c r="A384" s="32"/>
      <c r="B384" s="34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</row>
    <row r="385" spans="1:20" ht="12.75">
      <c r="A385" s="32"/>
      <c r="B385" s="34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</row>
    <row r="386" spans="1:20" ht="12.75">
      <c r="A386" s="32"/>
      <c r="B386" s="34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</row>
    <row r="387" spans="1:20" ht="12.75">
      <c r="A387" s="32"/>
      <c r="B387" s="34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</row>
    <row r="388" spans="1:20" ht="12.75">
      <c r="A388" s="32"/>
      <c r="B388" s="34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</row>
    <row r="389" spans="1:20" ht="12.75">
      <c r="A389" s="32"/>
      <c r="B389" s="34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</row>
    <row r="390" spans="1:20" ht="12.75">
      <c r="A390" s="32"/>
      <c r="B390" s="34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</row>
    <row r="391" spans="1:20" ht="12.75">
      <c r="A391" s="32"/>
      <c r="B391" s="34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</row>
    <row r="392" spans="1:20" ht="12.75">
      <c r="A392" s="32"/>
      <c r="B392" s="34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</row>
    <row r="393" spans="1:20" ht="12.75">
      <c r="A393" s="32"/>
      <c r="B393" s="34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</row>
    <row r="394" spans="1:20" ht="12.75">
      <c r="A394" s="32"/>
      <c r="B394" s="34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</row>
    <row r="395" spans="1:20" ht="12.75">
      <c r="A395" s="32"/>
      <c r="B395" s="34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</row>
    <row r="396" spans="1:20" ht="12.75">
      <c r="A396" s="32"/>
      <c r="B396" s="34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</row>
    <row r="397" spans="1:20" ht="12.75">
      <c r="A397" s="32"/>
      <c r="B397" s="34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</row>
    <row r="398" spans="1:20" ht="12.75">
      <c r="A398" s="32"/>
      <c r="B398" s="34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</row>
    <row r="399" spans="1:20" ht="12.75">
      <c r="A399" s="32"/>
      <c r="B399" s="34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</row>
    <row r="400" spans="1:20" ht="12.75">
      <c r="A400" s="32"/>
      <c r="B400" s="34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</row>
    <row r="401" spans="1:20" ht="12.75">
      <c r="A401" s="32"/>
      <c r="B401" s="34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</row>
    <row r="402" spans="1:20" ht="12.75">
      <c r="A402" s="32"/>
      <c r="B402" s="34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</row>
    <row r="403" spans="1:20" ht="12.75">
      <c r="A403" s="32"/>
      <c r="B403" s="34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</row>
    <row r="404" spans="1:20" ht="12.75">
      <c r="A404" s="32"/>
      <c r="B404" s="34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</row>
    <row r="405" spans="1:20" ht="12.75">
      <c r="A405" s="32"/>
      <c r="B405" s="34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</row>
    <row r="406" spans="1:20" ht="12.75">
      <c r="A406" s="32"/>
      <c r="B406" s="34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</row>
    <row r="407" spans="1:20" ht="12.75">
      <c r="A407" s="32"/>
      <c r="B407" s="34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</row>
    <row r="408" spans="1:20" ht="12.75">
      <c r="A408" s="32"/>
      <c r="B408" s="34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</row>
    <row r="409" spans="1:20" ht="12.75">
      <c r="A409" s="32"/>
      <c r="B409" s="34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</row>
    <row r="410" spans="1:20" ht="12.75">
      <c r="A410" s="32"/>
      <c r="B410" s="34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</row>
    <row r="411" spans="1:20" ht="12.75">
      <c r="A411" s="32"/>
      <c r="B411" s="34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</row>
    <row r="412" spans="1:20" ht="12.75">
      <c r="A412" s="32"/>
      <c r="B412" s="34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</row>
    <row r="413" spans="1:20" ht="12.75">
      <c r="A413" s="32"/>
      <c r="B413" s="34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</row>
    <row r="414" spans="1:20" ht="12.75">
      <c r="A414" s="32"/>
      <c r="B414" s="34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</row>
    <row r="415" spans="1:20" ht="12.75">
      <c r="A415" s="32"/>
      <c r="B415" s="34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</row>
    <row r="416" spans="1:20" ht="12.75">
      <c r="A416" s="32"/>
      <c r="B416" s="34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</row>
    <row r="417" spans="1:20" ht="12.75">
      <c r="A417" s="32"/>
      <c r="B417" s="34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</row>
    <row r="418" spans="1:20" ht="12.75">
      <c r="A418" s="32"/>
      <c r="B418" s="34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</row>
    <row r="419" spans="1:20" ht="12.75">
      <c r="A419" s="32"/>
      <c r="B419" s="34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</row>
    <row r="420" spans="1:20" ht="12.75">
      <c r="A420" s="32"/>
      <c r="B420" s="34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</row>
    <row r="421" spans="1:20" ht="12.75">
      <c r="A421" s="32"/>
      <c r="B421" s="34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</row>
    <row r="422" spans="1:20" ht="12.75">
      <c r="A422" s="32"/>
      <c r="B422" s="34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</row>
    <row r="423" spans="1:20" ht="12.75">
      <c r="A423" s="32"/>
      <c r="B423" s="34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</row>
    <row r="424" spans="1:20" ht="12.75">
      <c r="A424" s="32"/>
      <c r="B424" s="34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</row>
    <row r="425" spans="1:20" ht="12.75">
      <c r="A425" s="32"/>
      <c r="B425" s="34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</row>
    <row r="426" spans="1:20" ht="12.75">
      <c r="A426" s="32"/>
      <c r="B426" s="34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</row>
    <row r="427" spans="1:20" ht="12.75">
      <c r="A427" s="32"/>
      <c r="B427" s="34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</row>
    <row r="428" spans="1:20" ht="12.75">
      <c r="A428" s="32"/>
      <c r="B428" s="34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</row>
    <row r="429" spans="1:20" ht="12.75">
      <c r="A429" s="32"/>
      <c r="B429" s="34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</row>
    <row r="430" spans="1:20" ht="12.75">
      <c r="A430" s="32"/>
      <c r="B430" s="34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</row>
    <row r="431" spans="1:20" ht="12.75">
      <c r="A431" s="32"/>
      <c r="B431" s="34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</row>
    <row r="432" spans="1:20" ht="12.75">
      <c r="A432" s="32"/>
      <c r="B432" s="34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</row>
    <row r="433" spans="1:20" ht="12.75">
      <c r="A433" s="32"/>
      <c r="B433" s="34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</row>
    <row r="434" spans="1:20" ht="12.75">
      <c r="A434" s="32"/>
      <c r="B434" s="34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</row>
    <row r="435" spans="1:20" ht="12.75">
      <c r="A435" s="32"/>
      <c r="B435" s="34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</row>
    <row r="436" spans="1:20" ht="12.75">
      <c r="A436" s="32"/>
      <c r="B436" s="34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</row>
    <row r="437" spans="1:20" ht="12.75">
      <c r="A437" s="32"/>
      <c r="B437" s="34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</row>
    <row r="438" spans="1:20" ht="12.75">
      <c r="A438" s="32"/>
      <c r="B438" s="34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</row>
    <row r="439" spans="1:20" ht="12.75">
      <c r="A439" s="32"/>
      <c r="B439" s="34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</row>
    <row r="440" spans="1:20" ht="12.75">
      <c r="A440" s="32"/>
      <c r="B440" s="34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</row>
    <row r="441" spans="1:20" ht="12.75">
      <c r="A441" s="32"/>
      <c r="B441" s="34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</row>
    <row r="442" spans="1:20" ht="12.75">
      <c r="A442" s="32"/>
      <c r="B442" s="34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</row>
    <row r="443" spans="1:20" ht="12.75">
      <c r="A443" s="32"/>
      <c r="B443" s="34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</row>
    <row r="444" spans="1:20" ht="12.75">
      <c r="A444" s="32"/>
      <c r="B444" s="34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</row>
    <row r="445" spans="1:20" ht="12.75">
      <c r="A445" s="32"/>
      <c r="B445" s="34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</row>
    <row r="446" spans="1:20" ht="12.75">
      <c r="A446" s="32"/>
      <c r="B446" s="34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</row>
    <row r="447" spans="1:20" ht="12.75">
      <c r="A447" s="32"/>
      <c r="B447" s="34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</row>
    <row r="448" spans="1:20" ht="12.75">
      <c r="A448" s="32"/>
      <c r="B448" s="34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</row>
    <row r="449" spans="1:20" ht="12.75">
      <c r="A449" s="32"/>
      <c r="B449" s="34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</row>
    <row r="450" spans="1:20" ht="12.75">
      <c r="A450" s="32"/>
      <c r="B450" s="34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</row>
    <row r="451" spans="1:20" ht="12.75">
      <c r="A451" s="32"/>
      <c r="B451" s="34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</row>
    <row r="452" spans="1:20" ht="12.75">
      <c r="A452" s="32"/>
      <c r="B452" s="34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</row>
    <row r="453" spans="1:20" ht="12.75">
      <c r="A453" s="32"/>
      <c r="B453" s="34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</row>
    <row r="454" spans="1:20" ht="12.75">
      <c r="A454" s="32"/>
      <c r="B454" s="34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</row>
    <row r="455" spans="1:20" ht="12.75">
      <c r="A455" s="32"/>
      <c r="B455" s="34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</row>
    <row r="456" spans="1:20" ht="12.75">
      <c r="A456" s="32"/>
      <c r="B456" s="34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</row>
    <row r="457" spans="1:20" ht="12.75">
      <c r="A457" s="32"/>
      <c r="B457" s="34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</row>
    <row r="458" spans="1:20" ht="12.75">
      <c r="A458" s="32"/>
      <c r="B458" s="34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</row>
    <row r="459" spans="1:20" ht="12.75">
      <c r="A459" s="32"/>
      <c r="B459" s="34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</row>
    <row r="460" spans="1:20" ht="12.75">
      <c r="A460" s="32"/>
      <c r="B460" s="34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</row>
    <row r="461" spans="1:20" ht="12.75">
      <c r="A461" s="32"/>
      <c r="B461" s="34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</row>
    <row r="462" spans="1:20" ht="12.75">
      <c r="A462" s="32"/>
      <c r="B462" s="34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</row>
    <row r="463" spans="1:20" ht="12.75">
      <c r="A463" s="32"/>
      <c r="B463" s="34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</row>
    <row r="464" spans="1:20" ht="12.75">
      <c r="A464" s="32"/>
      <c r="B464" s="34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</row>
    <row r="465" spans="1:20" ht="12.75">
      <c r="A465" s="32"/>
      <c r="B465" s="34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</row>
    <row r="466" spans="1:20" ht="12.75">
      <c r="A466" s="32"/>
      <c r="B466" s="34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</row>
    <row r="467" spans="1:20" ht="12.75">
      <c r="A467" s="32"/>
      <c r="B467" s="34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</row>
    <row r="468" spans="1:20" ht="12.75">
      <c r="A468" s="32"/>
      <c r="B468" s="34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</row>
    <row r="469" spans="1:20" ht="12.75">
      <c r="A469" s="32"/>
      <c r="B469" s="34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</row>
    <row r="470" spans="1:20" ht="12.75">
      <c r="A470" s="32"/>
      <c r="B470" s="34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</row>
    <row r="471" spans="1:20" ht="12.75">
      <c r="A471" s="32"/>
      <c r="B471" s="34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</row>
    <row r="472" spans="1:20" ht="12.75">
      <c r="A472" s="32"/>
      <c r="B472" s="34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</row>
    <row r="473" spans="1:20" ht="12.75">
      <c r="A473" s="32"/>
      <c r="B473" s="34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</row>
    <row r="474" spans="1:20" ht="12.75">
      <c r="A474" s="32"/>
      <c r="B474" s="34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</row>
    <row r="475" spans="1:20" ht="12.75">
      <c r="A475" s="32"/>
      <c r="B475" s="34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</row>
    <row r="476" spans="1:20" ht="12.75">
      <c r="A476" s="32"/>
      <c r="B476" s="34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</row>
    <row r="477" spans="1:20" ht="12.75">
      <c r="A477" s="32"/>
      <c r="B477" s="34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</row>
    <row r="478" spans="1:20" ht="12.75">
      <c r="A478" s="32"/>
      <c r="B478" s="34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</row>
    <row r="479" spans="1:20" ht="12.75">
      <c r="A479" s="32"/>
      <c r="B479" s="34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</row>
    <row r="480" spans="1:20" ht="12.75">
      <c r="A480" s="32"/>
      <c r="B480" s="34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</row>
    <row r="481" spans="1:20" ht="12.75">
      <c r="A481" s="32"/>
      <c r="B481" s="34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</row>
    <row r="482" spans="1:20" ht="12.75">
      <c r="A482" s="32"/>
      <c r="B482" s="34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</row>
    <row r="483" spans="1:20" ht="12.75">
      <c r="A483" s="32"/>
      <c r="B483" s="34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</row>
    <row r="484" spans="1:20" ht="12.75">
      <c r="A484" s="32"/>
      <c r="B484" s="34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</row>
    <row r="485" spans="1:20" ht="12.75">
      <c r="A485" s="32"/>
      <c r="B485" s="34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</row>
    <row r="486" spans="1:20" ht="12.75">
      <c r="A486" s="32"/>
      <c r="B486" s="34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</row>
    <row r="487" spans="1:20" ht="12.75">
      <c r="A487" s="32"/>
      <c r="B487" s="34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</row>
    <row r="488" spans="1:20" ht="12.75">
      <c r="A488" s="32"/>
      <c r="B488" s="34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</row>
    <row r="489" spans="1:20" ht="12.75">
      <c r="A489" s="32"/>
      <c r="B489" s="34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</row>
    <row r="490" spans="1:20" ht="12.75">
      <c r="A490" s="32"/>
      <c r="B490" s="34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</row>
    <row r="491" spans="1:20" ht="12.75">
      <c r="A491" s="32"/>
      <c r="B491" s="34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</row>
    <row r="492" spans="1:20" ht="12.75">
      <c r="A492" s="32"/>
      <c r="B492" s="34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</row>
    <row r="493" spans="1:20" ht="12.75">
      <c r="A493" s="32"/>
      <c r="B493" s="34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</row>
    <row r="494" spans="1:20" ht="12.75">
      <c r="A494" s="32"/>
      <c r="B494" s="34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</row>
    <row r="495" spans="1:20" ht="12.75">
      <c r="A495" s="32"/>
      <c r="B495" s="34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</row>
    <row r="496" spans="1:20" ht="12.75">
      <c r="A496" s="32"/>
      <c r="B496" s="34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</row>
    <row r="497" spans="1:20" ht="12.75">
      <c r="A497" s="32"/>
      <c r="B497" s="34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</row>
    <row r="498" spans="1:20" ht="12.75">
      <c r="A498" s="32"/>
      <c r="B498" s="34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</row>
    <row r="499" spans="1:20" ht="12.75">
      <c r="A499" s="32"/>
      <c r="B499" s="34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</row>
    <row r="500" spans="1:20" ht="12.75">
      <c r="A500" s="32"/>
      <c r="B500" s="34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</row>
    <row r="501" spans="1:20" ht="12.75">
      <c r="A501" s="32"/>
      <c r="B501" s="34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</row>
    <row r="502" spans="1:20" ht="12.75">
      <c r="A502" s="32"/>
      <c r="B502" s="34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</row>
    <row r="503" spans="1:20" ht="12.75">
      <c r="A503" s="32"/>
      <c r="B503" s="34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</row>
    <row r="504" spans="1:20" ht="12.75">
      <c r="A504" s="32"/>
      <c r="B504" s="34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</row>
    <row r="505" spans="1:20" ht="12.75">
      <c r="A505" s="32"/>
      <c r="B505" s="34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</row>
    <row r="506" spans="1:20" ht="12.75">
      <c r="A506" s="32"/>
      <c r="B506" s="34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</row>
    <row r="507" spans="1:20" ht="12.75">
      <c r="A507" s="32"/>
      <c r="B507" s="34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</row>
    <row r="508" spans="1:20" ht="12.75">
      <c r="A508" s="32"/>
      <c r="B508" s="34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</row>
    <row r="509" spans="1:20" ht="12.75">
      <c r="A509" s="32"/>
      <c r="B509" s="34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</row>
    <row r="510" spans="1:20" ht="12.75">
      <c r="A510" s="32"/>
      <c r="B510" s="34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</row>
    <row r="511" spans="1:20" ht="12.75">
      <c r="A511" s="32"/>
      <c r="B511" s="34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</row>
    <row r="512" spans="1:20" ht="12.75">
      <c r="A512" s="32"/>
      <c r="B512" s="34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</row>
    <row r="513" spans="1:20" ht="12.75">
      <c r="A513" s="32"/>
      <c r="B513" s="34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</row>
    <row r="514" spans="1:20" ht="12.75">
      <c r="A514" s="32"/>
      <c r="B514" s="34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</row>
    <row r="515" spans="1:20" ht="12.75">
      <c r="A515" s="32"/>
      <c r="B515" s="34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</row>
    <row r="516" spans="1:20" ht="12.75">
      <c r="A516" s="32"/>
      <c r="B516" s="34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</row>
    <row r="517" spans="1:20" ht="12.75">
      <c r="A517" s="32"/>
      <c r="B517" s="34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</row>
    <row r="518" spans="1:20" ht="12.75">
      <c r="A518" s="32"/>
      <c r="B518" s="34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</row>
    <row r="519" spans="1:20" ht="12.75">
      <c r="A519" s="32"/>
      <c r="B519" s="34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</row>
    <row r="520" spans="1:20" ht="12.75">
      <c r="A520" s="32"/>
      <c r="B520" s="34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</row>
    <row r="521" spans="1:20" ht="12.75">
      <c r="A521" s="32"/>
      <c r="B521" s="34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</row>
    <row r="522" spans="1:20" ht="12.75">
      <c r="A522" s="32"/>
      <c r="B522" s="34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</row>
    <row r="523" spans="1:20" ht="12.75">
      <c r="A523" s="32"/>
      <c r="B523" s="34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</row>
    <row r="524" spans="1:20" ht="12.75">
      <c r="A524" s="32"/>
      <c r="B524" s="34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</row>
    <row r="525" spans="1:20" ht="12.75">
      <c r="A525" s="32"/>
      <c r="B525" s="34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</row>
    <row r="526" spans="1:20" ht="12.75">
      <c r="A526" s="32"/>
      <c r="B526" s="34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</row>
    <row r="527" spans="1:20" ht="12.75">
      <c r="A527" s="32"/>
      <c r="B527" s="34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</row>
    <row r="528" spans="1:20" ht="12.75">
      <c r="A528" s="32"/>
      <c r="B528" s="34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</row>
    <row r="529" spans="1:20" ht="12.75">
      <c r="A529" s="32"/>
      <c r="B529" s="34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</row>
    <row r="530" spans="1:20" ht="12.75">
      <c r="A530" s="32"/>
      <c r="B530" s="34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</row>
    <row r="531" spans="1:20" ht="12.75">
      <c r="A531" s="32"/>
      <c r="B531" s="34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</row>
    <row r="532" spans="1:20" ht="12.75">
      <c r="A532" s="32"/>
      <c r="B532" s="34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</row>
    <row r="533" spans="1:20" ht="12.75">
      <c r="A533" s="32"/>
      <c r="B533" s="34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</row>
    <row r="534" spans="1:20" ht="12.75">
      <c r="A534" s="32"/>
      <c r="B534" s="34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</row>
    <row r="535" spans="1:20" ht="12.75">
      <c r="A535" s="32"/>
      <c r="B535" s="34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</row>
    <row r="536" spans="1:20" ht="12.75">
      <c r="A536" s="32"/>
      <c r="B536" s="34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</row>
    <row r="537" spans="1:20" ht="12.75">
      <c r="A537" s="32"/>
      <c r="B537" s="34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</row>
    <row r="538" spans="1:20" ht="12.75">
      <c r="A538" s="32"/>
      <c r="B538" s="34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</row>
    <row r="539" spans="1:20" ht="12.75">
      <c r="A539" s="32"/>
      <c r="B539" s="34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</row>
    <row r="540" spans="1:20" ht="12.75">
      <c r="A540" s="32"/>
      <c r="B540" s="34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</row>
    <row r="541" spans="1:20" ht="12.75">
      <c r="A541" s="32"/>
      <c r="B541" s="34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</row>
    <row r="542" spans="1:20" ht="12.75">
      <c r="A542" s="32"/>
      <c r="B542" s="34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</row>
    <row r="543" spans="1:20" ht="12.75">
      <c r="A543" s="32"/>
      <c r="B543" s="34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</row>
    <row r="544" spans="1:20" ht="12.75">
      <c r="A544" s="32"/>
      <c r="B544" s="34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</row>
    <row r="545" spans="1:20" ht="12.75">
      <c r="A545" s="32"/>
      <c r="B545" s="34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</row>
    <row r="546" spans="1:20" ht="12.75">
      <c r="A546" s="32"/>
      <c r="B546" s="34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</row>
    <row r="547" spans="1:20" ht="12.75">
      <c r="A547" s="32"/>
      <c r="B547" s="34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</row>
    <row r="548" spans="1:20" ht="12.75">
      <c r="A548" s="32"/>
      <c r="B548" s="34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</row>
    <row r="549" spans="1:20" ht="12.75">
      <c r="A549" s="32"/>
      <c r="B549" s="34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</row>
    <row r="550" spans="1:20" ht="12.75">
      <c r="A550" s="32"/>
      <c r="B550" s="34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</row>
    <row r="551" spans="1:20" ht="12.75">
      <c r="A551" s="32"/>
      <c r="B551" s="34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</row>
    <row r="552" spans="1:20" ht="12.75">
      <c r="A552" s="32"/>
      <c r="B552" s="34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</row>
    <row r="553" spans="1:20" ht="12.75">
      <c r="A553" s="32"/>
      <c r="B553" s="34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</row>
    <row r="554" spans="1:20" ht="12.75">
      <c r="A554" s="32"/>
      <c r="B554" s="34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</row>
    <row r="555" spans="1:20" ht="12.75">
      <c r="A555" s="32"/>
      <c r="B555" s="34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</row>
    <row r="556" spans="1:20" ht="12.75">
      <c r="A556" s="32"/>
      <c r="B556" s="34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</row>
    <row r="557" spans="1:20" ht="12.75">
      <c r="A557" s="32"/>
      <c r="B557" s="34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</row>
    <row r="558" spans="1:20" ht="12.75">
      <c r="A558" s="32"/>
      <c r="B558" s="34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</row>
    <row r="559" spans="1:20" ht="12.75">
      <c r="A559" s="32"/>
      <c r="B559" s="34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</row>
    <row r="560" spans="1:20" ht="12.75">
      <c r="A560" s="32"/>
      <c r="B560" s="34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</row>
    <row r="561" spans="1:20" ht="12.75">
      <c r="A561" s="32"/>
      <c r="B561" s="34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</row>
    <row r="562" spans="1:20" ht="12.75">
      <c r="A562" s="32"/>
      <c r="B562" s="34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</row>
    <row r="563" spans="1:20" ht="12.75">
      <c r="A563" s="32"/>
      <c r="B563" s="34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</row>
    <row r="564" spans="1:20" ht="12.75">
      <c r="A564" s="32"/>
      <c r="B564" s="34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</row>
    <row r="565" spans="1:20" ht="12.75">
      <c r="A565" s="32"/>
      <c r="B565" s="34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</row>
    <row r="566" spans="1:20" ht="12.75">
      <c r="A566" s="32"/>
      <c r="B566" s="34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</row>
    <row r="567" spans="1:20" ht="12.75">
      <c r="A567" s="32"/>
      <c r="B567" s="34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</row>
    <row r="568" spans="1:20" ht="12.75">
      <c r="A568" s="32"/>
      <c r="B568" s="34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</row>
    <row r="569" spans="1:20" ht="12.75">
      <c r="A569" s="32"/>
      <c r="B569" s="34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</row>
    <row r="570" spans="1:20" ht="12.75">
      <c r="A570" s="32"/>
      <c r="B570" s="34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</row>
    <row r="571" spans="1:20" ht="12.75">
      <c r="A571" s="32"/>
      <c r="B571" s="34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</row>
    <row r="572" spans="1:20" ht="12.75">
      <c r="A572" s="32"/>
      <c r="B572" s="34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</row>
    <row r="573" spans="1:20" ht="12.75">
      <c r="A573" s="32"/>
      <c r="B573" s="34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</row>
    <row r="574" spans="1:20" ht="12.75">
      <c r="A574" s="32"/>
      <c r="B574" s="34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</row>
    <row r="575" spans="1:20" ht="12.75">
      <c r="A575" s="32"/>
      <c r="B575" s="34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</row>
    <row r="576" spans="1:20" ht="12.75">
      <c r="A576" s="32"/>
      <c r="B576" s="34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</row>
    <row r="577" spans="1:20" ht="12.75">
      <c r="A577" s="32"/>
      <c r="B577" s="34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</row>
    <row r="578" spans="1:20" ht="12.75">
      <c r="A578" s="32"/>
      <c r="B578" s="34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</row>
    <row r="579" spans="1:20" ht="12.75">
      <c r="A579" s="32"/>
      <c r="B579" s="34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</row>
    <row r="580" spans="1:20" ht="12.75">
      <c r="A580" s="32"/>
      <c r="B580" s="34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</row>
    <row r="581" spans="1:20" ht="12.75">
      <c r="A581" s="32"/>
      <c r="B581" s="34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</row>
    <row r="582" spans="1:20" ht="12.75">
      <c r="A582" s="32"/>
      <c r="B582" s="34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</row>
    <row r="583" spans="1:20" ht="12.75">
      <c r="A583" s="32"/>
      <c r="B583" s="34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</row>
    <row r="584" spans="1:20" ht="12.75">
      <c r="A584" s="32"/>
      <c r="B584" s="34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</row>
    <row r="585" spans="1:20" ht="12.75">
      <c r="A585" s="32"/>
      <c r="B585" s="34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</row>
    <row r="586" spans="1:20" ht="12.75">
      <c r="A586" s="32"/>
      <c r="B586" s="34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</row>
    <row r="587" spans="1:20" ht="12.75">
      <c r="A587" s="32"/>
      <c r="B587" s="34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</row>
    <row r="588" spans="1:20" ht="12.75">
      <c r="A588" s="32"/>
      <c r="B588" s="34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</row>
    <row r="589" spans="1:20" ht="12.75">
      <c r="A589" s="32"/>
      <c r="B589" s="34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</row>
    <row r="590" spans="1:20" ht="12.75">
      <c r="A590" s="32"/>
      <c r="B590" s="34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</row>
    <row r="591" spans="1:20" ht="12.75">
      <c r="A591" s="32"/>
      <c r="B591" s="34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</row>
    <row r="592" spans="1:20" ht="12.75">
      <c r="A592" s="32"/>
      <c r="B592" s="34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</row>
    <row r="593" spans="1:20" ht="12.75">
      <c r="A593" s="32"/>
      <c r="B593" s="34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</row>
    <row r="594" spans="1:20" ht="12.75">
      <c r="A594" s="32"/>
      <c r="B594" s="34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</row>
    <row r="595" spans="1:20" ht="12.75">
      <c r="A595" s="32"/>
      <c r="B595" s="34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</row>
    <row r="596" spans="1:20" ht="12.75">
      <c r="A596" s="32"/>
      <c r="B596" s="34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</row>
    <row r="597" spans="1:20" ht="12.75">
      <c r="A597" s="32"/>
      <c r="B597" s="34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</row>
    <row r="598" spans="1:20" ht="12.75">
      <c r="A598" s="32"/>
      <c r="B598" s="34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</row>
    <row r="599" spans="1:20" ht="12.75">
      <c r="A599" s="32"/>
      <c r="B599" s="34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</row>
    <row r="600" spans="1:20" ht="12.75">
      <c r="A600" s="32"/>
      <c r="B600" s="34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</row>
    <row r="601" spans="1:20" ht="12.75">
      <c r="A601" s="32"/>
      <c r="B601" s="34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</row>
    <row r="602" spans="1:20" ht="12.75">
      <c r="A602" s="32"/>
      <c r="B602" s="34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</row>
    <row r="603" spans="1:20" ht="12.75">
      <c r="A603" s="32"/>
      <c r="B603" s="34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</row>
    <row r="604" spans="1:20" ht="12.75">
      <c r="A604" s="32"/>
      <c r="B604" s="34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</row>
    <row r="605" spans="1:20" ht="12.75">
      <c r="A605" s="32"/>
      <c r="B605" s="34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</row>
    <row r="606" spans="1:20" ht="12.75">
      <c r="A606" s="32"/>
      <c r="B606" s="34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</row>
    <row r="607" spans="1:20" ht="12.75">
      <c r="A607" s="32"/>
      <c r="B607" s="34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</row>
    <row r="608" spans="1:20" ht="12.75">
      <c r="A608" s="32"/>
      <c r="B608" s="34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</row>
    <row r="609" spans="1:20" ht="12.75">
      <c r="A609" s="32"/>
      <c r="B609" s="34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</row>
    <row r="610" spans="1:20" ht="12.75">
      <c r="A610" s="32"/>
      <c r="B610" s="34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</row>
    <row r="611" spans="1:20" ht="12.75">
      <c r="A611" s="32"/>
      <c r="B611" s="34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</row>
    <row r="612" spans="1:20" ht="12.75">
      <c r="A612" s="32"/>
      <c r="B612" s="34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</row>
    <row r="613" spans="1:20" ht="12.75">
      <c r="A613" s="32"/>
      <c r="B613" s="34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</row>
    <row r="614" spans="1:20" ht="12.75">
      <c r="A614" s="32"/>
      <c r="B614" s="34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</row>
    <row r="615" spans="1:20" ht="12.75">
      <c r="A615" s="32"/>
      <c r="B615" s="34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</row>
    <row r="616" spans="1:20" ht="12.75">
      <c r="A616" s="32"/>
      <c r="B616" s="34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</row>
    <row r="617" spans="1:20" ht="12.75">
      <c r="A617" s="32"/>
      <c r="B617" s="34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</row>
    <row r="618" spans="1:20" ht="12.75">
      <c r="A618" s="32"/>
      <c r="B618" s="34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</row>
    <row r="619" spans="1:20" ht="12.75">
      <c r="A619" s="32"/>
      <c r="B619" s="34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</row>
    <row r="620" spans="1:20" ht="12.75">
      <c r="A620" s="32"/>
      <c r="B620" s="34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</row>
    <row r="621" spans="1:20" ht="12.75">
      <c r="A621" s="32"/>
      <c r="B621" s="34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</row>
    <row r="622" spans="1:20" ht="12.75">
      <c r="A622" s="32"/>
      <c r="B622" s="34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</row>
    <row r="623" spans="1:20" ht="12.75">
      <c r="A623" s="32"/>
      <c r="B623" s="34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</row>
    <row r="624" spans="1:20" ht="12.75">
      <c r="A624" s="32"/>
      <c r="B624" s="34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</row>
    <row r="625" spans="1:20" ht="12.75">
      <c r="A625" s="32"/>
      <c r="B625" s="34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</row>
    <row r="626" spans="1:20" ht="12.75">
      <c r="A626" s="32"/>
      <c r="B626" s="34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</row>
  </sheetData>
  <mergeCells count="13">
    <mergeCell ref="A49:G49"/>
    <mergeCell ref="A50:F50"/>
    <mergeCell ref="D5:E5"/>
    <mergeCell ref="A51:B51"/>
    <mergeCell ref="A47:F47"/>
    <mergeCell ref="A48:F48"/>
    <mergeCell ref="A3:F3"/>
    <mergeCell ref="A1:F1"/>
    <mergeCell ref="F5:F7"/>
    <mergeCell ref="B6:B7"/>
    <mergeCell ref="D6:D7"/>
    <mergeCell ref="C6:C7"/>
    <mergeCell ref="B5:C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I62"/>
  <sheetViews>
    <sheetView showGridLines="0" view="pageBreakPreview" zoomScale="75" zoomScaleNormal="75" zoomScaleSheetLayoutView="75" workbookViewId="0" topLeftCell="A39">
      <selection activeCell="H50" sqref="H50"/>
    </sheetView>
  </sheetViews>
  <sheetFormatPr defaultColWidth="11.421875" defaultRowHeight="12.75"/>
  <cols>
    <col min="1" max="1" width="30.7109375" style="32" customWidth="1"/>
    <col min="2" max="9" width="12.7109375" style="32" customWidth="1"/>
    <col min="10" max="16384" width="11.421875" style="32" customWidth="1"/>
  </cols>
  <sheetData>
    <row r="1" spans="1:9" s="31" customFormat="1" ht="18">
      <c r="A1" s="324" t="s">
        <v>173</v>
      </c>
      <c r="B1" s="324"/>
      <c r="C1" s="324"/>
      <c r="D1" s="324"/>
      <c r="E1" s="324"/>
      <c r="F1" s="324"/>
      <c r="G1" s="324"/>
      <c r="H1" s="324"/>
      <c r="I1" s="324"/>
    </row>
    <row r="2" spans="1:9" ht="12.75" customHeight="1">
      <c r="A2" s="22"/>
      <c r="B2" s="22"/>
      <c r="C2" s="22"/>
      <c r="D2" s="22"/>
      <c r="E2" s="22"/>
      <c r="F2" s="22"/>
      <c r="G2" s="22"/>
      <c r="H2" s="22"/>
      <c r="I2" s="22"/>
    </row>
    <row r="3" spans="1:9" ht="15" customHeight="1">
      <c r="A3" s="361" t="s">
        <v>337</v>
      </c>
      <c r="B3" s="361"/>
      <c r="C3" s="361"/>
      <c r="D3" s="361"/>
      <c r="E3" s="361"/>
      <c r="F3" s="361"/>
      <c r="G3" s="361"/>
      <c r="H3" s="361"/>
      <c r="I3" s="361"/>
    </row>
    <row r="4" spans="1:9" ht="13.5" customHeight="1" thickBot="1">
      <c r="A4" s="488"/>
      <c r="B4" s="488"/>
      <c r="C4" s="488"/>
      <c r="D4" s="488"/>
      <c r="E4" s="488"/>
      <c r="F4" s="488"/>
      <c r="G4" s="488"/>
      <c r="H4" s="488"/>
      <c r="I4" s="488"/>
    </row>
    <row r="5" spans="1:9" ht="12.75">
      <c r="A5" s="234"/>
      <c r="B5" s="359" t="s">
        <v>115</v>
      </c>
      <c r="C5" s="325"/>
      <c r="D5" s="325"/>
      <c r="E5" s="325"/>
      <c r="F5" s="325"/>
      <c r="G5" s="325"/>
      <c r="H5" s="325"/>
      <c r="I5" s="325"/>
    </row>
    <row r="6" spans="1:9" ht="12.75">
      <c r="A6" s="150" t="s">
        <v>61</v>
      </c>
      <c r="B6" s="483" t="s">
        <v>120</v>
      </c>
      <c r="C6" s="484"/>
      <c r="D6" s="485" t="s">
        <v>119</v>
      </c>
      <c r="E6" s="486"/>
      <c r="F6" s="485" t="s">
        <v>118</v>
      </c>
      <c r="G6" s="486"/>
      <c r="H6" s="485" t="s">
        <v>121</v>
      </c>
      <c r="I6" s="487"/>
    </row>
    <row r="7" spans="1:9" ht="13.5" thickBot="1">
      <c r="A7" s="151"/>
      <c r="B7" s="120">
        <v>2009</v>
      </c>
      <c r="C7" s="120">
        <v>2010</v>
      </c>
      <c r="D7" s="120">
        <v>2009</v>
      </c>
      <c r="E7" s="120">
        <v>2010</v>
      </c>
      <c r="F7" s="120">
        <v>2009</v>
      </c>
      <c r="G7" s="120">
        <v>2010</v>
      </c>
      <c r="H7" s="120">
        <v>2009</v>
      </c>
      <c r="I7" s="212">
        <v>2010</v>
      </c>
    </row>
    <row r="8" spans="1:9" ht="12.75">
      <c r="A8" s="90" t="s">
        <v>42</v>
      </c>
      <c r="B8" s="92">
        <v>19.853717331468793</v>
      </c>
      <c r="C8" s="92">
        <v>16.865500837154894</v>
      </c>
      <c r="D8" s="92">
        <v>44.968186153563</v>
      </c>
      <c r="E8" s="92">
        <v>49.4575895122518</v>
      </c>
      <c r="F8" s="92">
        <v>10.388189137761167</v>
      </c>
      <c r="G8" s="92">
        <v>10.504801814412993</v>
      </c>
      <c r="H8" s="92">
        <v>0.3416303351571109</v>
      </c>
      <c r="I8" s="93">
        <v>0.2624480159724103</v>
      </c>
    </row>
    <row r="9" spans="1:9" ht="12.75">
      <c r="A9" s="94" t="s">
        <v>43</v>
      </c>
      <c r="B9" s="96">
        <v>36.67432326333186</v>
      </c>
      <c r="C9" s="96">
        <v>33.430183384567</v>
      </c>
      <c r="D9" s="96">
        <v>39.77959156342579</v>
      </c>
      <c r="E9" s="96">
        <v>44.910914458576585</v>
      </c>
      <c r="F9" s="96">
        <v>11.663102917014516</v>
      </c>
      <c r="G9" s="96">
        <v>11.537606896853465</v>
      </c>
      <c r="H9" s="96">
        <v>0.48500455714319146</v>
      </c>
      <c r="I9" s="97">
        <v>0.35447667046029707</v>
      </c>
    </row>
    <row r="10" spans="1:9" ht="12.75">
      <c r="A10" s="94" t="s">
        <v>64</v>
      </c>
      <c r="B10" s="96">
        <v>37.325674513416885</v>
      </c>
      <c r="C10" s="96">
        <v>33.892450615637586</v>
      </c>
      <c r="D10" s="96">
        <v>44.40368491333307</v>
      </c>
      <c r="E10" s="96">
        <v>47.6434880283718</v>
      </c>
      <c r="F10" s="96">
        <v>13.319481760222947</v>
      </c>
      <c r="G10" s="96">
        <v>13.246038636442675</v>
      </c>
      <c r="H10" s="96">
        <v>0.363907674204405</v>
      </c>
      <c r="I10" s="97">
        <v>0.34791710345675503</v>
      </c>
    </row>
    <row r="11" spans="1:9" ht="12.75">
      <c r="A11" s="94" t="s">
        <v>44</v>
      </c>
      <c r="B11" s="96">
        <v>2.5331838497528487</v>
      </c>
      <c r="C11" s="96">
        <v>2.423536086891107</v>
      </c>
      <c r="D11" s="96">
        <v>67.68909497063868</v>
      </c>
      <c r="E11" s="96">
        <v>69.45400742302368</v>
      </c>
      <c r="F11" s="96">
        <v>24.014867225825924</v>
      </c>
      <c r="G11" s="96">
        <v>22.54466982023334</v>
      </c>
      <c r="H11" s="96">
        <v>0.522938974343735</v>
      </c>
      <c r="I11" s="97">
        <v>0.5929452869128897</v>
      </c>
    </row>
    <row r="12" spans="1:9" ht="12.75">
      <c r="A12" s="94" t="s">
        <v>65</v>
      </c>
      <c r="B12" s="96">
        <v>6.328956116967997</v>
      </c>
      <c r="C12" s="96">
        <v>6.213245851318053</v>
      </c>
      <c r="D12" s="96">
        <v>67.61893203125892</v>
      </c>
      <c r="E12" s="96">
        <v>69.54950333929408</v>
      </c>
      <c r="F12" s="96">
        <v>20.7161907984098</v>
      </c>
      <c r="G12" s="96">
        <v>19.306323399651433</v>
      </c>
      <c r="H12" s="96">
        <v>0.35276788584669894</v>
      </c>
      <c r="I12" s="97">
        <v>0.3457454676096016</v>
      </c>
    </row>
    <row r="13" spans="1:9" ht="12.75">
      <c r="A13" s="94" t="s">
        <v>46</v>
      </c>
      <c r="B13" s="96">
        <v>51.729198227642804</v>
      </c>
      <c r="C13" s="96">
        <v>46.961489546634404</v>
      </c>
      <c r="D13" s="96">
        <v>34.742224133318416</v>
      </c>
      <c r="E13" s="96">
        <v>39.71315772192236</v>
      </c>
      <c r="F13" s="96">
        <v>7.0012208086032315</v>
      </c>
      <c r="G13" s="96">
        <v>7.3461013152203405</v>
      </c>
      <c r="H13" s="96">
        <v>0.2358579495013168</v>
      </c>
      <c r="I13" s="97">
        <v>0.29193729978410754</v>
      </c>
    </row>
    <row r="14" spans="1:9" ht="12.75">
      <c r="A14" s="94" t="s">
        <v>66</v>
      </c>
      <c r="B14" s="96">
        <v>15.445797354528871</v>
      </c>
      <c r="C14" s="96">
        <v>13.892723971068316</v>
      </c>
      <c r="D14" s="96">
        <v>57.904930138738855</v>
      </c>
      <c r="E14" s="96">
        <v>61.40459796619615</v>
      </c>
      <c r="F14" s="96">
        <v>20.448850906173533</v>
      </c>
      <c r="G14" s="96">
        <v>19.18621325565273</v>
      </c>
      <c r="H14" s="96">
        <v>0.33279825056938994</v>
      </c>
      <c r="I14" s="97">
        <v>0.3498188183407704</v>
      </c>
    </row>
    <row r="15" spans="1:9" ht="12.75">
      <c r="A15" s="94" t="s">
        <v>47</v>
      </c>
      <c r="B15" s="96">
        <v>3.8416952713710764</v>
      </c>
      <c r="C15" s="96">
        <v>4.16406302453762</v>
      </c>
      <c r="D15" s="96">
        <v>68.52861309240271</v>
      </c>
      <c r="E15" s="96">
        <v>71.03135300979434</v>
      </c>
      <c r="F15" s="96">
        <v>21.404126184302967</v>
      </c>
      <c r="G15" s="96">
        <v>19.076660002686925</v>
      </c>
      <c r="H15" s="96">
        <v>0.27291370632968404</v>
      </c>
      <c r="I15" s="97">
        <v>0.3851882524879661</v>
      </c>
    </row>
    <row r="16" spans="1:9" ht="12.75">
      <c r="A16" s="94" t="s">
        <v>31</v>
      </c>
      <c r="B16" s="96">
        <v>2.379550656773465</v>
      </c>
      <c r="C16" s="96">
        <v>2.3413981854992256</v>
      </c>
      <c r="D16" s="96">
        <v>66.88133684367887</v>
      </c>
      <c r="E16" s="96">
        <v>67.6406285505842</v>
      </c>
      <c r="F16" s="96">
        <v>25.805805950113946</v>
      </c>
      <c r="G16" s="96">
        <v>24.813645167255387</v>
      </c>
      <c r="H16" s="96">
        <v>0.308590348662944</v>
      </c>
      <c r="I16" s="97">
        <v>0.29744067306863387</v>
      </c>
    </row>
    <row r="17" spans="1:9" ht="12.75">
      <c r="A17" s="94" t="s">
        <v>49</v>
      </c>
      <c r="B17" s="96">
        <v>18.432789479179426</v>
      </c>
      <c r="C17" s="96">
        <v>14.864998394017926</v>
      </c>
      <c r="D17" s="96">
        <v>52.941742395052316</v>
      </c>
      <c r="E17" s="96">
        <v>57.5558612526929</v>
      </c>
      <c r="F17" s="96">
        <v>16.100552815781974</v>
      </c>
      <c r="G17" s="96">
        <v>16.717546469678087</v>
      </c>
      <c r="H17" s="96">
        <v>0.6616184012744003</v>
      </c>
      <c r="I17" s="97">
        <v>0.7057154327658813</v>
      </c>
    </row>
    <row r="18" spans="1:9" ht="12.75">
      <c r="A18" s="94" t="s">
        <v>50</v>
      </c>
      <c r="B18" s="96">
        <v>2.3557272975139814</v>
      </c>
      <c r="C18" s="96">
        <v>2.138397905358554</v>
      </c>
      <c r="D18" s="96">
        <v>56.607549701109164</v>
      </c>
      <c r="E18" s="96">
        <v>60.41738159765912</v>
      </c>
      <c r="F18" s="96">
        <v>28.81686706107354</v>
      </c>
      <c r="G18" s="96">
        <v>26.420930638043888</v>
      </c>
      <c r="H18" s="96">
        <v>2.468311432194296</v>
      </c>
      <c r="I18" s="97">
        <v>2.0420912575104895</v>
      </c>
    </row>
    <row r="19" spans="1:9" ht="12.75">
      <c r="A19" s="94" t="s">
        <v>52</v>
      </c>
      <c r="B19" s="96">
        <v>34.38341138324098</v>
      </c>
      <c r="C19" s="96">
        <v>33.30196453101056</v>
      </c>
      <c r="D19" s="96">
        <v>30.8032714039157</v>
      </c>
      <c r="E19" s="96">
        <v>35.56422321116989</v>
      </c>
      <c r="F19" s="96">
        <v>9.572448475308185</v>
      </c>
      <c r="G19" s="96">
        <v>9.826037311093664</v>
      </c>
      <c r="H19" s="96">
        <v>0.9127457026154646</v>
      </c>
      <c r="I19" s="97">
        <v>0.5812945321695592</v>
      </c>
    </row>
    <row r="20" spans="1:9" ht="12.75">
      <c r="A20" s="94" t="s">
        <v>53</v>
      </c>
      <c r="B20" s="96">
        <v>37.1309432109941</v>
      </c>
      <c r="C20" s="96">
        <v>36.43040332318181</v>
      </c>
      <c r="D20" s="96">
        <v>32.438030105349455</v>
      </c>
      <c r="E20" s="96">
        <v>36.649337753821115</v>
      </c>
      <c r="F20" s="96">
        <v>8.12025649470835</v>
      </c>
      <c r="G20" s="96">
        <v>8.196748887829118</v>
      </c>
      <c r="H20" s="96">
        <v>0.3190020904757527</v>
      </c>
      <c r="I20" s="97">
        <v>0.2761768527185983</v>
      </c>
    </row>
    <row r="21" spans="1:9" ht="12.75">
      <c r="A21" s="94" t="s">
        <v>54</v>
      </c>
      <c r="B21" s="96">
        <v>43.71091214374188</v>
      </c>
      <c r="C21" s="96">
        <v>41.52903531007956</v>
      </c>
      <c r="D21" s="96">
        <v>31.8792436399925</v>
      </c>
      <c r="E21" s="96">
        <v>36.0254987741248</v>
      </c>
      <c r="F21" s="96">
        <v>8.513664163048114</v>
      </c>
      <c r="G21" s="96">
        <v>8.185015823736343</v>
      </c>
      <c r="H21" s="96">
        <v>0.3948266407555185</v>
      </c>
      <c r="I21" s="97">
        <v>0.317087021005667</v>
      </c>
    </row>
    <row r="22" spans="1:9" ht="12.75">
      <c r="A22" s="94" t="s">
        <v>63</v>
      </c>
      <c r="B22" s="96">
        <v>7.0945924367923725</v>
      </c>
      <c r="C22" s="96">
        <v>6.0567886684500785</v>
      </c>
      <c r="D22" s="96">
        <v>65.62319550048475</v>
      </c>
      <c r="E22" s="96">
        <v>68.79927705983229</v>
      </c>
      <c r="F22" s="96">
        <v>20.878261741586435</v>
      </c>
      <c r="G22" s="96">
        <v>19.11038763426846</v>
      </c>
      <c r="H22" s="96">
        <v>0.43714611044635726</v>
      </c>
      <c r="I22" s="97">
        <v>0.4852817960956466</v>
      </c>
    </row>
    <row r="23" spans="1:9" ht="12.75">
      <c r="A23" s="228" t="s">
        <v>373</v>
      </c>
      <c r="B23" s="96">
        <v>4.943897238230654</v>
      </c>
      <c r="C23" s="96">
        <v>4.320744797313043</v>
      </c>
      <c r="D23" s="96">
        <v>56.145169504962055</v>
      </c>
      <c r="E23" s="96">
        <v>58.925173751158574</v>
      </c>
      <c r="F23" s="96">
        <v>26.602893188166345</v>
      </c>
      <c r="G23" s="96">
        <v>25.702684511587876</v>
      </c>
      <c r="H23" s="96">
        <v>0.7279067069413916</v>
      </c>
      <c r="I23" s="97">
        <v>0.6056354727197137</v>
      </c>
    </row>
    <row r="24" spans="1:9" ht="12.75">
      <c r="A24" s="94" t="s">
        <v>67</v>
      </c>
      <c r="B24" s="96">
        <v>15.146910649982823</v>
      </c>
      <c r="C24" s="96">
        <v>11.565802000288755</v>
      </c>
      <c r="D24" s="96">
        <v>53.763292766070116</v>
      </c>
      <c r="E24" s="96">
        <v>56.09500157531561</v>
      </c>
      <c r="F24" s="96">
        <v>12.967361967927404</v>
      </c>
      <c r="G24" s="96">
        <v>12.683360943760496</v>
      </c>
      <c r="H24" s="96">
        <v>3.8123153089014212</v>
      </c>
      <c r="I24" s="97">
        <v>2.5761855921156185</v>
      </c>
    </row>
    <row r="25" spans="1:9" ht="12.75">
      <c r="A25" s="94" t="s">
        <v>57</v>
      </c>
      <c r="B25" s="96">
        <v>1.9836948583481926</v>
      </c>
      <c r="C25" s="96">
        <v>1.9987023089858442</v>
      </c>
      <c r="D25" s="96">
        <v>66.68825254441072</v>
      </c>
      <c r="E25" s="96">
        <v>68.31355613388429</v>
      </c>
      <c r="F25" s="96">
        <v>27.42237430814895</v>
      </c>
      <c r="G25" s="96">
        <v>25.662005935031818</v>
      </c>
      <c r="H25" s="96">
        <v>0.2683990276017427</v>
      </c>
      <c r="I25" s="97">
        <v>0.2932214421081235</v>
      </c>
    </row>
    <row r="26" spans="1:9" ht="12.75">
      <c r="A26" s="94" t="s">
        <v>68</v>
      </c>
      <c r="B26" s="96">
        <v>1.7989241204394195</v>
      </c>
      <c r="C26" s="96">
        <v>1.5801047594689126</v>
      </c>
      <c r="D26" s="96">
        <v>71.2636197117686</v>
      </c>
      <c r="E26" s="96">
        <v>74.3017586790874</v>
      </c>
      <c r="F26" s="96">
        <v>23.048797377145412</v>
      </c>
      <c r="G26" s="96">
        <v>20.46796840902602</v>
      </c>
      <c r="H26" s="96">
        <v>0.37331638048034516</v>
      </c>
      <c r="I26" s="97">
        <v>0.26223456896172664</v>
      </c>
    </row>
    <row r="27" spans="1:9" ht="12.75">
      <c r="A27" s="94" t="s">
        <v>59</v>
      </c>
      <c r="B27" s="96">
        <v>3.7456392639837675</v>
      </c>
      <c r="C27" s="96">
        <v>3.8018929246081004</v>
      </c>
      <c r="D27" s="96">
        <v>67.7832314911609</v>
      </c>
      <c r="E27" s="96">
        <v>68.99153173926638</v>
      </c>
      <c r="F27" s="96">
        <v>20.911338461864162</v>
      </c>
      <c r="G27" s="96">
        <v>19.578209106056203</v>
      </c>
      <c r="H27" s="96">
        <v>0.4651714879531985</v>
      </c>
      <c r="I27" s="97">
        <v>0.6010850467527971</v>
      </c>
    </row>
    <row r="28" spans="1:9" ht="12.75">
      <c r="A28" s="94" t="s">
        <v>69</v>
      </c>
      <c r="B28" s="96">
        <v>1.7188595658918018</v>
      </c>
      <c r="C28" s="96">
        <v>1.802049323977858</v>
      </c>
      <c r="D28" s="96">
        <v>69.89330872951868</v>
      </c>
      <c r="E28" s="96">
        <v>72.05096610043339</v>
      </c>
      <c r="F28" s="96">
        <v>24.123577853003876</v>
      </c>
      <c r="G28" s="96">
        <v>21.972119727609638</v>
      </c>
      <c r="H28" s="96">
        <v>0.36412179096613734</v>
      </c>
      <c r="I28" s="97">
        <v>0.38108078080617197</v>
      </c>
    </row>
    <row r="29" spans="1:9" ht="12.75">
      <c r="A29" s="94"/>
      <c r="B29" s="96"/>
      <c r="C29" s="96"/>
      <c r="D29" s="96"/>
      <c r="E29" s="96"/>
      <c r="F29" s="96"/>
      <c r="G29" s="96"/>
      <c r="H29" s="96"/>
      <c r="I29" s="97"/>
    </row>
    <row r="30" spans="1:9" ht="15.75" customHeight="1" thickBot="1">
      <c r="A30" s="313" t="s">
        <v>70</v>
      </c>
      <c r="B30" s="306">
        <v>26.628664271586867</v>
      </c>
      <c r="C30" s="306">
        <v>24.388464228138616</v>
      </c>
      <c r="D30" s="306">
        <v>47.74651704568064</v>
      </c>
      <c r="E30" s="306">
        <v>51.54347843980358</v>
      </c>
      <c r="F30" s="306">
        <v>15.1832481167978</v>
      </c>
      <c r="G30" s="306">
        <v>14.641116002461985</v>
      </c>
      <c r="H30" s="306">
        <v>0.4559226074721823</v>
      </c>
      <c r="I30" s="307">
        <v>0.4107511454171634</v>
      </c>
    </row>
    <row r="31" spans="1:9" ht="12.75" customHeight="1">
      <c r="A31" s="229" t="s">
        <v>123</v>
      </c>
      <c r="B31" s="230"/>
      <c r="C31" s="229"/>
      <c r="D31" s="229"/>
      <c r="E31" s="192"/>
      <c r="F31" s="192"/>
      <c r="G31" s="192"/>
      <c r="H31" s="192"/>
      <c r="I31" s="192"/>
    </row>
    <row r="32" spans="1:9" ht="12.75" customHeight="1">
      <c r="A32" s="33"/>
      <c r="B32" s="33"/>
      <c r="C32" s="33"/>
      <c r="D32" s="33"/>
      <c r="E32" s="33"/>
      <c r="F32" s="33"/>
      <c r="G32" s="33"/>
      <c r="H32" s="33"/>
      <c r="I32" s="33"/>
    </row>
    <row r="33" spans="1:9" ht="12.75" customHeight="1" thickBot="1">
      <c r="A33" s="215"/>
      <c r="B33" s="215"/>
      <c r="C33" s="215"/>
      <c r="D33" s="215"/>
      <c r="E33" s="215"/>
      <c r="F33" s="215"/>
      <c r="G33" s="215"/>
      <c r="H33" s="215"/>
      <c r="I33" s="215"/>
    </row>
    <row r="34" spans="1:9" ht="12.75">
      <c r="A34" s="234"/>
      <c r="B34" s="359" t="s">
        <v>116</v>
      </c>
      <c r="C34" s="325"/>
      <c r="D34" s="325"/>
      <c r="E34" s="325"/>
      <c r="F34" s="325"/>
      <c r="G34" s="325"/>
      <c r="H34" s="325"/>
      <c r="I34" s="325"/>
    </row>
    <row r="35" spans="1:9" ht="12.75">
      <c r="A35" s="150" t="s">
        <v>61</v>
      </c>
      <c r="B35" s="476" t="s">
        <v>71</v>
      </c>
      <c r="C35" s="477"/>
      <c r="D35" s="478" t="s">
        <v>72</v>
      </c>
      <c r="E35" s="479"/>
      <c r="F35" s="481" t="s">
        <v>191</v>
      </c>
      <c r="G35" s="482"/>
      <c r="H35" s="476" t="s">
        <v>73</v>
      </c>
      <c r="I35" s="480"/>
    </row>
    <row r="36" spans="1:9" ht="12.75">
      <c r="A36" s="238"/>
      <c r="B36" s="473" t="s">
        <v>189</v>
      </c>
      <c r="C36" s="474"/>
      <c r="D36" s="473" t="s">
        <v>190</v>
      </c>
      <c r="E36" s="474"/>
      <c r="F36" s="331"/>
      <c r="G36" s="366"/>
      <c r="H36" s="473" t="s">
        <v>192</v>
      </c>
      <c r="I36" s="475"/>
    </row>
    <row r="37" spans="1:9" ht="13.5" thickBot="1">
      <c r="A37" s="151"/>
      <c r="B37" s="120">
        <v>2009</v>
      </c>
      <c r="C37" s="120">
        <v>2010</v>
      </c>
      <c r="D37" s="120">
        <v>2009</v>
      </c>
      <c r="E37" s="120">
        <v>2010</v>
      </c>
      <c r="F37" s="120">
        <v>2009</v>
      </c>
      <c r="G37" s="120">
        <v>2010</v>
      </c>
      <c r="H37" s="120">
        <v>2009</v>
      </c>
      <c r="I37" s="212">
        <v>2010</v>
      </c>
    </row>
    <row r="38" spans="1:9" ht="12.75">
      <c r="A38" s="90" t="s">
        <v>42</v>
      </c>
      <c r="B38" s="92">
        <v>0.8349697840689964</v>
      </c>
      <c r="C38" s="92">
        <v>1.0072981316371787</v>
      </c>
      <c r="D38" s="92">
        <v>1.6444850409299063</v>
      </c>
      <c r="E38" s="92">
        <v>1.2539653488796483</v>
      </c>
      <c r="F38" s="92">
        <v>13.486515176805252</v>
      </c>
      <c r="G38" s="92">
        <v>12.006643654139907</v>
      </c>
      <c r="H38" s="92">
        <v>8.482307881080242</v>
      </c>
      <c r="I38" s="93">
        <v>8.641750690465523</v>
      </c>
    </row>
    <row r="39" spans="1:9" ht="12.75">
      <c r="A39" s="94" t="s">
        <v>43</v>
      </c>
      <c r="B39" s="96">
        <v>0.37645170430846253</v>
      </c>
      <c r="C39" s="96">
        <v>0.39105939771939796</v>
      </c>
      <c r="D39" s="96">
        <v>0.09551824996261576</v>
      </c>
      <c r="E39" s="96">
        <v>0.1488444962846092</v>
      </c>
      <c r="F39" s="96">
        <v>3.075898668090805</v>
      </c>
      <c r="G39" s="96">
        <v>2.835132290346089</v>
      </c>
      <c r="H39" s="96">
        <v>7.850107447090932</v>
      </c>
      <c r="I39" s="97">
        <v>6.391785763835446</v>
      </c>
    </row>
    <row r="40" spans="1:9" ht="12.75">
      <c r="A40" s="94" t="s">
        <v>64</v>
      </c>
      <c r="B40" s="96">
        <v>0.32175667948818604</v>
      </c>
      <c r="C40" s="96">
        <v>0.3583958017710583</v>
      </c>
      <c r="D40" s="96">
        <v>0.7805375710562761</v>
      </c>
      <c r="E40" s="96">
        <v>0.8013615679700082</v>
      </c>
      <c r="F40" s="96">
        <v>0.3052699288292292</v>
      </c>
      <c r="G40" s="96">
        <v>0.35140374413876563</v>
      </c>
      <c r="H40" s="96">
        <v>3.1796891676101717</v>
      </c>
      <c r="I40" s="97">
        <v>3.3589470698636688</v>
      </c>
    </row>
    <row r="41" spans="1:9" ht="12.75">
      <c r="A41" s="94" t="s">
        <v>44</v>
      </c>
      <c r="B41" s="96">
        <v>0.021478200878604345</v>
      </c>
      <c r="C41" s="96">
        <v>0.03022323690241693</v>
      </c>
      <c r="D41" s="96">
        <v>0.39393181177881803</v>
      </c>
      <c r="E41" s="96">
        <v>0.3831163931751606</v>
      </c>
      <c r="F41" s="96">
        <v>1.0265230415751951</v>
      </c>
      <c r="G41" s="96">
        <v>0.680510724108556</v>
      </c>
      <c r="H41" s="96">
        <v>3.7979853826061754</v>
      </c>
      <c r="I41" s="97">
        <v>3.8909734131640694</v>
      </c>
    </row>
    <row r="42" spans="1:9" ht="12.75">
      <c r="A42" s="94" t="s">
        <v>65</v>
      </c>
      <c r="B42" s="96">
        <v>0.3328853012817971</v>
      </c>
      <c r="C42" s="96">
        <v>0.2971006546364042</v>
      </c>
      <c r="D42" s="96">
        <v>0.48287415744183576</v>
      </c>
      <c r="E42" s="96">
        <v>0.3985858774142292</v>
      </c>
      <c r="F42" s="96">
        <v>0.027286840007633126</v>
      </c>
      <c r="G42" s="96">
        <v>0.029918981943166147</v>
      </c>
      <c r="H42" s="96">
        <v>4.140103212705137</v>
      </c>
      <c r="I42" s="97">
        <v>3.859577748380759</v>
      </c>
    </row>
    <row r="43" spans="1:9" ht="12.75">
      <c r="A43" s="94" t="s">
        <v>46</v>
      </c>
      <c r="B43" s="96">
        <v>0.18784135960956375</v>
      </c>
      <c r="C43" s="96">
        <v>0.19243321526421278</v>
      </c>
      <c r="D43" s="96">
        <v>3.695791707540108</v>
      </c>
      <c r="E43" s="96">
        <v>2.897981860425389</v>
      </c>
      <c r="F43" s="96">
        <v>0.16668009061306888</v>
      </c>
      <c r="G43" s="96">
        <v>0.10446030574340688</v>
      </c>
      <c r="H43" s="96">
        <v>2.241197302064716</v>
      </c>
      <c r="I43" s="97">
        <v>2.492443323266306</v>
      </c>
    </row>
    <row r="44" spans="1:9" ht="12.75">
      <c r="A44" s="94" t="s">
        <v>66</v>
      </c>
      <c r="B44" s="96">
        <v>0.4177869290498376</v>
      </c>
      <c r="C44" s="96">
        <v>0.2906946374548327</v>
      </c>
      <c r="D44" s="96">
        <v>0.21805893329856968</v>
      </c>
      <c r="E44" s="96">
        <v>0.23540521312798973</v>
      </c>
      <c r="F44" s="96">
        <v>0.07431921535439867</v>
      </c>
      <c r="G44" s="96">
        <v>0.08365737232786555</v>
      </c>
      <c r="H44" s="96">
        <v>5.157460559790191</v>
      </c>
      <c r="I44" s="97">
        <v>4.556890623549343</v>
      </c>
    </row>
    <row r="45" spans="1:9" ht="12.75">
      <c r="A45" s="94" t="s">
        <v>47</v>
      </c>
      <c r="B45" s="96">
        <v>0.02037960378304811</v>
      </c>
      <c r="C45" s="96">
        <v>0.03671916272702337</v>
      </c>
      <c r="D45" s="96">
        <v>1.4327227574384271</v>
      </c>
      <c r="E45" s="96">
        <v>1.2825904486125834</v>
      </c>
      <c r="F45" s="96">
        <v>0.014891270603059921</v>
      </c>
      <c r="G45" s="96">
        <v>0.030042081355324893</v>
      </c>
      <c r="H45" s="96">
        <v>4.484657426804737</v>
      </c>
      <c r="I45" s="97">
        <v>3.993384118526843</v>
      </c>
    </row>
    <row r="46" spans="1:9" ht="12.75">
      <c r="A46" s="94" t="s">
        <v>31</v>
      </c>
      <c r="B46" s="96">
        <v>0.015585678246699002</v>
      </c>
      <c r="C46" s="96">
        <v>0.009833021456723929</v>
      </c>
      <c r="D46" s="96">
        <v>0.0071848461529126755</v>
      </c>
      <c r="E46" s="96">
        <v>0.025030786595448218</v>
      </c>
      <c r="F46" s="96">
        <v>0.0030634792157814184</v>
      </c>
      <c r="G46" s="96">
        <v>0.008801440529905566</v>
      </c>
      <c r="H46" s="96">
        <v>4.5988848507044375</v>
      </c>
      <c r="I46" s="97">
        <v>4.863219648022027</v>
      </c>
    </row>
    <row r="47" spans="1:9" ht="12.75">
      <c r="A47" s="94" t="s">
        <v>49</v>
      </c>
      <c r="B47" s="96">
        <v>2.585812649795334</v>
      </c>
      <c r="C47" s="96">
        <v>2.1129561992730626</v>
      </c>
      <c r="D47" s="96">
        <v>0.15489711685313856</v>
      </c>
      <c r="E47" s="96">
        <v>0.10342110443345617</v>
      </c>
      <c r="F47" s="96">
        <v>3.2074768507737175</v>
      </c>
      <c r="G47" s="96">
        <v>3.183946374562028</v>
      </c>
      <c r="H47" s="96">
        <v>5.915109214632997</v>
      </c>
      <c r="I47" s="97">
        <v>4.755553544018536</v>
      </c>
    </row>
    <row r="48" spans="1:9" ht="12.75">
      <c r="A48" s="94" t="s">
        <v>50</v>
      </c>
      <c r="B48" s="96">
        <v>0.04572928910121964</v>
      </c>
      <c r="C48" s="96">
        <v>0.12159539813661716</v>
      </c>
      <c r="D48" s="96">
        <v>0.4399489186141604</v>
      </c>
      <c r="E48" s="96">
        <v>0.3610146280658766</v>
      </c>
      <c r="F48" s="96">
        <v>1.6551425864103722</v>
      </c>
      <c r="G48" s="96">
        <v>2.0585038627256016</v>
      </c>
      <c r="H48" s="96">
        <v>7.610722558655203</v>
      </c>
      <c r="I48" s="97">
        <v>6.440087385701967</v>
      </c>
    </row>
    <row r="49" spans="1:9" ht="12.75">
      <c r="A49" s="94" t="s">
        <v>52</v>
      </c>
      <c r="B49" s="96">
        <v>4.183239480142135</v>
      </c>
      <c r="C49" s="96">
        <v>4.111741141412951</v>
      </c>
      <c r="D49" s="96">
        <v>0.7162890259865262</v>
      </c>
      <c r="E49" s="96">
        <v>0.349062106746843</v>
      </c>
      <c r="F49" s="96">
        <v>12.221649136532285</v>
      </c>
      <c r="G49" s="96">
        <v>9.411489949721597</v>
      </c>
      <c r="H49" s="96">
        <v>7.20695031227349</v>
      </c>
      <c r="I49" s="97">
        <v>6.854188232769896</v>
      </c>
    </row>
    <row r="50" spans="1:9" ht="12.75">
      <c r="A50" s="94" t="s">
        <v>53</v>
      </c>
      <c r="B50" s="96">
        <v>5.287893808076959</v>
      </c>
      <c r="C50" s="96">
        <v>5.017572523323405</v>
      </c>
      <c r="D50" s="96">
        <v>0.2645076364865578</v>
      </c>
      <c r="E50" s="96">
        <v>0.14424870449818564</v>
      </c>
      <c r="F50" s="96">
        <v>13.235605333712567</v>
      </c>
      <c r="G50" s="96">
        <v>9.73160108661914</v>
      </c>
      <c r="H50" s="96">
        <v>3.2037641768272027</v>
      </c>
      <c r="I50" s="97">
        <v>3.5539123099608148</v>
      </c>
    </row>
    <row r="51" spans="1:9" ht="12.75">
      <c r="A51" s="94" t="s">
        <v>54</v>
      </c>
      <c r="B51" s="96">
        <v>5.498185925908374</v>
      </c>
      <c r="C51" s="96">
        <v>5.121169482081819</v>
      </c>
      <c r="D51" s="96">
        <v>0.34469604070570675</v>
      </c>
      <c r="E51" s="96">
        <v>0.22587698954567914</v>
      </c>
      <c r="F51" s="96">
        <v>6.04912290512815</v>
      </c>
      <c r="G51" s="96">
        <v>4.920219899975603</v>
      </c>
      <c r="H51" s="96">
        <v>3.609349951489624</v>
      </c>
      <c r="I51" s="97">
        <v>3.676098408333556</v>
      </c>
    </row>
    <row r="52" spans="1:9" ht="12.75">
      <c r="A52" s="94" t="s">
        <v>63</v>
      </c>
      <c r="B52" s="96">
        <v>0.11953599133319669</v>
      </c>
      <c r="C52" s="96">
        <v>0.13608622547721744</v>
      </c>
      <c r="D52" s="96">
        <v>1.5143819911393035</v>
      </c>
      <c r="E52" s="96">
        <v>1.2948634162936827</v>
      </c>
      <c r="F52" s="96">
        <v>0.3972852001001362</v>
      </c>
      <c r="G52" s="96">
        <v>0.4465329572647304</v>
      </c>
      <c r="H52" s="96">
        <v>3.935600858321888</v>
      </c>
      <c r="I52" s="97">
        <v>3.670782954388356</v>
      </c>
    </row>
    <row r="53" spans="1:9" ht="14.25">
      <c r="A53" s="228" t="s">
        <v>95</v>
      </c>
      <c r="B53" s="96">
        <v>0.027375677223333294</v>
      </c>
      <c r="C53" s="96">
        <v>0.009277085317874832</v>
      </c>
      <c r="D53" s="96">
        <v>0.35403704984049517</v>
      </c>
      <c r="E53" s="96">
        <v>0.367836510204353</v>
      </c>
      <c r="F53" s="96">
        <v>0.04966672819675421</v>
      </c>
      <c r="G53" s="96">
        <v>0.03248064564338126</v>
      </c>
      <c r="H53" s="96">
        <v>11.149051149866532</v>
      </c>
      <c r="I53" s="97">
        <v>10.036162995854825</v>
      </c>
    </row>
    <row r="54" spans="1:9" ht="12.75">
      <c r="A54" s="94" t="s">
        <v>67</v>
      </c>
      <c r="B54" s="96">
        <v>0.1287309184598046</v>
      </c>
      <c r="C54" s="96">
        <v>0.45085808260616184</v>
      </c>
      <c r="D54" s="96">
        <v>1.7780105403710962</v>
      </c>
      <c r="E54" s="96">
        <v>2.3845313560746018</v>
      </c>
      <c r="F54" s="96">
        <v>1.646218548467985</v>
      </c>
      <c r="G54" s="96">
        <v>2.8494205714630145</v>
      </c>
      <c r="H54" s="96">
        <v>10.757154847014995</v>
      </c>
      <c r="I54" s="97">
        <v>11.394832348156076</v>
      </c>
    </row>
    <row r="55" spans="1:9" ht="12.75">
      <c r="A55" s="94" t="s">
        <v>57</v>
      </c>
      <c r="B55" s="96">
        <v>0.0016751335062147447</v>
      </c>
      <c r="C55" s="96">
        <v>0.007431693637739403</v>
      </c>
      <c r="D55" s="96">
        <v>0.3753336180397342</v>
      </c>
      <c r="E55" s="96">
        <v>0.3186512521079026</v>
      </c>
      <c r="F55" s="96">
        <v>0.0014113130467091855</v>
      </c>
      <c r="G55" s="96">
        <v>0.004998248916239051</v>
      </c>
      <c r="H55" s="96">
        <v>3.2588580870458137</v>
      </c>
      <c r="I55" s="97">
        <v>3.4014323140885567</v>
      </c>
    </row>
    <row r="56" spans="1:9" ht="12.75">
      <c r="A56" s="94" t="s">
        <v>68</v>
      </c>
      <c r="B56" s="96">
        <v>0.00839116241439633</v>
      </c>
      <c r="C56" s="96">
        <v>0.003218119136586614</v>
      </c>
      <c r="D56" s="96">
        <v>0.027146208900353696</v>
      </c>
      <c r="E56" s="96">
        <v>0.06205695943043573</v>
      </c>
      <c r="F56" s="96">
        <v>0</v>
      </c>
      <c r="G56" s="96">
        <v>0.0005198974988803544</v>
      </c>
      <c r="H56" s="96">
        <v>3.4798042711026342</v>
      </c>
      <c r="I56" s="97">
        <v>3.322134932086571</v>
      </c>
    </row>
    <row r="57" spans="1:9" ht="12.75">
      <c r="A57" s="94" t="s">
        <v>59</v>
      </c>
      <c r="B57" s="96">
        <v>0.008648425401510545</v>
      </c>
      <c r="C57" s="96">
        <v>0.01252154223730162</v>
      </c>
      <c r="D57" s="96">
        <v>2.539522391789053</v>
      </c>
      <c r="E57" s="96">
        <v>2.2772307961374616</v>
      </c>
      <c r="F57" s="96">
        <v>0.06319095318071918</v>
      </c>
      <c r="G57" s="96">
        <v>0.03807192256507347</v>
      </c>
      <c r="H57" s="96">
        <v>4.48326095447983</v>
      </c>
      <c r="I57" s="97">
        <v>4.69945968244929</v>
      </c>
    </row>
    <row r="58" spans="1:9" ht="12.75">
      <c r="A58" s="94" t="s">
        <v>69</v>
      </c>
      <c r="B58" s="96">
        <v>0.0036313270341107548</v>
      </c>
      <c r="C58" s="96">
        <v>0.009448478715459003</v>
      </c>
      <c r="D58" s="96">
        <v>0.12002552019455374</v>
      </c>
      <c r="E58" s="96">
        <v>0.14254622241295956</v>
      </c>
      <c r="F58" s="96">
        <v>0</v>
      </c>
      <c r="G58" s="96">
        <v>0.003879370137987877</v>
      </c>
      <c r="H58" s="96">
        <v>3.7764762178424816</v>
      </c>
      <c r="I58" s="97">
        <v>3.637913983498865</v>
      </c>
    </row>
    <row r="59" spans="1:9" ht="12.75">
      <c r="A59" s="94"/>
      <c r="B59" s="96"/>
      <c r="C59" s="96"/>
      <c r="D59" s="96"/>
      <c r="E59" s="96"/>
      <c r="F59" s="96"/>
      <c r="G59" s="96"/>
      <c r="H59" s="96"/>
      <c r="I59" s="97"/>
    </row>
    <row r="60" spans="1:9" ht="13.5" thickBot="1">
      <c r="A60" s="313" t="s">
        <v>70</v>
      </c>
      <c r="B60" s="306">
        <v>1.188481774324587</v>
      </c>
      <c r="C60" s="306">
        <v>1.1441209394778948</v>
      </c>
      <c r="D60" s="306">
        <v>0.757783928962797</v>
      </c>
      <c r="E60" s="306">
        <v>0.6357418285936886</v>
      </c>
      <c r="F60" s="306">
        <v>2.705741495188529</v>
      </c>
      <c r="G60" s="306">
        <v>2.339064491003659</v>
      </c>
      <c r="H60" s="306">
        <v>5.333641831550546</v>
      </c>
      <c r="I60" s="307">
        <v>4.897264321805467</v>
      </c>
    </row>
    <row r="61" spans="1:9" ht="14.25">
      <c r="A61" s="231" t="s">
        <v>143</v>
      </c>
      <c r="B61" s="229"/>
      <c r="C61" s="232"/>
      <c r="D61" s="229"/>
      <c r="E61" s="233"/>
      <c r="F61" s="192"/>
      <c r="G61" s="233"/>
      <c r="H61" s="192"/>
      <c r="I61" s="192"/>
    </row>
    <row r="62" spans="1:7" ht="12.75">
      <c r="A62" s="59" t="s">
        <v>122</v>
      </c>
      <c r="B62" s="59"/>
      <c r="C62" s="59"/>
      <c r="D62" s="59"/>
      <c r="E62" s="33"/>
      <c r="F62" s="33"/>
      <c r="G62" s="33"/>
    </row>
  </sheetData>
  <mergeCells count="16">
    <mergeCell ref="A1:I1"/>
    <mergeCell ref="B6:C6"/>
    <mergeCell ref="D6:E6"/>
    <mergeCell ref="F6:G6"/>
    <mergeCell ref="H6:I6"/>
    <mergeCell ref="A3:I3"/>
    <mergeCell ref="B5:I5"/>
    <mergeCell ref="A4:I4"/>
    <mergeCell ref="B34:I34"/>
    <mergeCell ref="B36:C36"/>
    <mergeCell ref="D36:E36"/>
    <mergeCell ref="H36:I36"/>
    <mergeCell ref="B35:C35"/>
    <mergeCell ref="D35:E35"/>
    <mergeCell ref="H35:I35"/>
    <mergeCell ref="F35:G3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M50"/>
  <sheetViews>
    <sheetView showGridLines="0" view="pageBreakPreview" zoomScale="75" zoomScaleNormal="75" zoomScaleSheetLayoutView="75" workbookViewId="0" topLeftCell="A46">
      <selection activeCell="B28" sqref="B28"/>
    </sheetView>
  </sheetViews>
  <sheetFormatPr defaultColWidth="11.421875" defaultRowHeight="12.75"/>
  <cols>
    <col min="1" max="1" width="63.710937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51" t="s">
        <v>173</v>
      </c>
      <c r="B1" s="351"/>
      <c r="C1" s="351"/>
      <c r="D1" s="351"/>
      <c r="E1" s="351"/>
      <c r="F1" s="351"/>
      <c r="G1" s="26"/>
      <c r="H1" s="14"/>
      <c r="I1" s="54"/>
      <c r="K1" s="54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11" ht="15" customHeight="1">
      <c r="A3" s="361" t="s">
        <v>390</v>
      </c>
      <c r="B3" s="361"/>
      <c r="C3" s="361"/>
      <c r="D3" s="361"/>
      <c r="E3" s="361"/>
      <c r="F3" s="361"/>
      <c r="G3" s="53"/>
      <c r="H3" s="61"/>
      <c r="J3" s="14"/>
      <c r="K3" s="9"/>
    </row>
    <row r="4" spans="1:8" ht="13.5" thickBot="1">
      <c r="A4" s="112"/>
      <c r="B4" s="113"/>
      <c r="C4" s="113"/>
      <c r="D4" s="113"/>
      <c r="E4" s="113"/>
      <c r="F4" s="209"/>
      <c r="G4" s="241"/>
      <c r="H4" s="244"/>
    </row>
    <row r="5" spans="1:8" ht="12.75" customHeight="1">
      <c r="A5" s="352" t="s">
        <v>21</v>
      </c>
      <c r="B5" s="359" t="s">
        <v>1</v>
      </c>
      <c r="C5" s="360"/>
      <c r="D5" s="359" t="s">
        <v>2</v>
      </c>
      <c r="E5" s="360" t="s">
        <v>2</v>
      </c>
      <c r="F5" s="109" t="s">
        <v>127</v>
      </c>
      <c r="G5" s="240"/>
      <c r="H5" s="243"/>
    </row>
    <row r="6" spans="1:8" ht="12.75" customHeight="1">
      <c r="A6" s="353"/>
      <c r="B6" s="357" t="s">
        <v>3</v>
      </c>
      <c r="C6" s="349" t="s">
        <v>139</v>
      </c>
      <c r="D6" s="357" t="s">
        <v>3</v>
      </c>
      <c r="E6" s="349" t="s">
        <v>139</v>
      </c>
      <c r="F6" s="110" t="s">
        <v>126</v>
      </c>
      <c r="G6" s="240"/>
      <c r="H6" s="243"/>
    </row>
    <row r="7" spans="1:8" ht="12.75" customHeight="1" thickBot="1">
      <c r="A7" s="354"/>
      <c r="B7" s="358"/>
      <c r="C7" s="350"/>
      <c r="D7" s="358"/>
      <c r="E7" s="350"/>
      <c r="F7" s="111" t="s">
        <v>147</v>
      </c>
      <c r="G7" s="240"/>
      <c r="H7" s="243"/>
    </row>
    <row r="8" spans="1:10" ht="12.75" customHeight="1">
      <c r="A8" s="192" t="s">
        <v>249</v>
      </c>
      <c r="B8" s="248">
        <v>4209</v>
      </c>
      <c r="C8" s="92">
        <v>14.304649265905384</v>
      </c>
      <c r="D8" s="248">
        <v>5198</v>
      </c>
      <c r="E8" s="92">
        <v>14.390122363102817</v>
      </c>
      <c r="F8" s="250">
        <v>17.009155449280875</v>
      </c>
      <c r="G8" s="241"/>
      <c r="H8" s="243"/>
      <c r="J8" s="14"/>
    </row>
    <row r="9" spans="1:10" ht="12.75" customHeight="1">
      <c r="A9" s="33" t="s">
        <v>250</v>
      </c>
      <c r="B9" s="249">
        <v>706</v>
      </c>
      <c r="C9" s="96">
        <v>2.3994018488308866</v>
      </c>
      <c r="D9" s="249">
        <v>965</v>
      </c>
      <c r="E9" s="96">
        <v>2.6715021316649135</v>
      </c>
      <c r="F9" s="251">
        <v>3.6391380149335983</v>
      </c>
      <c r="G9" s="242"/>
      <c r="H9" s="243"/>
      <c r="J9" s="14"/>
    </row>
    <row r="10" spans="1:10" ht="12.75" customHeight="1">
      <c r="A10" s="33" t="s">
        <v>251</v>
      </c>
      <c r="B10" s="249">
        <v>1330</v>
      </c>
      <c r="C10" s="96">
        <v>4.520119630233823</v>
      </c>
      <c r="D10" s="249">
        <v>1690</v>
      </c>
      <c r="E10" s="96">
        <v>4.678589225402802</v>
      </c>
      <c r="F10" s="251">
        <v>13.09980116465307</v>
      </c>
      <c r="G10" s="242"/>
      <c r="H10" s="243"/>
      <c r="J10" s="14"/>
    </row>
    <row r="11" spans="1:10" ht="12.75" customHeight="1">
      <c r="A11" s="33" t="s">
        <v>252</v>
      </c>
      <c r="B11" s="249">
        <v>1599</v>
      </c>
      <c r="C11" s="96">
        <v>5.434339314845024</v>
      </c>
      <c r="D11" s="249">
        <v>1878</v>
      </c>
      <c r="E11" s="96">
        <v>5.199047671778971</v>
      </c>
      <c r="F11" s="251">
        <v>5.697712265595039</v>
      </c>
      <c r="G11" s="241"/>
      <c r="H11" s="243"/>
      <c r="J11" s="14"/>
    </row>
    <row r="12" spans="1:10" ht="12.75" customHeight="1">
      <c r="A12" s="33" t="s">
        <v>253</v>
      </c>
      <c r="B12" s="249">
        <v>1561</v>
      </c>
      <c r="C12" s="96">
        <v>5.305193039695487</v>
      </c>
      <c r="D12" s="249">
        <v>1874</v>
      </c>
      <c r="E12" s="96">
        <v>5.187974087813521</v>
      </c>
      <c r="F12" s="251">
        <v>7.786611323624669</v>
      </c>
      <c r="G12" s="241"/>
      <c r="H12" s="243"/>
      <c r="J12" s="14"/>
    </row>
    <row r="13" spans="1:10" ht="12.75" customHeight="1">
      <c r="A13" s="33" t="s">
        <v>254</v>
      </c>
      <c r="B13" s="249">
        <v>587</v>
      </c>
      <c r="C13" s="96">
        <v>1.9949700924415443</v>
      </c>
      <c r="D13" s="249">
        <v>720</v>
      </c>
      <c r="E13" s="96">
        <v>1.9932451137810752</v>
      </c>
      <c r="F13" s="251">
        <v>1.6582932386314198</v>
      </c>
      <c r="G13" s="241"/>
      <c r="H13" s="243"/>
      <c r="J13" s="14"/>
    </row>
    <row r="14" spans="1:10" ht="12.75" customHeight="1">
      <c r="A14" s="33" t="s">
        <v>255</v>
      </c>
      <c r="B14" s="249">
        <v>10921</v>
      </c>
      <c r="C14" s="96">
        <v>37.11595976073953</v>
      </c>
      <c r="D14" s="249">
        <v>13083</v>
      </c>
      <c r="E14" s="96">
        <v>36.218924754996955</v>
      </c>
      <c r="F14" s="251">
        <v>12.412771867859894</v>
      </c>
      <c r="G14" s="241"/>
      <c r="H14" s="243"/>
      <c r="J14" s="14"/>
    </row>
    <row r="15" spans="1:10" ht="12.75" customHeight="1">
      <c r="A15" s="33" t="s">
        <v>256</v>
      </c>
      <c r="B15" s="249">
        <v>767</v>
      </c>
      <c r="C15" s="96">
        <v>2.606715606307776</v>
      </c>
      <c r="D15" s="249">
        <v>965</v>
      </c>
      <c r="E15" s="96">
        <v>2.6715021316649135</v>
      </c>
      <c r="F15" s="251">
        <v>3.1414051246024095</v>
      </c>
      <c r="G15" s="241"/>
      <c r="H15" s="243"/>
      <c r="J15" s="14"/>
    </row>
    <row r="16" spans="1:10" ht="12.75" customHeight="1">
      <c r="A16" s="33" t="s">
        <v>112</v>
      </c>
      <c r="B16" s="249">
        <v>1900</v>
      </c>
      <c r="C16" s="96">
        <v>6.45731375747689</v>
      </c>
      <c r="D16" s="249">
        <v>2448</v>
      </c>
      <c r="E16" s="96">
        <v>6.777033386855656</v>
      </c>
      <c r="F16" s="251">
        <v>9.344552330434054</v>
      </c>
      <c r="G16" s="29"/>
      <c r="H16" s="14"/>
      <c r="J16" s="14"/>
    </row>
    <row r="17" spans="1:10" ht="12.75" customHeight="1">
      <c r="A17" s="33" t="s">
        <v>257</v>
      </c>
      <c r="B17" s="249">
        <v>862</v>
      </c>
      <c r="C17" s="96">
        <v>2.9295812941816206</v>
      </c>
      <c r="D17" s="249">
        <v>1151</v>
      </c>
      <c r="E17" s="96">
        <v>3.186423786058358</v>
      </c>
      <c r="F17" s="251">
        <v>6.829397983287519</v>
      </c>
      <c r="G17" s="29"/>
      <c r="H17" s="14"/>
      <c r="J17" s="14"/>
    </row>
    <row r="18" spans="1:10" ht="12.75" customHeight="1">
      <c r="A18" s="33" t="s">
        <v>258</v>
      </c>
      <c r="B18" s="249">
        <v>4065</v>
      </c>
      <c r="C18" s="96">
        <v>13.8152528548124</v>
      </c>
      <c r="D18" s="249">
        <v>4957</v>
      </c>
      <c r="E18" s="96">
        <v>13.72293892918443</v>
      </c>
      <c r="F18" s="251">
        <v>8.469290090136543</v>
      </c>
      <c r="H18" s="14"/>
      <c r="J18" s="14"/>
    </row>
    <row r="19" spans="1:10" ht="12.75" customHeight="1">
      <c r="A19" s="33" t="s">
        <v>58</v>
      </c>
      <c r="B19" s="249">
        <v>555</v>
      </c>
      <c r="C19" s="96">
        <v>1.886215334420881</v>
      </c>
      <c r="D19" s="249">
        <v>700</v>
      </c>
      <c r="E19" s="96">
        <v>1.937877193953823</v>
      </c>
      <c r="F19" s="251">
        <v>6.4442954880167065</v>
      </c>
      <c r="H19" s="14"/>
      <c r="J19" s="14"/>
    </row>
    <row r="20" spans="1:10" ht="12.75" customHeight="1">
      <c r="A20" s="33" t="s">
        <v>259</v>
      </c>
      <c r="B20" s="249">
        <v>362</v>
      </c>
      <c r="C20" s="96">
        <v>1.2302882001087547</v>
      </c>
      <c r="D20" s="249">
        <v>493</v>
      </c>
      <c r="E20" s="96">
        <v>1.364819223741764</v>
      </c>
      <c r="F20" s="251">
        <v>4.467607885094439</v>
      </c>
      <c r="H20" s="14"/>
      <c r="J20" s="14"/>
    </row>
    <row r="21" spans="1:10" ht="12.75" customHeight="1">
      <c r="A21" s="22"/>
      <c r="B21" s="95"/>
      <c r="C21" s="96"/>
      <c r="D21" s="95"/>
      <c r="E21" s="96"/>
      <c r="F21" s="252"/>
      <c r="H21" s="14"/>
      <c r="J21" s="14"/>
    </row>
    <row r="22" spans="1:10" ht="12.75" customHeight="1" thickBot="1">
      <c r="A22" s="304" t="s">
        <v>174</v>
      </c>
      <c r="B22" s="305">
        <v>29424</v>
      </c>
      <c r="C22" s="306">
        <v>100</v>
      </c>
      <c r="D22" s="305">
        <v>36122</v>
      </c>
      <c r="E22" s="306">
        <v>100</v>
      </c>
      <c r="F22" s="307">
        <v>100.00003222615024</v>
      </c>
      <c r="H22" s="14"/>
      <c r="J22" s="14"/>
    </row>
    <row r="23" spans="1:10" ht="12.75" customHeight="1">
      <c r="A23" s="115" t="s">
        <v>350</v>
      </c>
      <c r="B23" s="105"/>
      <c r="C23" s="105"/>
      <c r="D23" s="108"/>
      <c r="E23" s="108"/>
      <c r="F23" s="116"/>
      <c r="H23" s="14"/>
      <c r="J23" s="14"/>
    </row>
    <row r="24" spans="1:10" ht="12.75" customHeight="1">
      <c r="A24" s="21" t="s">
        <v>389</v>
      </c>
      <c r="B24" s="62"/>
      <c r="C24" s="4"/>
      <c r="D24" s="62"/>
      <c r="E24" s="4"/>
      <c r="F24" s="4"/>
      <c r="H24" s="14"/>
      <c r="J24" s="14"/>
    </row>
    <row r="25" spans="1:6" ht="12.75" customHeight="1">
      <c r="A25" s="21" t="s">
        <v>221</v>
      </c>
      <c r="B25" s="62"/>
      <c r="C25" s="4"/>
      <c r="D25" s="62"/>
      <c r="E25" s="4"/>
      <c r="F25" s="4"/>
    </row>
    <row r="26" spans="1:5" ht="12.75" customHeight="1">
      <c r="A26"/>
      <c r="B26" s="4"/>
      <c r="C26" s="4"/>
      <c r="D26" s="4"/>
      <c r="E26" s="4"/>
    </row>
    <row r="27" spans="1:6" ht="12.75" customHeight="1">
      <c r="A27" s="245" t="s">
        <v>181</v>
      </c>
      <c r="B27" s="67" t="s">
        <v>222</v>
      </c>
      <c r="C27" s="333" t="s">
        <v>112</v>
      </c>
      <c r="D27" s="333"/>
      <c r="E27" s="67"/>
      <c r="F27" s="3"/>
    </row>
    <row r="28" spans="1:6" ht="12.75" customHeight="1">
      <c r="A28" s="245" t="s">
        <v>182</v>
      </c>
      <c r="B28" s="253" t="s">
        <v>223</v>
      </c>
      <c r="C28" s="334" t="s">
        <v>58</v>
      </c>
      <c r="D28" s="334"/>
      <c r="E28" s="253"/>
      <c r="F28" s="3"/>
    </row>
    <row r="29" spans="1:6" ht="12.75" customHeight="1">
      <c r="A29" s="2"/>
      <c r="B29" s="66"/>
      <c r="C29" s="66"/>
      <c r="F29" s="3"/>
    </row>
    <row r="30" spans="1:6" ht="12.75" customHeight="1">
      <c r="A30" s="2"/>
      <c r="B30" s="66"/>
      <c r="C30" s="66"/>
      <c r="F30" s="3"/>
    </row>
    <row r="31" spans="1:6" ht="12.75" customHeight="1">
      <c r="A31" s="2"/>
      <c r="B31" s="67"/>
      <c r="C31" s="337"/>
      <c r="D31" s="337"/>
      <c r="E31" s="337"/>
      <c r="F31" s="3"/>
    </row>
    <row r="32" spans="1:6" ht="12.75" customHeight="1">
      <c r="A32" s="2"/>
      <c r="B32" s="1"/>
      <c r="C32" s="1"/>
      <c r="F32" s="3"/>
    </row>
    <row r="33" spans="1:6" ht="12.75" customHeight="1">
      <c r="A33" s="245"/>
      <c r="B33" s="66"/>
      <c r="C33" s="66"/>
      <c r="F33" s="3"/>
    </row>
    <row r="34" spans="1:6" ht="12.75" customHeight="1">
      <c r="A34" s="2"/>
      <c r="B34" s="66"/>
      <c r="C34" s="66"/>
      <c r="F34" s="3"/>
    </row>
    <row r="35" spans="1:6" ht="12.75" customHeight="1">
      <c r="A35" s="2"/>
      <c r="B35" s="20"/>
      <c r="C35" s="340"/>
      <c r="D35" s="340"/>
      <c r="F35" s="3"/>
    </row>
    <row r="36" spans="1:6" ht="12.75" customHeight="1">
      <c r="A36" s="5"/>
      <c r="B36" s="3"/>
      <c r="C36" s="3"/>
      <c r="F36" s="3"/>
    </row>
    <row r="37" spans="1:6" ht="12.75" customHeight="1">
      <c r="A37" s="5"/>
      <c r="B37" s="3"/>
      <c r="C37" s="3"/>
      <c r="F37" s="3"/>
    </row>
    <row r="38" spans="1:6" ht="12.75">
      <c r="A38"/>
      <c r="F38" s="3"/>
    </row>
    <row r="39" spans="1:6" ht="12.75">
      <c r="A39"/>
      <c r="F39" s="3"/>
    </row>
    <row r="40" spans="1:13" ht="12.75">
      <c r="A40" s="12"/>
      <c r="B40" s="13"/>
      <c r="C40" s="13"/>
      <c r="D40" s="5"/>
      <c r="E40" s="5"/>
      <c r="F40" s="68"/>
      <c r="G40" s="68"/>
      <c r="H40" s="68"/>
      <c r="I40" s="69"/>
      <c r="J40" s="68"/>
      <c r="K40" s="69"/>
      <c r="L40" s="68"/>
      <c r="M40" s="68"/>
    </row>
    <row r="41" spans="1:6" ht="12.75">
      <c r="A41" s="12"/>
      <c r="B41" s="13"/>
      <c r="C41" s="13"/>
      <c r="D41" s="5"/>
      <c r="E41" s="5"/>
      <c r="F41" s="9"/>
    </row>
    <row r="42" spans="1:6" ht="12.75">
      <c r="A42" s="12"/>
      <c r="B42" s="13"/>
      <c r="C42" s="13"/>
      <c r="D42" s="5"/>
      <c r="E42" s="5"/>
      <c r="F42" s="9"/>
    </row>
    <row r="43" spans="1:6" ht="12.75">
      <c r="A43" s="12"/>
      <c r="B43" s="13"/>
      <c r="C43" s="13"/>
      <c r="D43" s="5"/>
      <c r="E43" s="5"/>
      <c r="F43" s="9"/>
    </row>
    <row r="44" spans="1:6" ht="12.75">
      <c r="A44" s="12"/>
      <c r="B44" s="13"/>
      <c r="C44" s="13"/>
      <c r="D44" s="5"/>
      <c r="E44" s="5"/>
      <c r="F44" s="9"/>
    </row>
    <row r="45" spans="1:6" ht="12.75">
      <c r="A45" s="12"/>
      <c r="B45" s="13"/>
      <c r="C45" s="13"/>
      <c r="D45" s="5"/>
      <c r="E45" s="5"/>
      <c r="F45" s="9"/>
    </row>
    <row r="46" spans="1:6" ht="12.75">
      <c r="A46" s="12"/>
      <c r="B46" s="13"/>
      <c r="C46" s="13"/>
      <c r="D46" s="5"/>
      <c r="E46" s="5"/>
      <c r="F46" s="9"/>
    </row>
    <row r="47" spans="1:6" ht="12.75">
      <c r="A47" s="12"/>
      <c r="B47" s="13"/>
      <c r="C47" s="13"/>
      <c r="D47" s="5"/>
      <c r="E47" s="5"/>
      <c r="F47" s="9"/>
    </row>
    <row r="48" spans="1:6" ht="12.75">
      <c r="A48" s="12"/>
      <c r="B48" s="13"/>
      <c r="C48" s="13"/>
      <c r="D48" s="5"/>
      <c r="E48" s="5"/>
      <c r="F48" s="9"/>
    </row>
    <row r="49" spans="1:6" ht="12.75">
      <c r="A49" s="12"/>
      <c r="B49" s="13"/>
      <c r="C49" s="13"/>
      <c r="D49" s="5"/>
      <c r="E49" s="5"/>
      <c r="F49" s="9"/>
    </row>
    <row r="50" spans="1:6" ht="12.75">
      <c r="A50" s="12"/>
      <c r="B50" s="13"/>
      <c r="C50" s="13"/>
      <c r="D50" s="5"/>
      <c r="E50" s="5"/>
      <c r="F50" s="9"/>
    </row>
  </sheetData>
  <mergeCells count="13">
    <mergeCell ref="A1:F1"/>
    <mergeCell ref="A5:A7"/>
    <mergeCell ref="D5:E5"/>
    <mergeCell ref="D6:D7"/>
    <mergeCell ref="B6:B7"/>
    <mergeCell ref="C6:C7"/>
    <mergeCell ref="E6:E7"/>
    <mergeCell ref="B5:C5"/>
    <mergeCell ref="A3:F3"/>
    <mergeCell ref="C35:D35"/>
    <mergeCell ref="C31:E31"/>
    <mergeCell ref="C27:D27"/>
    <mergeCell ref="C28:D2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161"/>
  <dimension ref="A1:N64"/>
  <sheetViews>
    <sheetView showGridLines="0" view="pageBreakPreview" zoomScale="75" zoomScaleNormal="75" zoomScaleSheetLayoutView="75" workbookViewId="0" topLeftCell="A31">
      <selection activeCell="H50" sqref="H50"/>
    </sheetView>
  </sheetViews>
  <sheetFormatPr defaultColWidth="11.421875" defaultRowHeight="12.75"/>
  <cols>
    <col min="1" max="1" width="30.7109375" style="32" customWidth="1"/>
    <col min="2" max="7" width="12.7109375" style="32" customWidth="1"/>
    <col min="8" max="14" width="6.7109375" style="32" customWidth="1"/>
    <col min="15" max="16384" width="11.421875" style="32" customWidth="1"/>
  </cols>
  <sheetData>
    <row r="1" spans="1:14" s="31" customFormat="1" ht="18">
      <c r="A1" s="324" t="s">
        <v>173</v>
      </c>
      <c r="B1" s="324"/>
      <c r="C1" s="324"/>
      <c r="D1" s="324"/>
      <c r="E1" s="324"/>
      <c r="F1" s="324"/>
      <c r="G1" s="324"/>
      <c r="H1" s="30"/>
      <c r="I1" s="30"/>
      <c r="J1" s="30"/>
      <c r="K1" s="30"/>
      <c r="L1" s="30"/>
      <c r="M1" s="30"/>
      <c r="N1" s="30"/>
    </row>
    <row r="2" spans="1:14" ht="12.75" customHeight="1">
      <c r="A2" s="22"/>
      <c r="B2" s="22"/>
      <c r="C2" s="22"/>
      <c r="D2" s="22"/>
      <c r="E2" s="22"/>
      <c r="F2" s="22"/>
      <c r="G2" s="22"/>
      <c r="H2" s="9"/>
      <c r="I2" s="9"/>
      <c r="J2" s="9"/>
      <c r="K2" s="9"/>
      <c r="L2" s="9"/>
      <c r="M2" s="9"/>
      <c r="N2" s="9"/>
    </row>
    <row r="3" spans="1:14" ht="15" customHeight="1">
      <c r="A3" s="490" t="s">
        <v>371</v>
      </c>
      <c r="B3" s="490"/>
      <c r="C3" s="490"/>
      <c r="D3" s="490"/>
      <c r="E3" s="490"/>
      <c r="F3" s="490"/>
      <c r="G3" s="490"/>
      <c r="H3" s="36"/>
      <c r="I3" s="36"/>
      <c r="J3" s="36"/>
      <c r="K3" s="36"/>
      <c r="L3" s="36"/>
      <c r="M3" s="36"/>
      <c r="N3" s="36"/>
    </row>
    <row r="4" spans="1:14" ht="15" customHeight="1">
      <c r="A4" s="490" t="s">
        <v>193</v>
      </c>
      <c r="B4" s="490"/>
      <c r="C4" s="490"/>
      <c r="D4" s="490"/>
      <c r="E4" s="490"/>
      <c r="F4" s="490"/>
      <c r="G4" s="490"/>
      <c r="H4" s="36"/>
      <c r="I4" s="36"/>
      <c r="J4" s="36"/>
      <c r="K4" s="36"/>
      <c r="L4" s="36"/>
      <c r="M4" s="36"/>
      <c r="N4" s="36"/>
    </row>
    <row r="5" spans="1:8" ht="13.5" thickBot="1">
      <c r="A5" s="144"/>
      <c r="B5" s="144"/>
      <c r="C5" s="144"/>
      <c r="D5" s="144"/>
      <c r="E5" s="144"/>
      <c r="F5" s="144"/>
      <c r="G5" s="144"/>
      <c r="H5" s="33"/>
    </row>
    <row r="6" spans="1:8" ht="12.75" customHeight="1">
      <c r="A6" s="491" t="s">
        <v>61</v>
      </c>
      <c r="B6" s="493" t="s">
        <v>76</v>
      </c>
      <c r="C6" s="493" t="s">
        <v>75</v>
      </c>
      <c r="D6" s="493" t="s">
        <v>77</v>
      </c>
      <c r="E6" s="493" t="s">
        <v>142</v>
      </c>
      <c r="F6" s="236" t="s">
        <v>74</v>
      </c>
      <c r="G6" s="495" t="s">
        <v>60</v>
      </c>
      <c r="H6" s="33"/>
    </row>
    <row r="7" spans="1:8" s="4" customFormat="1" ht="13.5" thickBot="1">
      <c r="A7" s="492"/>
      <c r="B7" s="494"/>
      <c r="C7" s="494"/>
      <c r="D7" s="494"/>
      <c r="E7" s="494"/>
      <c r="F7" s="237" t="s">
        <v>194</v>
      </c>
      <c r="G7" s="496"/>
      <c r="H7" s="6"/>
    </row>
    <row r="8" spans="1:8" ht="12.75">
      <c r="A8" s="235" t="s">
        <v>42</v>
      </c>
      <c r="B8" s="92">
        <v>26.599792154073704</v>
      </c>
      <c r="C8" s="92">
        <v>57.40026374221223</v>
      </c>
      <c r="D8" s="92">
        <v>5.9753129640403015</v>
      </c>
      <c r="E8" s="92">
        <v>6.331136952519784</v>
      </c>
      <c r="F8" s="92">
        <v>2.6044727325414208</v>
      </c>
      <c r="G8" s="93">
        <v>1.0894627410803135</v>
      </c>
      <c r="H8" s="19"/>
    </row>
    <row r="9" spans="1:8" ht="12.75">
      <c r="A9" s="228" t="s">
        <v>78</v>
      </c>
      <c r="B9" s="96">
        <v>20.62523769451376</v>
      </c>
      <c r="C9" s="96">
        <v>63.06652232711648</v>
      </c>
      <c r="D9" s="96">
        <v>5.288362373196116</v>
      </c>
      <c r="E9" s="96">
        <v>3.686393823128474</v>
      </c>
      <c r="F9" s="96">
        <v>5.49128915481419</v>
      </c>
      <c r="G9" s="97">
        <v>1.8437577135126144</v>
      </c>
      <c r="H9" s="19"/>
    </row>
    <row r="10" spans="1:8" ht="12.75">
      <c r="A10" s="228" t="s">
        <v>79</v>
      </c>
      <c r="B10" s="96">
        <v>9.431738286077893</v>
      </c>
      <c r="C10" s="96">
        <v>74.37333730578496</v>
      </c>
      <c r="D10" s="96">
        <v>4.352865117116191</v>
      </c>
      <c r="E10" s="96">
        <v>2.095599054482381</v>
      </c>
      <c r="F10" s="96">
        <v>7.337807138018112</v>
      </c>
      <c r="G10" s="97">
        <v>2.4113947878360342</v>
      </c>
      <c r="H10" s="19"/>
    </row>
    <row r="11" spans="1:8" ht="12.75">
      <c r="A11" s="228" t="s">
        <v>80</v>
      </c>
      <c r="B11" s="96">
        <v>32.01187310392475</v>
      </c>
      <c r="C11" s="96">
        <v>52.86999126620467</v>
      </c>
      <c r="D11" s="96">
        <v>10.251600099448547</v>
      </c>
      <c r="E11" s="96">
        <v>4.332320069141703</v>
      </c>
      <c r="F11" s="96">
        <v>0.07374305369782959</v>
      </c>
      <c r="G11" s="97">
        <v>0.46064107879408184</v>
      </c>
      <c r="H11" s="19"/>
    </row>
    <row r="12" spans="1:8" ht="12.75">
      <c r="A12" s="228" t="s">
        <v>81</v>
      </c>
      <c r="B12" s="96">
        <v>38.27914190339446</v>
      </c>
      <c r="C12" s="96">
        <v>52.500398837615535</v>
      </c>
      <c r="D12" s="96">
        <v>5.980817425265909</v>
      </c>
      <c r="E12" s="96">
        <v>2.3965798917181114</v>
      </c>
      <c r="F12" s="96">
        <v>0.25830541470024576</v>
      </c>
      <c r="G12" s="97">
        <v>0.5850493447956234</v>
      </c>
      <c r="H12" s="19"/>
    </row>
    <row r="13" spans="1:8" ht="12.75">
      <c r="A13" s="228" t="s">
        <v>46</v>
      </c>
      <c r="B13" s="96">
        <v>58.01021137248901</v>
      </c>
      <c r="C13" s="96">
        <v>33.910584756360514</v>
      </c>
      <c r="D13" s="96">
        <v>1.699935027776737</v>
      </c>
      <c r="E13" s="96">
        <v>2.3529725586036117</v>
      </c>
      <c r="F13" s="96">
        <v>2.628142308857499</v>
      </c>
      <c r="G13" s="97">
        <v>1.3982301896642721</v>
      </c>
      <c r="H13" s="19"/>
    </row>
    <row r="14" spans="1:8" ht="12.75">
      <c r="A14" s="228" t="s">
        <v>82</v>
      </c>
      <c r="B14" s="96">
        <v>48.17853403958636</v>
      </c>
      <c r="C14" s="96">
        <v>46.55322910138521</v>
      </c>
      <c r="D14" s="96">
        <v>1.4973543660189892</v>
      </c>
      <c r="E14" s="96">
        <v>1.5615855532544354</v>
      </c>
      <c r="F14" s="96">
        <v>0.9799478422287554</v>
      </c>
      <c r="G14" s="97">
        <v>1.2295538184417205</v>
      </c>
      <c r="H14" s="19"/>
    </row>
    <row r="15" spans="1:8" ht="12.75">
      <c r="A15" s="228" t="s">
        <v>47</v>
      </c>
      <c r="B15" s="96">
        <v>8.977448902910453</v>
      </c>
      <c r="C15" s="96">
        <v>61.19498473349627</v>
      </c>
      <c r="D15" s="96">
        <v>19.300448855519978</v>
      </c>
      <c r="E15" s="96">
        <v>6.5517334759561034</v>
      </c>
      <c r="F15" s="96">
        <v>0.4078966075188377</v>
      </c>
      <c r="G15" s="97">
        <v>3.567148921189637</v>
      </c>
      <c r="H15" s="19"/>
    </row>
    <row r="16" spans="1:8" ht="12.75">
      <c r="A16" s="228" t="s">
        <v>83</v>
      </c>
      <c r="B16" s="96">
        <v>15.10160749837122</v>
      </c>
      <c r="C16" s="96">
        <v>64.02349600396619</v>
      </c>
      <c r="D16" s="96">
        <v>12.881790596926207</v>
      </c>
      <c r="E16" s="96">
        <v>4.0321136280456935</v>
      </c>
      <c r="F16" s="96">
        <v>0.226861549563019</v>
      </c>
      <c r="G16" s="97">
        <v>3.733611589146985</v>
      </c>
      <c r="H16" s="19"/>
    </row>
    <row r="17" spans="1:8" ht="12.75">
      <c r="A17" s="228" t="s">
        <v>84</v>
      </c>
      <c r="B17" s="96">
        <v>2.4357467568466564</v>
      </c>
      <c r="C17" s="96">
        <v>64.63687770262779</v>
      </c>
      <c r="D17" s="96">
        <v>24.23461581106553</v>
      </c>
      <c r="E17" s="96">
        <v>5.992238607384412</v>
      </c>
      <c r="F17" s="96">
        <v>0.975717928816942</v>
      </c>
      <c r="G17" s="97">
        <v>1.7248031932586763</v>
      </c>
      <c r="H17" s="19"/>
    </row>
    <row r="18" spans="1:8" ht="12.75">
      <c r="A18" s="228" t="s">
        <v>85</v>
      </c>
      <c r="B18" s="96">
        <v>16.805036625830695</v>
      </c>
      <c r="C18" s="96">
        <v>63.09885328887339</v>
      </c>
      <c r="D18" s="96">
        <v>12.066177337303555</v>
      </c>
      <c r="E18" s="96">
        <v>5.736638966980386</v>
      </c>
      <c r="F18" s="96">
        <v>0.37446447148285555</v>
      </c>
      <c r="G18" s="97">
        <v>1.9191183720768155</v>
      </c>
      <c r="H18" s="19"/>
    </row>
    <row r="19" spans="1:8" ht="12.75">
      <c r="A19" s="228" t="s">
        <v>86</v>
      </c>
      <c r="B19" s="96">
        <v>6.536844038424447</v>
      </c>
      <c r="C19" s="96">
        <v>76.60682496278545</v>
      </c>
      <c r="D19" s="96">
        <v>5.693067707905548</v>
      </c>
      <c r="E19" s="96">
        <v>5.070317770429714</v>
      </c>
      <c r="F19" s="96">
        <v>4.554343422411431</v>
      </c>
      <c r="G19" s="97">
        <v>1.5385098114492597</v>
      </c>
      <c r="H19" s="19"/>
    </row>
    <row r="20" spans="1:8" ht="12.75">
      <c r="A20" s="228" t="s">
        <v>87</v>
      </c>
      <c r="B20" s="96">
        <v>10.85324939276537</v>
      </c>
      <c r="C20" s="96">
        <v>70.72851527775468</v>
      </c>
      <c r="D20" s="96">
        <v>5.503035853383695</v>
      </c>
      <c r="E20" s="96">
        <v>5.742757631842502</v>
      </c>
      <c r="F20" s="96">
        <v>5.0976755608366595</v>
      </c>
      <c r="G20" s="97">
        <v>2.075252326933334</v>
      </c>
      <c r="H20" s="19"/>
    </row>
    <row r="21" spans="1:8" ht="12.75">
      <c r="A21" s="228" t="s">
        <v>88</v>
      </c>
      <c r="B21" s="96">
        <v>2.505919955330378</v>
      </c>
      <c r="C21" s="96">
        <v>76.6021641515254</v>
      </c>
      <c r="D21" s="96">
        <v>6.095358271326371</v>
      </c>
      <c r="E21" s="96">
        <v>5.869973553784932</v>
      </c>
      <c r="F21" s="96">
        <v>5.728429235690383</v>
      </c>
      <c r="G21" s="97">
        <v>3.19891856067758</v>
      </c>
      <c r="H21" s="19"/>
    </row>
    <row r="22" spans="1:8" ht="12.75">
      <c r="A22" s="228" t="s">
        <v>89</v>
      </c>
      <c r="B22" s="96">
        <v>3.5447382404359207</v>
      </c>
      <c r="C22" s="96">
        <v>75.63048578077583</v>
      </c>
      <c r="D22" s="96">
        <v>14.520219702609452</v>
      </c>
      <c r="E22" s="96">
        <v>2.6189692846531814</v>
      </c>
      <c r="F22" s="96">
        <v>0.3170772074959411</v>
      </c>
      <c r="G22" s="97">
        <v>3.3691128471884864</v>
      </c>
      <c r="H22" s="19"/>
    </row>
    <row r="23" spans="1:8" ht="14.25">
      <c r="A23" s="228" t="s">
        <v>95</v>
      </c>
      <c r="B23" s="96">
        <v>6.870148624380463</v>
      </c>
      <c r="C23" s="96">
        <v>75.49819753022122</v>
      </c>
      <c r="D23" s="96">
        <v>15.484085683442355</v>
      </c>
      <c r="E23" s="96">
        <v>1.0427759359434539</v>
      </c>
      <c r="F23" s="96">
        <v>0.08011865098237</v>
      </c>
      <c r="G23" s="97">
        <v>1.0247306802695915</v>
      </c>
      <c r="H23" s="19"/>
    </row>
    <row r="24" spans="1:8" ht="12.75">
      <c r="A24" s="228" t="s">
        <v>90</v>
      </c>
      <c r="B24" s="96">
        <v>12.688239337546625</v>
      </c>
      <c r="C24" s="96">
        <v>75.28420640210949</v>
      </c>
      <c r="D24" s="96">
        <v>9.223760045282328</v>
      </c>
      <c r="E24" s="96">
        <v>2.5381159466771144</v>
      </c>
      <c r="F24" s="96">
        <v>0.05590945615268396</v>
      </c>
      <c r="G24" s="97">
        <v>0.20998551555019676</v>
      </c>
      <c r="H24" s="19"/>
    </row>
    <row r="25" spans="1:8" ht="12.75">
      <c r="A25" s="228" t="s">
        <v>57</v>
      </c>
      <c r="B25" s="96">
        <v>29.318374947976718</v>
      </c>
      <c r="C25" s="96">
        <v>66.3949772810495</v>
      </c>
      <c r="D25" s="96">
        <v>3.521587924722752</v>
      </c>
      <c r="E25" s="96">
        <v>0.5176735124319617</v>
      </c>
      <c r="F25" s="96">
        <v>0.023250835662090682</v>
      </c>
      <c r="G25" s="97">
        <v>0.22454269907101992</v>
      </c>
      <c r="H25" s="19"/>
    </row>
    <row r="26" spans="1:8" ht="12.75">
      <c r="A26" s="228" t="s">
        <v>27</v>
      </c>
      <c r="B26" s="96">
        <v>2.5804998424388446</v>
      </c>
      <c r="C26" s="96">
        <v>55.189440166157866</v>
      </c>
      <c r="D26" s="96">
        <v>34.597438960672555</v>
      </c>
      <c r="E26" s="96">
        <v>6.080992655668564</v>
      </c>
      <c r="F26" s="96">
        <v>0.37072228783712063</v>
      </c>
      <c r="G26" s="97">
        <v>1.1845085307588286</v>
      </c>
      <c r="H26" s="19"/>
    </row>
    <row r="27" spans="1:8" ht="12.75">
      <c r="A27" s="228" t="s">
        <v>91</v>
      </c>
      <c r="B27" s="96">
        <v>32.002548386698265</v>
      </c>
      <c r="C27" s="96">
        <v>57.72548839666356</v>
      </c>
      <c r="D27" s="96">
        <v>8.060243579177351</v>
      </c>
      <c r="E27" s="96">
        <v>1.3426680055697426</v>
      </c>
      <c r="F27" s="96">
        <v>0.012118367032394278</v>
      </c>
      <c r="G27" s="97">
        <v>0.8569332648586768</v>
      </c>
      <c r="H27" s="19"/>
    </row>
    <row r="28" spans="1:8" ht="12.75">
      <c r="A28" s="228" t="s">
        <v>92</v>
      </c>
      <c r="B28" s="96">
        <v>31.37059676060561</v>
      </c>
      <c r="C28" s="96">
        <v>61.617180546499064</v>
      </c>
      <c r="D28" s="96">
        <v>4.954640863203887</v>
      </c>
      <c r="E28" s="96">
        <v>1.2956863603695365</v>
      </c>
      <c r="F28" s="96">
        <v>0.032692609744837</v>
      </c>
      <c r="G28" s="97">
        <v>0.7294110927601486</v>
      </c>
      <c r="H28" s="19"/>
    </row>
    <row r="29" spans="1:8" ht="12.75">
      <c r="A29" s="228" t="s">
        <v>93</v>
      </c>
      <c r="B29" s="96">
        <v>56.50879796151996</v>
      </c>
      <c r="C29" s="96">
        <v>34.79113916389642</v>
      </c>
      <c r="D29" s="96">
        <v>6.110519778769916</v>
      </c>
      <c r="E29" s="96">
        <v>1.6716129507913506</v>
      </c>
      <c r="F29" s="96">
        <v>0.07341219406411321</v>
      </c>
      <c r="G29" s="97">
        <v>0.8470907837409334</v>
      </c>
      <c r="H29" s="19"/>
    </row>
    <row r="30" spans="1:8" ht="12.75">
      <c r="A30" s="228"/>
      <c r="B30" s="96"/>
      <c r="C30" s="96"/>
      <c r="D30" s="96"/>
      <c r="E30" s="96"/>
      <c r="F30" s="96"/>
      <c r="G30" s="97"/>
      <c r="H30" s="19"/>
    </row>
    <row r="31" spans="1:8" ht="15.75" customHeight="1" thickBot="1">
      <c r="A31" s="312" t="s">
        <v>179</v>
      </c>
      <c r="B31" s="306">
        <v>27.697711591279024</v>
      </c>
      <c r="C31" s="306">
        <v>57.82650432719008</v>
      </c>
      <c r="D31" s="306">
        <v>8.830032459871243</v>
      </c>
      <c r="E31" s="306">
        <v>2.607366797124088</v>
      </c>
      <c r="F31" s="306">
        <v>1.8599618103590583</v>
      </c>
      <c r="G31" s="307">
        <v>1.182375078674209</v>
      </c>
      <c r="H31" s="19"/>
    </row>
    <row r="32" spans="1:10" ht="12.75" customHeight="1">
      <c r="A32" s="192"/>
      <c r="B32" s="192"/>
      <c r="C32" s="192"/>
      <c r="D32" s="192"/>
      <c r="E32" s="192"/>
      <c r="F32" s="192"/>
      <c r="G32" s="192"/>
      <c r="I32" s="489"/>
      <c r="J32" s="489"/>
    </row>
    <row r="33" spans="1:7" ht="12.75" customHeight="1">
      <c r="A33" s="490"/>
      <c r="B33" s="490"/>
      <c r="C33" s="490"/>
      <c r="D33" s="490"/>
      <c r="E33" s="490"/>
      <c r="F33" s="490"/>
      <c r="G33" s="490"/>
    </row>
    <row r="34" spans="1:14" ht="15" customHeight="1">
      <c r="A34" s="490" t="s">
        <v>372</v>
      </c>
      <c r="B34" s="490"/>
      <c r="C34" s="490"/>
      <c r="D34" s="490"/>
      <c r="E34" s="490"/>
      <c r="F34" s="490"/>
      <c r="G34" s="490"/>
      <c r="H34" s="36"/>
      <c r="I34" s="36"/>
      <c r="J34" s="36"/>
      <c r="K34" s="36"/>
      <c r="L34" s="36"/>
      <c r="M34" s="36"/>
      <c r="N34" s="36"/>
    </row>
    <row r="35" spans="1:14" ht="15" customHeight="1">
      <c r="A35" s="490" t="s">
        <v>193</v>
      </c>
      <c r="B35" s="490"/>
      <c r="C35" s="490"/>
      <c r="D35" s="490"/>
      <c r="E35" s="490"/>
      <c r="F35" s="490"/>
      <c r="G35" s="490"/>
      <c r="H35" s="36"/>
      <c r="I35" s="36"/>
      <c r="J35" s="36"/>
      <c r="K35" s="36"/>
      <c r="L35" s="36"/>
      <c r="M35" s="36"/>
      <c r="N35" s="36"/>
    </row>
    <row r="36" spans="1:7" ht="14.25" customHeight="1" thickBot="1">
      <c r="A36" s="144"/>
      <c r="B36" s="144"/>
      <c r="C36" s="144"/>
      <c r="D36" s="144"/>
      <c r="E36" s="144"/>
      <c r="F36" s="144"/>
      <c r="G36" s="144"/>
    </row>
    <row r="37" spans="1:7" ht="12.75">
      <c r="A37" s="491" t="s">
        <v>61</v>
      </c>
      <c r="B37" s="493" t="s">
        <v>76</v>
      </c>
      <c r="C37" s="493" t="s">
        <v>75</v>
      </c>
      <c r="D37" s="493" t="s">
        <v>77</v>
      </c>
      <c r="E37" s="493" t="s">
        <v>142</v>
      </c>
      <c r="F37" s="236" t="s">
        <v>74</v>
      </c>
      <c r="G37" s="495" t="s">
        <v>60</v>
      </c>
    </row>
    <row r="38" spans="1:7" ht="13.5" thickBot="1">
      <c r="A38" s="492"/>
      <c r="B38" s="494"/>
      <c r="C38" s="494"/>
      <c r="D38" s="494"/>
      <c r="E38" s="494"/>
      <c r="F38" s="237" t="s">
        <v>194</v>
      </c>
      <c r="G38" s="496"/>
    </row>
    <row r="39" spans="1:7" ht="12.75">
      <c r="A39" s="235" t="s">
        <v>42</v>
      </c>
      <c r="B39" s="92">
        <v>27.6927022023435</v>
      </c>
      <c r="C39" s="92">
        <v>56.834432742272625</v>
      </c>
      <c r="D39" s="92">
        <v>6.051175209691743</v>
      </c>
      <c r="E39" s="92">
        <v>6.094471808131391</v>
      </c>
      <c r="F39" s="92">
        <v>2.300807112512565</v>
      </c>
      <c r="G39" s="93">
        <v>1.0272479418897256</v>
      </c>
    </row>
    <row r="40" spans="1:7" ht="12.75">
      <c r="A40" s="228" t="s">
        <v>78</v>
      </c>
      <c r="B40" s="96">
        <v>19.613890142044365</v>
      </c>
      <c r="C40" s="96">
        <v>64.45868516022766</v>
      </c>
      <c r="D40" s="96">
        <v>5.2439779761556675</v>
      </c>
      <c r="E40" s="96">
        <v>3.663563468203644</v>
      </c>
      <c r="F40" s="96">
        <v>5.3988936768855424</v>
      </c>
      <c r="G40" s="97">
        <v>1.6229448404880928</v>
      </c>
    </row>
    <row r="41" spans="1:7" ht="12.75">
      <c r="A41" s="228" t="s">
        <v>79</v>
      </c>
      <c r="B41" s="96">
        <v>10.098739488653093</v>
      </c>
      <c r="C41" s="96">
        <v>76.62259860299605</v>
      </c>
      <c r="D41" s="96">
        <v>4.447826742536062</v>
      </c>
      <c r="E41" s="96">
        <v>2.325016344801714</v>
      </c>
      <c r="F41" s="96">
        <v>4.436006334688433</v>
      </c>
      <c r="G41" s="97">
        <v>2.0726586925554877</v>
      </c>
    </row>
    <row r="42" spans="1:7" ht="12.75">
      <c r="A42" s="228" t="s">
        <v>80</v>
      </c>
      <c r="B42" s="96">
        <v>29.73209609476792</v>
      </c>
      <c r="C42" s="96">
        <v>55.029640970431124</v>
      </c>
      <c r="D42" s="96">
        <v>9.298145216665217</v>
      </c>
      <c r="E42" s="96">
        <v>5.336622499546798</v>
      </c>
      <c r="F42" s="96">
        <v>0.17888914037892886</v>
      </c>
      <c r="G42" s="97">
        <v>0.4249180336960451</v>
      </c>
    </row>
    <row r="43" spans="1:7" ht="12.75">
      <c r="A43" s="228" t="s">
        <v>81</v>
      </c>
      <c r="B43" s="96">
        <v>34.340893697335176</v>
      </c>
      <c r="C43" s="96">
        <v>55.893845048555505</v>
      </c>
      <c r="D43" s="96">
        <v>6.108646275582956</v>
      </c>
      <c r="E43" s="96">
        <v>2.5260935957429975</v>
      </c>
      <c r="F43" s="96">
        <v>0.3298715737664932</v>
      </c>
      <c r="G43" s="97">
        <v>0.8010069182887454</v>
      </c>
    </row>
    <row r="44" spans="1:7" ht="12.75">
      <c r="A44" s="228" t="s">
        <v>46</v>
      </c>
      <c r="B44" s="96">
        <v>56.12436103074548</v>
      </c>
      <c r="C44" s="96">
        <v>35.85912289958172</v>
      </c>
      <c r="D44" s="96">
        <v>1.6988146952914407</v>
      </c>
      <c r="E44" s="96">
        <v>2.520047310941159</v>
      </c>
      <c r="F44" s="96">
        <v>2.4878054894158605</v>
      </c>
      <c r="G44" s="97">
        <v>1.3098485740243473</v>
      </c>
    </row>
    <row r="45" spans="1:7" ht="12.75">
      <c r="A45" s="228" t="s">
        <v>82</v>
      </c>
      <c r="B45" s="96">
        <v>43.38942540172764</v>
      </c>
      <c r="C45" s="96">
        <v>51.465968317191425</v>
      </c>
      <c r="D45" s="96">
        <v>1.8783159011208048</v>
      </c>
      <c r="E45" s="96">
        <v>1.3773239311440866</v>
      </c>
      <c r="F45" s="96">
        <v>1.0981816454582025</v>
      </c>
      <c r="G45" s="97">
        <v>0.791152063623189</v>
      </c>
    </row>
    <row r="46" spans="1:7" ht="12.75">
      <c r="A46" s="228" t="s">
        <v>47</v>
      </c>
      <c r="B46" s="96">
        <v>4.609458023379384</v>
      </c>
      <c r="C46" s="96">
        <v>63.49960148777895</v>
      </c>
      <c r="D46" s="96">
        <v>15.689204746723345</v>
      </c>
      <c r="E46" s="96">
        <v>14.96893080647066</v>
      </c>
      <c r="F46" s="96">
        <v>0.4811666076278192</v>
      </c>
      <c r="G46" s="97">
        <v>0.7523763136143583</v>
      </c>
    </row>
    <row r="47" spans="1:7" ht="12.75">
      <c r="A47" s="228" t="s">
        <v>83</v>
      </c>
      <c r="B47" s="96">
        <v>5.503909359562937</v>
      </c>
      <c r="C47" s="96">
        <v>72.1456768044666</v>
      </c>
      <c r="D47" s="96">
        <v>15.717588301364188</v>
      </c>
      <c r="E47" s="96">
        <v>5.425122406028157</v>
      </c>
      <c r="F47" s="96">
        <v>0.2131882272117597</v>
      </c>
      <c r="G47" s="97">
        <v>0.9942422821499843</v>
      </c>
    </row>
    <row r="48" spans="1:7" ht="12.75">
      <c r="A48" s="228" t="s">
        <v>84</v>
      </c>
      <c r="B48" s="96">
        <v>1.7745514229845691</v>
      </c>
      <c r="C48" s="96">
        <v>62.27900426540764</v>
      </c>
      <c r="D48" s="96">
        <v>24.98657561726831</v>
      </c>
      <c r="E48" s="96">
        <v>8.381374048895147</v>
      </c>
      <c r="F48" s="96">
        <v>0.8434564999341445</v>
      </c>
      <c r="G48" s="97">
        <v>1.7350381455101773</v>
      </c>
    </row>
    <row r="49" spans="1:7" ht="12.75">
      <c r="A49" s="228" t="s">
        <v>85</v>
      </c>
      <c r="B49" s="96">
        <v>16.144102657719785</v>
      </c>
      <c r="C49" s="96">
        <v>63.127835691932574</v>
      </c>
      <c r="D49" s="96">
        <v>12.197814914592012</v>
      </c>
      <c r="E49" s="96">
        <v>6.1477291073763265</v>
      </c>
      <c r="F49" s="96">
        <v>0.2751669802437635</v>
      </c>
      <c r="G49" s="97">
        <v>2.1078782596277668</v>
      </c>
    </row>
    <row r="50" spans="1:7" ht="12.75">
      <c r="A50" s="228" t="s">
        <v>86</v>
      </c>
      <c r="B50" s="96">
        <v>5.366782262229765</v>
      </c>
      <c r="C50" s="96">
        <v>75.67780811136527</v>
      </c>
      <c r="D50" s="96">
        <v>5.968075948744436</v>
      </c>
      <c r="E50" s="96">
        <v>4.905383801864286</v>
      </c>
      <c r="F50" s="96">
        <v>7.12078506603704</v>
      </c>
      <c r="G50" s="97">
        <v>0.9616567057723999</v>
      </c>
    </row>
    <row r="51" spans="1:7" ht="12.75">
      <c r="A51" s="228" t="s">
        <v>87</v>
      </c>
      <c r="B51" s="96">
        <v>9.803386303986002</v>
      </c>
      <c r="C51" s="96">
        <v>70.2622368793124</v>
      </c>
      <c r="D51" s="96">
        <v>6.226259818948894</v>
      </c>
      <c r="E51" s="96">
        <v>5.5433524378314</v>
      </c>
      <c r="F51" s="96">
        <v>6.411364539942461</v>
      </c>
      <c r="G51" s="97">
        <v>1.753867231414051</v>
      </c>
    </row>
    <row r="52" spans="1:7" ht="12.75">
      <c r="A52" s="228" t="s">
        <v>88</v>
      </c>
      <c r="B52" s="96">
        <v>2.674485988813623</v>
      </c>
      <c r="C52" s="96">
        <v>74.56820455832911</v>
      </c>
      <c r="D52" s="96">
        <v>7.195614002721714</v>
      </c>
      <c r="E52" s="96">
        <v>6.675579883621747</v>
      </c>
      <c r="F52" s="96">
        <v>6.794432422694845</v>
      </c>
      <c r="G52" s="97">
        <v>2.092377680205062</v>
      </c>
    </row>
    <row r="53" spans="1:7" ht="12.75">
      <c r="A53" s="228" t="s">
        <v>89</v>
      </c>
      <c r="B53" s="96">
        <v>3.7187269382282326</v>
      </c>
      <c r="C53" s="96">
        <v>77.50970543296366</v>
      </c>
      <c r="D53" s="96">
        <v>13.220176906526419</v>
      </c>
      <c r="E53" s="96">
        <v>2.5364700807616756</v>
      </c>
      <c r="F53" s="96">
        <v>0.20710120674780944</v>
      </c>
      <c r="G53" s="97">
        <v>2.808728913095449</v>
      </c>
    </row>
    <row r="54" spans="1:7" ht="14.25">
      <c r="A54" s="228" t="s">
        <v>96</v>
      </c>
      <c r="B54" s="96">
        <v>7.271066232760257</v>
      </c>
      <c r="C54" s="96">
        <v>75.13067342097662</v>
      </c>
      <c r="D54" s="96">
        <v>15.519026103265055</v>
      </c>
      <c r="E54" s="96">
        <v>1.1301948832718445</v>
      </c>
      <c r="F54" s="96">
        <v>0.0958283838114078</v>
      </c>
      <c r="G54" s="97">
        <v>0.8532109759148105</v>
      </c>
    </row>
    <row r="55" spans="1:7" ht="12.75">
      <c r="A55" s="228" t="s">
        <v>90</v>
      </c>
      <c r="B55" s="96">
        <v>8.999626810181068</v>
      </c>
      <c r="C55" s="96">
        <v>81.16990799327696</v>
      </c>
      <c r="D55" s="96">
        <v>7.630656187421726</v>
      </c>
      <c r="E55" s="96">
        <v>1.9405870584505047</v>
      </c>
      <c r="F55" s="96">
        <v>0.08632937415412648</v>
      </c>
      <c r="G55" s="97">
        <v>0.17312640472295568</v>
      </c>
    </row>
    <row r="56" spans="1:7" ht="12.75">
      <c r="A56" s="228" t="s">
        <v>57</v>
      </c>
      <c r="B56" s="96">
        <v>27.388122499122197</v>
      </c>
      <c r="C56" s="96">
        <v>67.27179417620087</v>
      </c>
      <c r="D56" s="96">
        <v>4.059424419298428</v>
      </c>
      <c r="E56" s="96">
        <v>0.6283707390107319</v>
      </c>
      <c r="F56" s="96">
        <v>0.10251356193677935</v>
      </c>
      <c r="G56" s="97">
        <v>0.5502622246297992</v>
      </c>
    </row>
    <row r="57" spans="1:7" ht="12.75">
      <c r="A57" s="228" t="s">
        <v>27</v>
      </c>
      <c r="B57" s="96">
        <v>5.61367193848312</v>
      </c>
      <c r="C57" s="96">
        <v>50.78292720571863</v>
      </c>
      <c r="D57" s="96">
        <v>36.31289128585863</v>
      </c>
      <c r="E57" s="96">
        <v>5.911982586568791</v>
      </c>
      <c r="F57" s="96">
        <v>0.4396615706422006</v>
      </c>
      <c r="G57" s="97">
        <v>0.9424829503111057</v>
      </c>
    </row>
    <row r="58" spans="1:7" ht="12.75">
      <c r="A58" s="228" t="s">
        <v>91</v>
      </c>
      <c r="B58" s="96">
        <v>30.952352770040736</v>
      </c>
      <c r="C58" s="96">
        <v>58.17487367562655</v>
      </c>
      <c r="D58" s="96">
        <v>8.599588959084672</v>
      </c>
      <c r="E58" s="96">
        <v>1.1857141166202445</v>
      </c>
      <c r="F58" s="96">
        <v>0.10889656259403077</v>
      </c>
      <c r="G58" s="97">
        <v>0.9788854050572113</v>
      </c>
    </row>
    <row r="59" spans="1:7" ht="12.75">
      <c r="A59" s="228" t="s">
        <v>92</v>
      </c>
      <c r="B59" s="96">
        <v>35.57662923877572</v>
      </c>
      <c r="C59" s="96">
        <v>57.724532991140464</v>
      </c>
      <c r="D59" s="96">
        <v>5.055251890643987</v>
      </c>
      <c r="E59" s="96">
        <v>1.1517272473257458</v>
      </c>
      <c r="F59" s="96">
        <v>0.05457461573646612</v>
      </c>
      <c r="G59" s="97">
        <v>0.4376439209178482</v>
      </c>
    </row>
    <row r="60" spans="1:7" ht="12.75">
      <c r="A60" s="228" t="s">
        <v>94</v>
      </c>
      <c r="B60" s="96">
        <v>56.48265039176273</v>
      </c>
      <c r="C60" s="96">
        <v>33.766504387531974</v>
      </c>
      <c r="D60" s="96">
        <v>6.880683921888887</v>
      </c>
      <c r="E60" s="96">
        <v>1.6657849203282096</v>
      </c>
      <c r="F60" s="96">
        <v>0.10204492234285809</v>
      </c>
      <c r="G60" s="97">
        <v>1.1051508839473285</v>
      </c>
    </row>
    <row r="61" spans="1:7" ht="12.75">
      <c r="A61" s="228"/>
      <c r="B61" s="96"/>
      <c r="C61" s="96"/>
      <c r="D61" s="96"/>
      <c r="E61" s="96"/>
      <c r="F61" s="96"/>
      <c r="G61" s="97"/>
    </row>
    <row r="62" spans="1:7" ht="13.5" thickBot="1">
      <c r="A62" s="312" t="s">
        <v>179</v>
      </c>
      <c r="B62" s="306">
        <v>27.366983466502663</v>
      </c>
      <c r="C62" s="306">
        <v>57.92368617923426</v>
      </c>
      <c r="D62" s="306">
        <v>9.292711307806394</v>
      </c>
      <c r="E62" s="306">
        <v>2.6971600579398247</v>
      </c>
      <c r="F62" s="306">
        <v>1.6287352025933552</v>
      </c>
      <c r="G62" s="307">
        <v>1.0938867279714695</v>
      </c>
    </row>
    <row r="63" spans="1:7" ht="14.25">
      <c r="A63" s="231" t="s">
        <v>144</v>
      </c>
      <c r="B63" s="229"/>
      <c r="C63" s="192"/>
      <c r="D63" s="233"/>
      <c r="E63" s="192"/>
      <c r="F63" s="192"/>
      <c r="G63" s="192"/>
    </row>
    <row r="64" ht="12.75">
      <c r="A64" s="78" t="s">
        <v>145</v>
      </c>
    </row>
  </sheetData>
  <mergeCells count="19">
    <mergeCell ref="A35:G35"/>
    <mergeCell ref="B37:B38"/>
    <mergeCell ref="D37:D38"/>
    <mergeCell ref="E37:E38"/>
    <mergeCell ref="G37:G38"/>
    <mergeCell ref="A37:A38"/>
    <mergeCell ref="C37:C38"/>
    <mergeCell ref="A1:G1"/>
    <mergeCell ref="A34:G34"/>
    <mergeCell ref="A33:G33"/>
    <mergeCell ref="B6:B7"/>
    <mergeCell ref="D6:D7"/>
    <mergeCell ref="E6:E7"/>
    <mergeCell ref="I32:J32"/>
    <mergeCell ref="A3:G3"/>
    <mergeCell ref="A4:G4"/>
    <mergeCell ref="A6:A7"/>
    <mergeCell ref="C6:C7"/>
    <mergeCell ref="G6:G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1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6"/>
  <sheetViews>
    <sheetView showGridLines="0" view="pageBreakPreview" zoomScale="75" zoomScaleNormal="60" zoomScaleSheetLayoutView="75" workbookViewId="0" topLeftCell="A1">
      <selection activeCell="I6" sqref="I6"/>
    </sheetView>
  </sheetViews>
  <sheetFormatPr defaultColWidth="11.421875" defaultRowHeight="12.75"/>
  <cols>
    <col min="1" max="1" width="38.710937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51" t="s">
        <v>173</v>
      </c>
      <c r="B1" s="351"/>
      <c r="C1" s="351"/>
      <c r="D1" s="351"/>
      <c r="E1" s="351"/>
      <c r="F1" s="351"/>
      <c r="G1" s="26"/>
      <c r="H1" s="14"/>
      <c r="I1" s="54"/>
      <c r="K1" s="54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8" ht="15" customHeight="1">
      <c r="A3" s="361" t="s">
        <v>349</v>
      </c>
      <c r="B3" s="361"/>
      <c r="C3" s="361"/>
      <c r="D3" s="361"/>
      <c r="E3" s="361"/>
      <c r="F3" s="361"/>
      <c r="G3" s="63"/>
      <c r="H3" s="14"/>
    </row>
    <row r="4" spans="1:8" ht="13.5" thickBot="1">
      <c r="A4" s="112"/>
      <c r="B4" s="113"/>
      <c r="C4" s="113"/>
      <c r="D4" s="113"/>
      <c r="E4" s="113"/>
      <c r="F4" s="209"/>
      <c r="G4" s="241"/>
      <c r="H4" s="244"/>
    </row>
    <row r="5" spans="1:8" ht="12.75" customHeight="1">
      <c r="A5" s="352" t="s">
        <v>21</v>
      </c>
      <c r="B5" s="359" t="s">
        <v>1</v>
      </c>
      <c r="C5" s="360"/>
      <c r="D5" s="359" t="s">
        <v>2</v>
      </c>
      <c r="E5" s="360" t="s">
        <v>2</v>
      </c>
      <c r="F5" s="109" t="s">
        <v>127</v>
      </c>
      <c r="G5" s="240"/>
      <c r="H5" s="243"/>
    </row>
    <row r="6" spans="1:8" ht="12.75" customHeight="1">
      <c r="A6" s="353"/>
      <c r="B6" s="357" t="s">
        <v>3</v>
      </c>
      <c r="C6" s="349" t="s">
        <v>139</v>
      </c>
      <c r="D6" s="357" t="s">
        <v>3</v>
      </c>
      <c r="E6" s="349" t="s">
        <v>139</v>
      </c>
      <c r="F6" s="110" t="s">
        <v>126</v>
      </c>
      <c r="G6" s="240"/>
      <c r="H6" s="243"/>
    </row>
    <row r="7" spans="1:8" ht="12.75" customHeight="1" thickBot="1">
      <c r="A7" s="354"/>
      <c r="B7" s="358"/>
      <c r="C7" s="350"/>
      <c r="D7" s="358"/>
      <c r="E7" s="350"/>
      <c r="F7" s="111" t="s">
        <v>183</v>
      </c>
      <c r="G7" s="240"/>
      <c r="H7" s="243"/>
    </row>
    <row r="8" spans="1:10" ht="12.75" customHeight="1">
      <c r="A8" s="103" t="s">
        <v>171</v>
      </c>
      <c r="B8" s="91"/>
      <c r="C8" s="92"/>
      <c r="D8" s="91"/>
      <c r="E8" s="92"/>
      <c r="F8" s="93"/>
      <c r="G8" s="241"/>
      <c r="H8" s="243"/>
      <c r="J8" s="14"/>
    </row>
    <row r="9" spans="1:10" ht="12.75" customHeight="1">
      <c r="A9" s="114" t="s">
        <v>260</v>
      </c>
      <c r="B9" s="95">
        <v>13395</v>
      </c>
      <c r="C9" s="96">
        <f>(B9/$B$13)*100</f>
        <v>42.572463768115945</v>
      </c>
      <c r="D9" s="95">
        <v>14432</v>
      </c>
      <c r="E9" s="96">
        <f>(D9/$D$13)*100</f>
        <v>42.29405386396272</v>
      </c>
      <c r="F9" s="97">
        <f>(181779*100)/820416</f>
        <v>22.156930142756845</v>
      </c>
      <c r="G9" s="241"/>
      <c r="H9" s="61"/>
      <c r="J9" s="14"/>
    </row>
    <row r="10" spans="1:10" ht="12.75" customHeight="1">
      <c r="A10" s="99" t="s">
        <v>268</v>
      </c>
      <c r="B10" s="95">
        <v>1909</v>
      </c>
      <c r="C10" s="96">
        <f>(B10/$B$13)*100</f>
        <v>6.067251461988303</v>
      </c>
      <c r="D10" s="95">
        <v>2230</v>
      </c>
      <c r="E10" s="96">
        <f>(D10/$D$13)*100</f>
        <v>6.535181549101779</v>
      </c>
      <c r="F10" s="97">
        <f>(477601*100)/820416</f>
        <v>58.214491184959826</v>
      </c>
      <c r="G10" s="242"/>
      <c r="H10" s="61"/>
      <c r="J10" s="14"/>
    </row>
    <row r="11" spans="1:10" ht="12.75" customHeight="1">
      <c r="A11" s="99" t="s">
        <v>154</v>
      </c>
      <c r="B11" s="95">
        <v>16160</v>
      </c>
      <c r="C11" s="96">
        <f>(B11/$B$13)*100</f>
        <v>51.360284769895756</v>
      </c>
      <c r="D11" s="95">
        <v>17461</v>
      </c>
      <c r="E11" s="96">
        <f>(D11/$D$13)*100</f>
        <v>51.170764586935505</v>
      </c>
      <c r="F11" s="97">
        <f>(161036*100)/820416</f>
        <v>19.62857867228333</v>
      </c>
      <c r="G11" s="241"/>
      <c r="H11" s="61"/>
      <c r="J11" s="14"/>
    </row>
    <row r="12" spans="1:10" ht="12.75" customHeight="1">
      <c r="A12" s="94"/>
      <c r="B12" s="95"/>
      <c r="C12" s="96"/>
      <c r="D12" s="95"/>
      <c r="E12" s="96"/>
      <c r="F12" s="97"/>
      <c r="H12" s="14"/>
      <c r="J12" s="14"/>
    </row>
    <row r="13" spans="1:10" ht="12.75" customHeight="1" thickBot="1">
      <c r="A13" s="304" t="s">
        <v>153</v>
      </c>
      <c r="B13" s="305">
        <f>SUM(B9:B11)</f>
        <v>31464</v>
      </c>
      <c r="C13" s="306">
        <f>SUM(C9:C11)</f>
        <v>100</v>
      </c>
      <c r="D13" s="305">
        <f>SUM(D9:D11)</f>
        <v>34123</v>
      </c>
      <c r="E13" s="306">
        <f>SUM(E9:E11)</f>
        <v>100</v>
      </c>
      <c r="F13" s="307">
        <f>SUM(F9:F11)</f>
        <v>100</v>
      </c>
      <c r="H13" s="14"/>
      <c r="J13" s="14"/>
    </row>
    <row r="14" spans="1:6" ht="12.75" customHeight="1">
      <c r="A14" s="365" t="s">
        <v>350</v>
      </c>
      <c r="B14" s="365"/>
      <c r="C14" s="365"/>
      <c r="D14" s="365"/>
      <c r="E14" s="108"/>
      <c r="F14" s="116"/>
    </row>
    <row r="15" spans="1:6" ht="12.75" customHeight="1">
      <c r="A15" s="246" t="s">
        <v>351</v>
      </c>
      <c r="B15" s="62"/>
      <c r="C15" s="4"/>
      <c r="D15" s="62"/>
      <c r="E15" s="4"/>
      <c r="F15" s="4"/>
    </row>
    <row r="16" spans="1:6" ht="12.75" customHeight="1">
      <c r="A16" s="335" t="s">
        <v>221</v>
      </c>
      <c r="B16" s="335"/>
      <c r="C16" s="335"/>
      <c r="D16" s="62"/>
      <c r="E16" s="4"/>
      <c r="F16" s="4"/>
    </row>
    <row r="17" spans="1:6" ht="12.75" customHeight="1">
      <c r="A17" s="21"/>
      <c r="B17" s="62"/>
      <c r="C17" s="4"/>
      <c r="D17" s="62"/>
      <c r="E17" s="4"/>
      <c r="F17" s="4"/>
    </row>
    <row r="18" spans="1:6" ht="12.75" customHeight="1">
      <c r="A18" s="21"/>
      <c r="B18" s="62"/>
      <c r="C18" s="4"/>
      <c r="D18" s="62"/>
      <c r="E18" s="4"/>
      <c r="F18" s="4"/>
    </row>
    <row r="19" spans="1:6" ht="12.75" customHeight="1">
      <c r="A19" s="21"/>
      <c r="B19" s="62"/>
      <c r="C19" s="4"/>
      <c r="D19" s="62"/>
      <c r="E19" s="4"/>
      <c r="F19" s="4"/>
    </row>
    <row r="20" spans="1:6" ht="12.75" customHeight="1">
      <c r="A20" s="21"/>
      <c r="B20" s="62"/>
      <c r="C20" s="4"/>
      <c r="D20" s="62"/>
      <c r="E20" s="4"/>
      <c r="F20" s="4"/>
    </row>
    <row r="21" spans="1:6" ht="12.75" customHeight="1">
      <c r="A21" s="21"/>
      <c r="B21" s="62"/>
      <c r="C21" s="4"/>
      <c r="D21" s="62"/>
      <c r="E21" s="4"/>
      <c r="F21" s="4"/>
    </row>
    <row r="22" spans="1:6" ht="12.75" customHeight="1">
      <c r="A22" s="21"/>
      <c r="B22" s="62"/>
      <c r="C22" s="4"/>
      <c r="D22" s="62"/>
      <c r="E22" s="4"/>
      <c r="F22" s="4"/>
    </row>
    <row r="23" spans="1:6" ht="12.75" customHeight="1">
      <c r="A23" s="21"/>
      <c r="B23" s="62"/>
      <c r="C23" s="4"/>
      <c r="D23" s="62"/>
      <c r="E23" s="4"/>
      <c r="F23" s="4"/>
    </row>
    <row r="24" spans="1:6" ht="12.75" customHeight="1">
      <c r="A24" s="21"/>
      <c r="B24" s="62"/>
      <c r="C24" s="4"/>
      <c r="D24" s="62"/>
      <c r="E24" s="4"/>
      <c r="F24" s="4"/>
    </row>
    <row r="25" spans="1:6" ht="12.75" customHeight="1">
      <c r="A25" s="21"/>
      <c r="B25" s="62"/>
      <c r="C25" s="4"/>
      <c r="D25" s="62"/>
      <c r="E25" s="4"/>
      <c r="F25" s="4"/>
    </row>
    <row r="26" spans="1:6" ht="12.75" customHeight="1">
      <c r="A26" s="21"/>
      <c r="B26" s="62"/>
      <c r="C26" s="4"/>
      <c r="D26" s="62"/>
      <c r="E26" s="4"/>
      <c r="F26" s="4"/>
    </row>
    <row r="27" spans="1:6" ht="12.75" customHeight="1">
      <c r="A27" s="21"/>
      <c r="B27" s="62"/>
      <c r="C27" s="4"/>
      <c r="D27" s="62"/>
      <c r="E27" s="4"/>
      <c r="F27" s="4"/>
    </row>
    <row r="28" spans="1:6" ht="12.75" customHeight="1">
      <c r="A28" s="21"/>
      <c r="B28" s="62"/>
      <c r="C28" s="4"/>
      <c r="D28" s="62"/>
      <c r="E28" s="4"/>
      <c r="F28" s="4"/>
    </row>
    <row r="29" spans="1:11" ht="12.75" customHeight="1">
      <c r="A29" s="21"/>
      <c r="B29" s="62"/>
      <c r="C29" s="4"/>
      <c r="D29" s="62"/>
      <c r="E29" s="4"/>
      <c r="F29" s="4"/>
      <c r="K29" s="9"/>
    </row>
    <row r="30" spans="1:11" ht="12.75" customHeight="1">
      <c r="A30" s="21"/>
      <c r="B30" s="62"/>
      <c r="C30" s="4"/>
      <c r="D30" s="62"/>
      <c r="E30" s="4"/>
      <c r="F30" s="4"/>
      <c r="K30" s="9"/>
    </row>
    <row r="31" spans="1:11" ht="12.75" customHeight="1">
      <c r="A31" s="21"/>
      <c r="B31" s="62"/>
      <c r="C31" s="4"/>
      <c r="D31" s="62"/>
      <c r="E31" s="4"/>
      <c r="F31" s="4"/>
      <c r="K31" s="9"/>
    </row>
    <row r="32" spans="1:11" ht="12.75" customHeight="1">
      <c r="A32" s="21"/>
      <c r="B32" s="62"/>
      <c r="C32" s="4"/>
      <c r="D32" s="62"/>
      <c r="E32" s="4"/>
      <c r="F32" s="4"/>
      <c r="K32" s="9"/>
    </row>
    <row r="33" spans="1:11" ht="12.75" customHeight="1">
      <c r="A33" s="21"/>
      <c r="B33" s="62"/>
      <c r="C33" s="4"/>
      <c r="D33" s="62"/>
      <c r="E33" s="4"/>
      <c r="F33" s="4"/>
      <c r="K33" s="9"/>
    </row>
    <row r="34" spans="1:11" ht="12.75" customHeight="1">
      <c r="A34" s="21"/>
      <c r="B34" s="62"/>
      <c r="C34" s="4"/>
      <c r="D34" s="62"/>
      <c r="E34" s="4"/>
      <c r="F34" s="4"/>
      <c r="K34" s="9"/>
    </row>
    <row r="35" spans="1:6" ht="12.75" customHeight="1">
      <c r="A35" s="21"/>
      <c r="B35" s="62"/>
      <c r="C35" s="4"/>
      <c r="D35" s="62"/>
      <c r="E35" s="4"/>
      <c r="F35" s="4"/>
    </row>
    <row r="36" spans="1:6" ht="12.75" customHeight="1">
      <c r="A36" s="21"/>
      <c r="B36" s="62"/>
      <c r="C36" s="4"/>
      <c r="D36" s="62"/>
      <c r="E36" s="4"/>
      <c r="F36" s="4"/>
    </row>
    <row r="37" spans="1:6" ht="12.75" customHeight="1">
      <c r="A37" s="21"/>
      <c r="B37" s="62"/>
      <c r="C37" s="4"/>
      <c r="D37" s="62"/>
      <c r="E37" s="4"/>
      <c r="F37" s="4"/>
    </row>
    <row r="38" spans="1:6" ht="12.75" customHeight="1">
      <c r="A38" s="21"/>
      <c r="B38" s="62"/>
      <c r="C38" s="4"/>
      <c r="D38" s="62"/>
      <c r="E38" s="4"/>
      <c r="F38" s="4"/>
    </row>
    <row r="39" spans="1:6" ht="12.75" customHeight="1">
      <c r="A39" s="21"/>
      <c r="B39" s="62"/>
      <c r="C39" s="4"/>
      <c r="D39" s="62"/>
      <c r="E39" s="4"/>
      <c r="F39" s="4"/>
    </row>
    <row r="40" spans="1:6" ht="12.75" customHeight="1">
      <c r="A40" s="21"/>
      <c r="B40" s="62"/>
      <c r="C40" s="4"/>
      <c r="D40" s="62"/>
      <c r="E40" s="4"/>
      <c r="F40" s="4"/>
    </row>
    <row r="41" spans="1:6" ht="12.75" customHeight="1">
      <c r="A41" s="21"/>
      <c r="B41" s="62"/>
      <c r="C41" s="4"/>
      <c r="D41" s="62"/>
      <c r="E41" s="4"/>
      <c r="F41" s="4"/>
    </row>
    <row r="42" spans="1:6" ht="12.75" customHeight="1">
      <c r="A42" s="21"/>
      <c r="B42" s="62"/>
      <c r="C42" s="4"/>
      <c r="D42" s="62"/>
      <c r="E42" s="4"/>
      <c r="F42" s="4"/>
    </row>
    <row r="43" spans="1:6" ht="12.75" customHeight="1">
      <c r="A43" s="21"/>
      <c r="B43" s="62"/>
      <c r="C43" s="4"/>
      <c r="D43" s="62"/>
      <c r="E43" s="4"/>
      <c r="F43" s="4"/>
    </row>
    <row r="44" spans="1:6" ht="12.75" customHeight="1">
      <c r="A44" s="21"/>
      <c r="B44" s="62"/>
      <c r="C44" s="4"/>
      <c r="D44" s="62"/>
      <c r="E44" s="4"/>
      <c r="F44" s="4"/>
    </row>
    <row r="45" spans="1:11" s="85" customFormat="1" ht="27.75" customHeight="1">
      <c r="A45" s="86"/>
      <c r="B45" s="303"/>
      <c r="C45" s="278"/>
      <c r="D45" s="303"/>
      <c r="E45" s="278"/>
      <c r="F45" s="278"/>
      <c r="I45" s="84"/>
      <c r="K45" s="84"/>
    </row>
    <row r="46" spans="1:11" s="85" customFormat="1" ht="46.5" customHeight="1">
      <c r="A46" s="336"/>
      <c r="B46" s="336"/>
      <c r="C46" s="336"/>
      <c r="D46" s="336"/>
      <c r="E46" s="336"/>
      <c r="F46" s="336"/>
      <c r="I46" s="84"/>
      <c r="K46" s="84"/>
    </row>
  </sheetData>
  <mergeCells count="12">
    <mergeCell ref="A1:F1"/>
    <mergeCell ref="A5:A7"/>
    <mergeCell ref="B5:C5"/>
    <mergeCell ref="D5:E5"/>
    <mergeCell ref="B6:B7"/>
    <mergeCell ref="C6:C7"/>
    <mergeCell ref="D6:D7"/>
    <mergeCell ref="E6:E7"/>
    <mergeCell ref="A16:C16"/>
    <mergeCell ref="A46:F46"/>
    <mergeCell ref="A14:D14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M38"/>
  <sheetViews>
    <sheetView showGridLines="0" view="pageBreakPreview" zoomScale="75" zoomScaleNormal="75" zoomScaleSheetLayoutView="75" workbookViewId="0" topLeftCell="A1">
      <selection activeCell="A13" sqref="A13:F13"/>
    </sheetView>
  </sheetViews>
  <sheetFormatPr defaultColWidth="11.421875" defaultRowHeight="12.75"/>
  <cols>
    <col min="1" max="1" width="63.42187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51" t="s">
        <v>173</v>
      </c>
      <c r="B1" s="351"/>
      <c r="C1" s="351"/>
      <c r="D1" s="351"/>
      <c r="E1" s="351"/>
      <c r="F1" s="351"/>
      <c r="G1" s="26"/>
      <c r="H1" s="14"/>
      <c r="I1" s="54"/>
      <c r="K1" s="54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8" ht="15" customHeight="1">
      <c r="A3" s="361" t="s">
        <v>248</v>
      </c>
      <c r="B3" s="361"/>
      <c r="C3" s="361"/>
      <c r="D3" s="361"/>
      <c r="E3" s="361"/>
      <c r="F3" s="361"/>
      <c r="G3" s="63"/>
      <c r="H3" s="14"/>
    </row>
    <row r="4" spans="1:8" ht="13.5" thickBot="1">
      <c r="A4" s="112"/>
      <c r="B4" s="113"/>
      <c r="C4" s="113"/>
      <c r="D4" s="113"/>
      <c r="E4" s="113"/>
      <c r="F4" s="209"/>
      <c r="G4" s="241"/>
      <c r="H4" s="22"/>
    </row>
    <row r="5" spans="1:8" ht="12.75" customHeight="1">
      <c r="A5" s="352" t="s">
        <v>21</v>
      </c>
      <c r="B5" s="359" t="s">
        <v>1</v>
      </c>
      <c r="C5" s="360"/>
      <c r="D5" s="359" t="s">
        <v>2</v>
      </c>
      <c r="E5" s="360" t="s">
        <v>2</v>
      </c>
      <c r="F5" s="109" t="s">
        <v>127</v>
      </c>
      <c r="G5" s="240"/>
      <c r="H5" s="243"/>
    </row>
    <row r="6" spans="1:8" ht="12.75" customHeight="1">
      <c r="A6" s="353"/>
      <c r="B6" s="357" t="s">
        <v>3</v>
      </c>
      <c r="C6" s="349" t="s">
        <v>139</v>
      </c>
      <c r="D6" s="357" t="s">
        <v>3</v>
      </c>
      <c r="E6" s="349" t="s">
        <v>139</v>
      </c>
      <c r="F6" s="110" t="s">
        <v>126</v>
      </c>
      <c r="G6" s="240"/>
      <c r="H6" s="243"/>
    </row>
    <row r="7" spans="1:8" ht="12.75" customHeight="1" thickBot="1">
      <c r="A7" s="354"/>
      <c r="B7" s="358"/>
      <c r="C7" s="350"/>
      <c r="D7" s="358"/>
      <c r="E7" s="350"/>
      <c r="F7" s="111" t="s">
        <v>184</v>
      </c>
      <c r="G7" s="240"/>
      <c r="H7" s="243"/>
    </row>
    <row r="8" spans="1:10" ht="12.75" customHeight="1">
      <c r="A8" s="103" t="s">
        <v>269</v>
      </c>
      <c r="B8" s="91">
        <v>14564</v>
      </c>
      <c r="C8" s="92">
        <f>(B8/$B$13)*100</f>
        <v>59.68607843940822</v>
      </c>
      <c r="D8" s="91">
        <v>17024</v>
      </c>
      <c r="E8" s="92">
        <f>(D8/$D$13)*100</f>
        <v>57.52128666035951</v>
      </c>
      <c r="F8" s="93">
        <f>(7139957*100)/9307372</f>
        <v>76.712921757076</v>
      </c>
      <c r="G8" s="241"/>
      <c r="H8" s="61"/>
      <c r="J8" s="14"/>
    </row>
    <row r="9" spans="1:10" ht="12.75" customHeight="1">
      <c r="A9" s="99" t="s">
        <v>270</v>
      </c>
      <c r="B9" s="95">
        <v>288</v>
      </c>
      <c r="C9" s="96">
        <f>(B9/$B$13)*100</f>
        <v>1.1802794967419368</v>
      </c>
      <c r="D9" s="95">
        <v>464</v>
      </c>
      <c r="E9" s="96">
        <f>(D9/$D$13)*100</f>
        <v>1.567779429652656</v>
      </c>
      <c r="F9" s="97">
        <f>(339839*100)/9307372</f>
        <v>3.6512884625219666</v>
      </c>
      <c r="G9" s="242"/>
      <c r="H9" s="61"/>
      <c r="J9" s="14"/>
    </row>
    <row r="10" spans="1:10" ht="12.75" customHeight="1">
      <c r="A10" s="99" t="s">
        <v>262</v>
      </c>
      <c r="B10" s="95">
        <v>2887</v>
      </c>
      <c r="C10" s="96">
        <f>(B10/$B$13)*100</f>
        <v>11.831482316298512</v>
      </c>
      <c r="D10" s="95">
        <v>3525</v>
      </c>
      <c r="E10" s="96">
        <f>(D10/$D$13)*100</f>
        <v>11.910393296391405</v>
      </c>
      <c r="F10" s="97">
        <f>(1107253*100)/9307372</f>
        <v>11.896516009030261</v>
      </c>
      <c r="G10" s="241"/>
      <c r="H10" s="61"/>
      <c r="J10" s="14"/>
    </row>
    <row r="11" spans="1:10" ht="12.75" customHeight="1">
      <c r="A11" s="99" t="s">
        <v>274</v>
      </c>
      <c r="B11" s="95">
        <v>6662</v>
      </c>
      <c r="C11" s="96">
        <f>(B11/$B$13)*100</f>
        <v>27.30215974755133</v>
      </c>
      <c r="D11" s="95">
        <v>8583</v>
      </c>
      <c r="E11" s="96">
        <f>(D11/$D$13)*100</f>
        <v>29.00054061359643</v>
      </c>
      <c r="F11" s="97">
        <f>(720323*100)/9307372</f>
        <v>7.739273771371769</v>
      </c>
      <c r="G11" s="241"/>
      <c r="H11" s="61"/>
      <c r="J11" s="14"/>
    </row>
    <row r="12" spans="1:10" ht="12.75" customHeight="1">
      <c r="A12" s="94"/>
      <c r="B12" s="95"/>
      <c r="C12" s="96"/>
      <c r="D12" s="95"/>
      <c r="E12" s="96"/>
      <c r="F12" s="97"/>
      <c r="H12" s="14"/>
      <c r="J12" s="14"/>
    </row>
    <row r="13" spans="1:10" ht="12.75" customHeight="1" thickBot="1">
      <c r="A13" s="304" t="s">
        <v>168</v>
      </c>
      <c r="B13" s="305">
        <f>SUM(B8:B11)</f>
        <v>24401</v>
      </c>
      <c r="C13" s="306">
        <f>SUM(C8:C11)</f>
        <v>100</v>
      </c>
      <c r="D13" s="305">
        <f>SUM(D8:D11)</f>
        <v>29596</v>
      </c>
      <c r="E13" s="306">
        <f>SUM(E8:E11)</f>
        <v>100</v>
      </c>
      <c r="F13" s="307">
        <f>SUM(F8:F11)</f>
        <v>100</v>
      </c>
      <c r="H13" s="14"/>
      <c r="J13" s="14"/>
    </row>
    <row r="14" spans="1:6" ht="12.75" customHeight="1">
      <c r="A14" s="323" t="s">
        <v>350</v>
      </c>
      <c r="B14" s="323"/>
      <c r="C14" s="105"/>
      <c r="D14" s="108"/>
      <c r="E14" s="108"/>
      <c r="F14" s="116"/>
    </row>
    <row r="15" spans="1:6" ht="12.75" customHeight="1">
      <c r="A15" s="246" t="s">
        <v>351</v>
      </c>
      <c r="B15" s="62"/>
      <c r="C15" s="4"/>
      <c r="D15" s="62"/>
      <c r="E15" s="4"/>
      <c r="F15" s="4"/>
    </row>
    <row r="16" spans="1:6" ht="12.75" customHeight="1">
      <c r="A16" s="21" t="s">
        <v>247</v>
      </c>
      <c r="B16" s="62"/>
      <c r="C16" s="4"/>
      <c r="D16" s="62"/>
      <c r="E16" s="4"/>
      <c r="F16" s="4"/>
    </row>
    <row r="17" spans="1:6" ht="12.75" customHeight="1">
      <c r="A17" s="21" t="s">
        <v>271</v>
      </c>
      <c r="B17" s="62"/>
      <c r="C17" s="4"/>
      <c r="D17" s="62"/>
      <c r="E17" s="4"/>
      <c r="F17" s="4"/>
    </row>
    <row r="18" spans="1:6" ht="12.75" customHeight="1">
      <c r="A18" s="21" t="s">
        <v>272</v>
      </c>
      <c r="B18" s="62"/>
      <c r="C18" s="4"/>
      <c r="D18" s="62"/>
      <c r="E18" s="4"/>
      <c r="F18" s="4"/>
    </row>
    <row r="19" spans="1:6" ht="12.75" customHeight="1">
      <c r="A19" s="21" t="s">
        <v>273</v>
      </c>
      <c r="B19" s="62"/>
      <c r="C19" s="4"/>
      <c r="D19" s="62"/>
      <c r="E19" s="4"/>
      <c r="F19" s="4"/>
    </row>
    <row r="20" spans="1:6" ht="12.75" customHeight="1">
      <c r="A20" s="21" t="s">
        <v>275</v>
      </c>
      <c r="B20" s="62"/>
      <c r="C20" s="4"/>
      <c r="D20" s="62"/>
      <c r="E20" s="4"/>
      <c r="F20" s="4"/>
    </row>
    <row r="21" spans="1:6" ht="12.75" customHeight="1">
      <c r="A21" s="21" t="s">
        <v>276</v>
      </c>
      <c r="B21" s="62"/>
      <c r="C21" s="4"/>
      <c r="D21" s="62"/>
      <c r="E21" s="4"/>
      <c r="F21" s="4"/>
    </row>
    <row r="22" spans="1:6" ht="12.75" customHeight="1">
      <c r="A22" s="21" t="s">
        <v>277</v>
      </c>
      <c r="B22" s="62"/>
      <c r="C22" s="4"/>
      <c r="D22" s="62"/>
      <c r="E22" s="4"/>
      <c r="F22" s="4"/>
    </row>
    <row r="23" spans="1:6" ht="12.75" customHeight="1">
      <c r="A23" s="21" t="s">
        <v>278</v>
      </c>
      <c r="B23" s="62"/>
      <c r="C23" s="4"/>
      <c r="D23" s="62"/>
      <c r="E23" s="4"/>
      <c r="F23" s="4"/>
    </row>
    <row r="24" spans="1:6" ht="12.75" customHeight="1">
      <c r="A24" s="21"/>
      <c r="B24" s="62"/>
      <c r="C24" s="4"/>
      <c r="D24" s="62"/>
      <c r="E24" s="4"/>
      <c r="F24" s="4"/>
    </row>
    <row r="25" spans="1:6" ht="12.75">
      <c r="A25" s="12"/>
      <c r="B25" s="13"/>
      <c r="C25" s="13"/>
      <c r="D25" s="5"/>
      <c r="E25" s="5"/>
      <c r="F25" s="9"/>
    </row>
    <row r="26" spans="1:6" ht="12.75">
      <c r="A26" s="12"/>
      <c r="B26" s="13"/>
      <c r="C26" s="13"/>
      <c r="D26" s="5"/>
      <c r="E26" s="5"/>
      <c r="F26" s="9"/>
    </row>
    <row r="27" spans="1:6" ht="12.75">
      <c r="A27" s="12"/>
      <c r="B27" s="13"/>
      <c r="C27" s="13"/>
      <c r="D27" s="5"/>
      <c r="E27" s="5"/>
      <c r="F27" s="9"/>
    </row>
    <row r="28" spans="1:13" ht="12.75">
      <c r="A28" s="12"/>
      <c r="B28" s="13"/>
      <c r="C28" s="13"/>
      <c r="D28" s="5"/>
      <c r="E28" s="5"/>
      <c r="F28" s="68"/>
      <c r="G28" s="68"/>
      <c r="H28" s="68"/>
      <c r="I28" s="69"/>
      <c r="J28" s="68"/>
      <c r="K28" s="69"/>
      <c r="L28" s="68"/>
      <c r="M28" s="68"/>
    </row>
    <row r="29" spans="1:6" ht="12.75">
      <c r="A29" s="12"/>
      <c r="B29" s="13"/>
      <c r="C29" s="13"/>
      <c r="D29" s="5"/>
      <c r="E29" s="5"/>
      <c r="F29" s="9"/>
    </row>
    <row r="30" spans="1:6" ht="12.75">
      <c r="A30" s="12"/>
      <c r="B30" s="13"/>
      <c r="C30" s="13"/>
      <c r="D30" s="5"/>
      <c r="E30" s="5"/>
      <c r="F30" s="9"/>
    </row>
    <row r="31" spans="1:6" ht="12.75">
      <c r="A31" s="12"/>
      <c r="B31" s="13"/>
      <c r="C31" s="13"/>
      <c r="D31" s="5"/>
      <c r="E31" s="5"/>
      <c r="F31" s="9"/>
    </row>
    <row r="32" spans="1:6" ht="12.75">
      <c r="A32" s="12"/>
      <c r="B32" s="13"/>
      <c r="C32" s="13"/>
      <c r="D32" s="5"/>
      <c r="E32" s="5"/>
      <c r="F32" s="9"/>
    </row>
    <row r="33" spans="1:6" ht="12.75">
      <c r="A33" s="12"/>
      <c r="B33" s="13"/>
      <c r="C33" s="13"/>
      <c r="D33" s="5"/>
      <c r="E33" s="5"/>
      <c r="F33" s="9"/>
    </row>
    <row r="34" spans="1:6" ht="12.75">
      <c r="A34" s="12"/>
      <c r="B34" s="13"/>
      <c r="C34" s="13"/>
      <c r="D34" s="5"/>
      <c r="E34" s="5"/>
      <c r="F34" s="9"/>
    </row>
    <row r="35" spans="1:6" ht="12.75">
      <c r="A35" s="12"/>
      <c r="B35" s="13"/>
      <c r="C35" s="13"/>
      <c r="D35" s="5"/>
      <c r="E35" s="5"/>
      <c r="F35" s="9"/>
    </row>
    <row r="36" spans="1:6" ht="12.75">
      <c r="A36" s="12"/>
      <c r="B36" s="13"/>
      <c r="C36" s="13"/>
      <c r="D36" s="5"/>
      <c r="E36" s="5"/>
      <c r="F36" s="9"/>
    </row>
    <row r="37" spans="1:6" ht="12.75">
      <c r="A37" s="12"/>
      <c r="B37" s="13"/>
      <c r="C37" s="13"/>
      <c r="D37" s="5"/>
      <c r="E37" s="5"/>
      <c r="F37" s="9"/>
    </row>
    <row r="38" spans="1:6" ht="12.75">
      <c r="A38" s="12"/>
      <c r="B38" s="13"/>
      <c r="C38" s="13"/>
      <c r="D38" s="5"/>
      <c r="E38" s="5"/>
      <c r="F38" s="9"/>
    </row>
  </sheetData>
  <mergeCells count="10">
    <mergeCell ref="A14:B14"/>
    <mergeCell ref="A3:F3"/>
    <mergeCell ref="A1:F1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J38"/>
  <sheetViews>
    <sheetView showGridLines="0" view="pageBreakPreview" zoomScale="75" zoomScaleNormal="75" zoomScaleSheetLayoutView="75" workbookViewId="0" topLeftCell="A1">
      <selection activeCell="D9" sqref="D9"/>
    </sheetView>
  </sheetViews>
  <sheetFormatPr defaultColWidth="11.421875" defaultRowHeight="12.75"/>
  <cols>
    <col min="1" max="1" width="63.28125" style="9" bestFit="1" customWidth="1"/>
    <col min="2" max="2" width="17.28125" style="4" customWidth="1"/>
    <col min="3" max="7" width="12.7109375" style="4" customWidth="1"/>
    <col min="8" max="8" width="6.7109375" style="9" customWidth="1"/>
    <col min="9" max="9" width="12.7109375" style="9" customWidth="1"/>
    <col min="10" max="16384" width="11.421875" style="9" customWidth="1"/>
  </cols>
  <sheetData>
    <row r="1" spans="1:7" s="23" customFormat="1" ht="18" customHeight="1">
      <c r="A1" s="324" t="s">
        <v>173</v>
      </c>
      <c r="B1" s="324"/>
      <c r="C1" s="324"/>
      <c r="D1" s="324"/>
      <c r="E1" s="324"/>
      <c r="F1" s="324"/>
      <c r="G1" s="324"/>
    </row>
    <row r="2" spans="1:7" ht="12.75" customHeight="1">
      <c r="A2" s="22"/>
      <c r="B2" s="6"/>
      <c r="C2" s="6"/>
      <c r="D2" s="6"/>
      <c r="E2" s="6"/>
      <c r="F2" s="6"/>
      <c r="G2" s="6"/>
    </row>
    <row r="3" spans="1:10" ht="15" customHeight="1">
      <c r="A3" s="361" t="s">
        <v>200</v>
      </c>
      <c r="B3" s="361"/>
      <c r="C3" s="361"/>
      <c r="D3" s="361"/>
      <c r="E3" s="361"/>
      <c r="F3" s="361"/>
      <c r="G3" s="361"/>
      <c r="H3" s="14"/>
      <c r="I3" s="14"/>
      <c r="J3" s="14"/>
    </row>
    <row r="4" spans="1:10" ht="15" customHeight="1">
      <c r="A4" s="361" t="s">
        <v>167</v>
      </c>
      <c r="B4" s="361"/>
      <c r="C4" s="361"/>
      <c r="D4" s="361"/>
      <c r="E4" s="361"/>
      <c r="F4" s="361"/>
      <c r="G4" s="361"/>
      <c r="H4" s="14"/>
      <c r="I4" s="14"/>
      <c r="J4" s="14"/>
    </row>
    <row r="5" spans="1:10" ht="12.75" customHeight="1" thickBot="1">
      <c r="A5" s="89"/>
      <c r="B5" s="89"/>
      <c r="C5" s="89"/>
      <c r="D5" s="89"/>
      <c r="E5" s="89"/>
      <c r="F5" s="89"/>
      <c r="G5" s="117"/>
      <c r="H5" s="14"/>
      <c r="I5" s="14"/>
      <c r="J5" s="14"/>
    </row>
    <row r="6" spans="1:9" ht="12.75">
      <c r="A6" s="352" t="s">
        <v>21</v>
      </c>
      <c r="B6" s="359" t="s">
        <v>1</v>
      </c>
      <c r="C6" s="325"/>
      <c r="D6" s="360"/>
      <c r="E6" s="359" t="s">
        <v>2</v>
      </c>
      <c r="F6" s="325"/>
      <c r="G6" s="325"/>
      <c r="I6" s="6"/>
    </row>
    <row r="7" spans="1:9" ht="13.5" thickBot="1">
      <c r="A7" s="354"/>
      <c r="B7" s="120">
        <v>2010</v>
      </c>
      <c r="C7" s="120">
        <v>2011</v>
      </c>
      <c r="D7" s="121" t="s">
        <v>352</v>
      </c>
      <c r="E7" s="120">
        <v>2010</v>
      </c>
      <c r="F7" s="120">
        <v>2011</v>
      </c>
      <c r="G7" s="122" t="s">
        <v>352</v>
      </c>
      <c r="H7" s="4"/>
      <c r="I7" s="1"/>
    </row>
    <row r="8" spans="1:9" ht="12.75" customHeight="1">
      <c r="A8" s="254" t="s">
        <v>249</v>
      </c>
      <c r="B8" s="248">
        <v>4335</v>
      </c>
      <c r="C8" s="248">
        <v>4209</v>
      </c>
      <c r="D8" s="92">
        <f>((C8-B8)/B8)*100</f>
        <v>-2.906574394463668</v>
      </c>
      <c r="E8" s="248">
        <v>5002</v>
      </c>
      <c r="F8" s="248">
        <v>5198</v>
      </c>
      <c r="G8" s="255">
        <f>((F8-E8)/E8)*100</f>
        <v>3.9184326269492207</v>
      </c>
      <c r="I8" s="70"/>
    </row>
    <row r="9" spans="1:9" ht="12.75" customHeight="1">
      <c r="A9" s="256" t="s">
        <v>250</v>
      </c>
      <c r="B9" s="249">
        <v>708</v>
      </c>
      <c r="C9" s="249">
        <v>706</v>
      </c>
      <c r="D9" s="96">
        <f aca="true" t="shared" si="0" ref="D9:D20">((C9-B9)/B9)*100</f>
        <v>-0.2824858757062147</v>
      </c>
      <c r="E9" s="249">
        <v>886</v>
      </c>
      <c r="F9" s="249">
        <v>965</v>
      </c>
      <c r="G9" s="252">
        <f aca="true" t="shared" si="1" ref="G9:G20">((F9-E9)/E9)*100</f>
        <v>8.91647855530474</v>
      </c>
      <c r="I9" s="1"/>
    </row>
    <row r="10" spans="1:9" ht="12.75" customHeight="1">
      <c r="A10" s="256" t="s">
        <v>251</v>
      </c>
      <c r="B10" s="249">
        <v>1351</v>
      </c>
      <c r="C10" s="249">
        <v>1330</v>
      </c>
      <c r="D10" s="96">
        <f t="shared" si="0"/>
        <v>-1.5544041450777202</v>
      </c>
      <c r="E10" s="249">
        <v>1608</v>
      </c>
      <c r="F10" s="249">
        <v>1690</v>
      </c>
      <c r="G10" s="252">
        <f t="shared" si="1"/>
        <v>5.099502487562189</v>
      </c>
      <c r="I10" s="70"/>
    </row>
    <row r="11" spans="1:9" ht="12.75" customHeight="1">
      <c r="A11" s="256" t="s">
        <v>252</v>
      </c>
      <c r="B11" s="249">
        <v>1606</v>
      </c>
      <c r="C11" s="249">
        <v>1599</v>
      </c>
      <c r="D11" s="96">
        <f t="shared" si="0"/>
        <v>-0.43586550435865506</v>
      </c>
      <c r="E11" s="249">
        <v>1831</v>
      </c>
      <c r="F11" s="249">
        <v>1878</v>
      </c>
      <c r="G11" s="252">
        <f t="shared" si="1"/>
        <v>2.5669033315128345</v>
      </c>
      <c r="I11" s="1"/>
    </row>
    <row r="12" spans="1:9" ht="12.75" customHeight="1">
      <c r="A12" s="256" t="s">
        <v>253</v>
      </c>
      <c r="B12" s="249">
        <v>1592</v>
      </c>
      <c r="C12" s="249">
        <v>1561</v>
      </c>
      <c r="D12" s="96">
        <f t="shared" si="0"/>
        <v>-1.9472361809045227</v>
      </c>
      <c r="E12" s="249">
        <v>1592</v>
      </c>
      <c r="F12" s="249">
        <v>1874</v>
      </c>
      <c r="G12" s="252">
        <f t="shared" si="1"/>
        <v>17.713567839195978</v>
      </c>
      <c r="I12" s="70"/>
    </row>
    <row r="13" spans="1:9" ht="12.75" customHeight="1">
      <c r="A13" s="256" t="s">
        <v>254</v>
      </c>
      <c r="B13" s="249">
        <v>605</v>
      </c>
      <c r="C13" s="249">
        <v>587</v>
      </c>
      <c r="D13" s="96">
        <f t="shared" si="0"/>
        <v>-2.975206611570248</v>
      </c>
      <c r="E13" s="249">
        <v>605</v>
      </c>
      <c r="F13" s="249">
        <v>720</v>
      </c>
      <c r="G13" s="252">
        <f t="shared" si="1"/>
        <v>19.00826446280992</v>
      </c>
      <c r="I13" s="1"/>
    </row>
    <row r="14" spans="1:9" ht="12.75" customHeight="1">
      <c r="A14" s="256" t="s">
        <v>255</v>
      </c>
      <c r="B14" s="249">
        <v>11259</v>
      </c>
      <c r="C14" s="249">
        <v>10921</v>
      </c>
      <c r="D14" s="96">
        <f t="shared" si="0"/>
        <v>-3.0020428101962873</v>
      </c>
      <c r="E14" s="249">
        <v>11259</v>
      </c>
      <c r="F14" s="249">
        <v>13083</v>
      </c>
      <c r="G14" s="252">
        <f t="shared" si="1"/>
        <v>16.20037303490541</v>
      </c>
      <c r="I14" s="1"/>
    </row>
    <row r="15" spans="1:9" ht="12.75" customHeight="1">
      <c r="A15" s="256" t="s">
        <v>256</v>
      </c>
      <c r="B15" s="249">
        <v>780</v>
      </c>
      <c r="C15" s="249">
        <v>767</v>
      </c>
      <c r="D15" s="96">
        <f t="shared" si="0"/>
        <v>-1.6666666666666667</v>
      </c>
      <c r="E15" s="249">
        <v>780</v>
      </c>
      <c r="F15" s="249">
        <v>965</v>
      </c>
      <c r="G15" s="252">
        <f t="shared" si="1"/>
        <v>23.717948717948715</v>
      </c>
      <c r="I15" s="70"/>
    </row>
    <row r="16" spans="1:9" ht="12.75" customHeight="1">
      <c r="A16" s="256" t="s">
        <v>112</v>
      </c>
      <c r="B16" s="249">
        <v>1943</v>
      </c>
      <c r="C16" s="249">
        <v>1900</v>
      </c>
      <c r="D16" s="96">
        <f t="shared" si="0"/>
        <v>-2.2130725681935153</v>
      </c>
      <c r="E16" s="249">
        <v>1943</v>
      </c>
      <c r="F16" s="249">
        <v>2448</v>
      </c>
      <c r="G16" s="252">
        <f t="shared" si="1"/>
        <v>25.990735975295937</v>
      </c>
      <c r="I16" s="1"/>
    </row>
    <row r="17" spans="1:9" ht="12.75" customHeight="1">
      <c r="A17" s="256" t="s">
        <v>257</v>
      </c>
      <c r="B17" s="249">
        <v>896</v>
      </c>
      <c r="C17" s="249">
        <v>862</v>
      </c>
      <c r="D17" s="96">
        <f t="shared" si="0"/>
        <v>-3.7946428571428568</v>
      </c>
      <c r="E17" s="249">
        <v>896</v>
      </c>
      <c r="F17" s="249">
        <v>1151</v>
      </c>
      <c r="G17" s="252">
        <f t="shared" si="1"/>
        <v>28.45982142857143</v>
      </c>
      <c r="I17" s="1"/>
    </row>
    <row r="18" spans="1:9" ht="12.75" customHeight="1">
      <c r="A18" s="256" t="s">
        <v>258</v>
      </c>
      <c r="B18" s="249">
        <v>4120</v>
      </c>
      <c r="C18" s="249">
        <v>4065</v>
      </c>
      <c r="D18" s="96">
        <f t="shared" si="0"/>
        <v>-1.3349514563106795</v>
      </c>
      <c r="E18" s="249">
        <v>4120</v>
      </c>
      <c r="F18" s="249">
        <v>4957</v>
      </c>
      <c r="G18" s="252">
        <f t="shared" si="1"/>
        <v>20.315533980582522</v>
      </c>
      <c r="I18" s="1"/>
    </row>
    <row r="19" spans="1:9" ht="12.75" customHeight="1">
      <c r="A19" s="256" t="s">
        <v>58</v>
      </c>
      <c r="B19" s="249">
        <v>550</v>
      </c>
      <c r="C19" s="249">
        <v>555</v>
      </c>
      <c r="D19" s="96">
        <f t="shared" si="0"/>
        <v>0.9090909090909091</v>
      </c>
      <c r="E19" s="249">
        <v>550</v>
      </c>
      <c r="F19" s="249">
        <v>700</v>
      </c>
      <c r="G19" s="252">
        <f t="shared" si="1"/>
        <v>27.27272727272727</v>
      </c>
      <c r="I19" s="1"/>
    </row>
    <row r="20" spans="1:9" ht="12.75" customHeight="1">
      <c r="A20" s="256" t="s">
        <v>259</v>
      </c>
      <c r="B20" s="249">
        <v>418</v>
      </c>
      <c r="C20" s="249">
        <v>362</v>
      </c>
      <c r="D20" s="96">
        <f t="shared" si="0"/>
        <v>-13.397129186602871</v>
      </c>
      <c r="E20" s="249">
        <v>532</v>
      </c>
      <c r="F20" s="249">
        <v>493</v>
      </c>
      <c r="G20" s="252">
        <f t="shared" si="1"/>
        <v>-7.330827067669173</v>
      </c>
      <c r="I20" s="1"/>
    </row>
    <row r="21" spans="1:9" ht="12.75" customHeight="1">
      <c r="A21" s="94"/>
      <c r="B21" s="95"/>
      <c r="C21" s="95"/>
      <c r="D21" s="96"/>
      <c r="E21" s="95"/>
      <c r="F21" s="95"/>
      <c r="G21" s="252"/>
      <c r="I21" s="1"/>
    </row>
    <row r="22" spans="1:9" ht="12.75" customHeight="1" thickBot="1">
      <c r="A22" s="304" t="s">
        <v>174</v>
      </c>
      <c r="B22" s="305">
        <f>SUM(B8:B20)</f>
        <v>30163</v>
      </c>
      <c r="C22" s="305">
        <f>SUM(C8:C20)</f>
        <v>29424</v>
      </c>
      <c r="D22" s="306">
        <f>((C22-B22)/B22)*100</f>
        <v>-2.450021549580612</v>
      </c>
      <c r="E22" s="305">
        <f>SUM(E8:E20)</f>
        <v>31604</v>
      </c>
      <c r="F22" s="305">
        <f>SUM(F8:F20)</f>
        <v>36122</v>
      </c>
      <c r="G22" s="307">
        <f>((F22-E22)/E22)*100</f>
        <v>14.295658777369955</v>
      </c>
      <c r="I22" s="1"/>
    </row>
    <row r="23" spans="1:9" ht="12.75" customHeight="1">
      <c r="A23" s="115" t="s">
        <v>353</v>
      </c>
      <c r="B23" s="118"/>
      <c r="C23" s="118"/>
      <c r="D23" s="118"/>
      <c r="E23" s="118"/>
      <c r="F23" s="118"/>
      <c r="G23" s="119"/>
      <c r="I23" s="71"/>
    </row>
    <row r="24" spans="1:9" ht="12.75" customHeight="1">
      <c r="A24" s="21" t="s">
        <v>221</v>
      </c>
      <c r="B24" s="1"/>
      <c r="C24" s="1"/>
      <c r="D24" s="19"/>
      <c r="E24" s="1"/>
      <c r="F24" s="1"/>
      <c r="G24" s="19"/>
      <c r="I24" s="22"/>
    </row>
    <row r="25" spans="1:9" ht="12.75" customHeight="1">
      <c r="A25" s="2"/>
      <c r="B25" s="20"/>
      <c r="C25" s="20"/>
      <c r="D25" s="20"/>
      <c r="E25" s="20"/>
      <c r="I25" s="22"/>
    </row>
    <row r="26" spans="1:9" ht="12.75" customHeight="1">
      <c r="A26" s="245" t="s">
        <v>181</v>
      </c>
      <c r="B26" s="67" t="s">
        <v>222</v>
      </c>
      <c r="C26" s="333" t="s">
        <v>112</v>
      </c>
      <c r="D26" s="333"/>
      <c r="E26" s="67"/>
      <c r="F26" s="3"/>
      <c r="G26" s="9"/>
      <c r="I26" s="22"/>
    </row>
    <row r="27" spans="1:9" ht="12.75" customHeight="1">
      <c r="A27" s="245" t="s">
        <v>182</v>
      </c>
      <c r="B27" s="3" t="s">
        <v>223</v>
      </c>
      <c r="C27" s="326" t="s">
        <v>58</v>
      </c>
      <c r="D27" s="326"/>
      <c r="E27" s="3"/>
      <c r="F27" s="12"/>
      <c r="G27" s="12"/>
      <c r="I27" s="22"/>
    </row>
    <row r="28" spans="1:7" ht="12.75" customHeight="1">
      <c r="A28" s="2"/>
      <c r="B28" s="20"/>
      <c r="C28" s="343"/>
      <c r="D28" s="343"/>
      <c r="E28" s="343"/>
      <c r="F28" s="343"/>
      <c r="G28" s="12"/>
    </row>
    <row r="29" spans="1:7" ht="12.75" customHeight="1">
      <c r="A29" s="2"/>
      <c r="B29" s="66"/>
      <c r="C29" s="66"/>
      <c r="D29" s="3"/>
      <c r="E29" s="3"/>
      <c r="F29" s="12"/>
      <c r="G29" s="12"/>
    </row>
    <row r="30" spans="1:7" ht="12.75" customHeight="1">
      <c r="A30" s="2"/>
      <c r="B30" s="67"/>
      <c r="C30" s="337"/>
      <c r="D30" s="337"/>
      <c r="E30" s="337"/>
      <c r="F30" s="337"/>
      <c r="G30" s="337"/>
    </row>
    <row r="31" spans="1:7" ht="12.75" customHeight="1">
      <c r="A31" s="2"/>
      <c r="B31" s="1"/>
      <c r="C31" s="1"/>
      <c r="D31" s="1"/>
      <c r="E31" s="1"/>
      <c r="F31" s="12"/>
      <c r="G31" s="12"/>
    </row>
    <row r="32" spans="1:7" ht="12.75" customHeight="1">
      <c r="A32" s="245"/>
      <c r="B32" s="66"/>
      <c r="C32" s="66"/>
      <c r="D32" s="3"/>
      <c r="E32" s="3"/>
      <c r="F32" s="12"/>
      <c r="G32" s="12"/>
    </row>
    <row r="33" spans="1:7" ht="12.75" customHeight="1">
      <c r="A33" s="2"/>
      <c r="B33" s="66"/>
      <c r="C33" s="66"/>
      <c r="D33" s="3"/>
      <c r="E33" s="3"/>
      <c r="F33" s="12"/>
      <c r="G33" s="12"/>
    </row>
    <row r="34" spans="1:8" ht="12.75" customHeight="1">
      <c r="A34" s="2"/>
      <c r="B34" s="20"/>
      <c r="C34" s="340"/>
      <c r="D34" s="340"/>
      <c r="E34" s="340"/>
      <c r="F34" s="340"/>
      <c r="G34" s="12"/>
      <c r="H34" s="56"/>
    </row>
    <row r="35" spans="1:8" ht="12.75" customHeight="1">
      <c r="A35" s="5"/>
      <c r="B35" s="3"/>
      <c r="C35" s="3"/>
      <c r="F35" s="12"/>
      <c r="G35" s="12"/>
      <c r="H35" s="56"/>
    </row>
    <row r="38" ht="12.75">
      <c r="A38" s="82"/>
    </row>
  </sheetData>
  <mergeCells count="10">
    <mergeCell ref="C30:G30"/>
    <mergeCell ref="C34:F34"/>
    <mergeCell ref="A1:G1"/>
    <mergeCell ref="A6:A7"/>
    <mergeCell ref="B6:D6"/>
    <mergeCell ref="E6:G6"/>
    <mergeCell ref="A3:G3"/>
    <mergeCell ref="A4:G4"/>
    <mergeCell ref="C26:D26"/>
    <mergeCell ref="C27:D2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ignoredErrors>
    <ignoredError sqref="B22:C22 E22:G22" formulaRange="1"/>
    <ignoredError sqref="D22" formula="1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J15"/>
  <sheetViews>
    <sheetView view="pageBreakPreview" zoomScale="75" zoomScaleNormal="75" zoomScaleSheetLayoutView="75" workbookViewId="0" topLeftCell="A1">
      <selection activeCell="G16" sqref="G16"/>
    </sheetView>
  </sheetViews>
  <sheetFormatPr defaultColWidth="11.421875" defaultRowHeight="12.75"/>
  <cols>
    <col min="1" max="1" width="42.00390625" style="83" customWidth="1"/>
    <col min="2" max="7" width="12.7109375" style="83" customWidth="1"/>
    <col min="8" max="16384" width="11.421875" style="83" customWidth="1"/>
  </cols>
  <sheetData>
    <row r="1" spans="1:7" ht="18">
      <c r="A1" s="324" t="s">
        <v>173</v>
      </c>
      <c r="B1" s="324"/>
      <c r="C1" s="324"/>
      <c r="D1" s="324"/>
      <c r="E1" s="324"/>
      <c r="F1" s="324"/>
      <c r="G1" s="324"/>
    </row>
    <row r="3" spans="1:10" s="85" customFormat="1" ht="15" customHeight="1">
      <c r="A3" s="327" t="s">
        <v>201</v>
      </c>
      <c r="B3" s="327"/>
      <c r="C3" s="327"/>
      <c r="D3" s="327"/>
      <c r="E3" s="327"/>
      <c r="F3" s="327"/>
      <c r="G3" s="327"/>
      <c r="H3" s="84"/>
      <c r="I3" s="84"/>
      <c r="J3" s="84"/>
    </row>
    <row r="4" spans="1:10" s="85" customFormat="1" ht="15" customHeight="1">
      <c r="A4" s="327" t="s">
        <v>167</v>
      </c>
      <c r="B4" s="327"/>
      <c r="C4" s="327"/>
      <c r="D4" s="327"/>
      <c r="E4" s="327"/>
      <c r="F4" s="327"/>
      <c r="G4" s="327"/>
      <c r="H4" s="84"/>
      <c r="I4" s="84"/>
      <c r="J4" s="84"/>
    </row>
    <row r="5" spans="1:7" ht="14.25" customHeight="1" thickBot="1">
      <c r="A5" s="123"/>
      <c r="B5" s="123"/>
      <c r="C5" s="123"/>
      <c r="D5" s="123"/>
      <c r="E5" s="123"/>
      <c r="F5" s="123"/>
      <c r="G5" s="123"/>
    </row>
    <row r="6" spans="1:7" ht="12.75">
      <c r="A6" s="352" t="s">
        <v>21</v>
      </c>
      <c r="B6" s="359" t="s">
        <v>1</v>
      </c>
      <c r="C6" s="325"/>
      <c r="D6" s="360"/>
      <c r="E6" s="359" t="s">
        <v>2</v>
      </c>
      <c r="F6" s="325"/>
      <c r="G6" s="325"/>
    </row>
    <row r="7" spans="1:7" ht="13.5" thickBot="1">
      <c r="A7" s="354"/>
      <c r="B7" s="120">
        <v>2010</v>
      </c>
      <c r="C7" s="120">
        <v>2011</v>
      </c>
      <c r="D7" s="121" t="s">
        <v>352</v>
      </c>
      <c r="E7" s="120">
        <v>2010</v>
      </c>
      <c r="F7" s="120">
        <v>2011</v>
      </c>
      <c r="G7" s="121" t="s">
        <v>352</v>
      </c>
    </row>
    <row r="8" spans="1:7" ht="12.75">
      <c r="A8" s="124" t="s">
        <v>171</v>
      </c>
      <c r="B8" s="91"/>
      <c r="C8" s="91"/>
      <c r="D8" s="92"/>
      <c r="E8" s="91"/>
      <c r="F8" s="91"/>
      <c r="G8" s="93"/>
    </row>
    <row r="9" spans="1:7" ht="12.75">
      <c r="A9" s="125" t="s">
        <v>260</v>
      </c>
      <c r="B9" s="95">
        <v>14421</v>
      </c>
      <c r="C9" s="95">
        <v>13395</v>
      </c>
      <c r="D9" s="96">
        <f>((C9-B9)/B9)*100</f>
        <v>-7.114624505928854</v>
      </c>
      <c r="E9" s="95">
        <v>15464</v>
      </c>
      <c r="F9" s="95">
        <v>14432</v>
      </c>
      <c r="G9" s="97">
        <f>((F9-E9)/E9)*100</f>
        <v>-6.673564407656493</v>
      </c>
    </row>
    <row r="10" spans="1:7" ht="12.75">
      <c r="A10" s="126" t="s">
        <v>261</v>
      </c>
      <c r="B10" s="95">
        <v>1994</v>
      </c>
      <c r="C10" s="95">
        <v>1909</v>
      </c>
      <c r="D10" s="96">
        <f>((C10-B10)/B10)*100</f>
        <v>-4.262788365095286</v>
      </c>
      <c r="E10" s="95">
        <v>2290</v>
      </c>
      <c r="F10" s="95">
        <v>2230</v>
      </c>
      <c r="G10" s="97">
        <f>((F10-E10)/E10)*100</f>
        <v>-2.6200873362445414</v>
      </c>
    </row>
    <row r="11" spans="1:7" ht="12.75">
      <c r="A11" s="126" t="s">
        <v>154</v>
      </c>
      <c r="B11" s="95">
        <v>17053</v>
      </c>
      <c r="C11" s="95">
        <v>16160</v>
      </c>
      <c r="D11" s="96">
        <f>((C11-B11)/B11)*100</f>
        <v>-5.23661525831232</v>
      </c>
      <c r="E11" s="95">
        <v>18401</v>
      </c>
      <c r="F11" s="95">
        <v>17461</v>
      </c>
      <c r="G11" s="97">
        <f>((F11-E11)/E11)*100</f>
        <v>-5.108418020759741</v>
      </c>
    </row>
    <row r="12" spans="1:7" ht="12.75">
      <c r="A12" s="127"/>
      <c r="B12" s="95"/>
      <c r="C12" s="95"/>
      <c r="D12" s="96"/>
      <c r="E12" s="95"/>
      <c r="F12" s="95"/>
      <c r="G12" s="97"/>
    </row>
    <row r="13" spans="1:7" ht="13.5" thickBot="1">
      <c r="A13" s="304" t="s">
        <v>153</v>
      </c>
      <c r="B13" s="305">
        <f>B9+B10+B11</f>
        <v>33468</v>
      </c>
      <c r="C13" s="305">
        <f>C9+C10+C11</f>
        <v>31464</v>
      </c>
      <c r="D13" s="306">
        <f>((C13-B13)/B13)*100</f>
        <v>-5.987809250627465</v>
      </c>
      <c r="E13" s="305">
        <f>E9+E10+E11</f>
        <v>36155</v>
      </c>
      <c r="F13" s="305">
        <f>F9+F10+F11</f>
        <v>34123</v>
      </c>
      <c r="G13" s="307">
        <f>((F13-E13)/E13)*100</f>
        <v>-5.620246162356521</v>
      </c>
    </row>
    <row r="14" spans="1:7" ht="12.75">
      <c r="A14" s="129" t="s">
        <v>353</v>
      </c>
      <c r="B14" s="130"/>
      <c r="C14" s="130"/>
      <c r="D14" s="130"/>
      <c r="E14" s="130"/>
      <c r="F14" s="130"/>
      <c r="G14" s="131"/>
    </row>
    <row r="15" spans="1:7" ht="12.75">
      <c r="A15" s="86" t="s">
        <v>221</v>
      </c>
      <c r="B15" s="88"/>
      <c r="C15" s="88"/>
      <c r="D15" s="87"/>
      <c r="E15" s="88"/>
      <c r="F15" s="88"/>
      <c r="G15" s="87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ignoredErrors>
    <ignoredError sqref="D13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J23"/>
  <sheetViews>
    <sheetView view="pageBreakPreview" zoomScale="75" zoomScaleNormal="75" zoomScaleSheetLayoutView="75" workbookViewId="0" topLeftCell="A4">
      <selection activeCell="E19" sqref="E19"/>
    </sheetView>
  </sheetViews>
  <sheetFormatPr defaultColWidth="11.421875" defaultRowHeight="12.75"/>
  <cols>
    <col min="1" max="1" width="64.00390625" style="83" bestFit="1" customWidth="1"/>
    <col min="2" max="7" width="12.7109375" style="83" customWidth="1"/>
    <col min="8" max="16384" width="11.421875" style="83" customWidth="1"/>
  </cols>
  <sheetData>
    <row r="1" spans="1:7" ht="18">
      <c r="A1" s="328" t="s">
        <v>173</v>
      </c>
      <c r="B1" s="328"/>
      <c r="C1" s="328"/>
      <c r="D1" s="328"/>
      <c r="E1" s="328"/>
      <c r="F1" s="328"/>
      <c r="G1" s="328"/>
    </row>
    <row r="3" spans="1:10" s="85" customFormat="1" ht="15" customHeight="1">
      <c r="A3" s="327" t="s">
        <v>202</v>
      </c>
      <c r="B3" s="327"/>
      <c r="C3" s="327"/>
      <c r="D3" s="327"/>
      <c r="E3" s="327"/>
      <c r="F3" s="327"/>
      <c r="G3" s="327"/>
      <c r="H3" s="84"/>
      <c r="I3" s="84"/>
      <c r="J3" s="84"/>
    </row>
    <row r="4" spans="1:10" s="85" customFormat="1" ht="15" customHeight="1">
      <c r="A4" s="327" t="s">
        <v>167</v>
      </c>
      <c r="B4" s="327"/>
      <c r="C4" s="327"/>
      <c r="D4" s="327"/>
      <c r="E4" s="327"/>
      <c r="F4" s="327"/>
      <c r="G4" s="327"/>
      <c r="H4" s="84"/>
      <c r="I4" s="84"/>
      <c r="J4" s="84"/>
    </row>
    <row r="5" spans="1:7" ht="14.25" customHeight="1" thickBot="1">
      <c r="A5" s="123"/>
      <c r="B5" s="123"/>
      <c r="C5" s="123"/>
      <c r="D5" s="123"/>
      <c r="E5" s="123"/>
      <c r="F5" s="123"/>
      <c r="G5" s="123"/>
    </row>
    <row r="6" spans="1:7" ht="12.75">
      <c r="A6" s="352" t="s">
        <v>21</v>
      </c>
      <c r="B6" s="329" t="s">
        <v>1</v>
      </c>
      <c r="C6" s="330"/>
      <c r="D6" s="352"/>
      <c r="E6" s="329" t="s">
        <v>280</v>
      </c>
      <c r="F6" s="330"/>
      <c r="G6" s="330"/>
    </row>
    <row r="7" spans="1:7" ht="12.75">
      <c r="A7" s="353"/>
      <c r="B7" s="331"/>
      <c r="C7" s="332"/>
      <c r="D7" s="366"/>
      <c r="E7" s="331"/>
      <c r="F7" s="332"/>
      <c r="G7" s="332"/>
    </row>
    <row r="8" spans="1:7" ht="13.5" thickBot="1">
      <c r="A8" s="354"/>
      <c r="B8" s="120">
        <v>2010</v>
      </c>
      <c r="C8" s="120">
        <v>2011</v>
      </c>
      <c r="D8" s="121" t="s">
        <v>352</v>
      </c>
      <c r="E8" s="120">
        <v>2010</v>
      </c>
      <c r="F8" s="120">
        <v>2011</v>
      </c>
      <c r="G8" s="122" t="s">
        <v>352</v>
      </c>
    </row>
    <row r="9" spans="1:7" ht="12.75">
      <c r="A9" s="124" t="s">
        <v>269</v>
      </c>
      <c r="B9" s="91">
        <v>14089</v>
      </c>
      <c r="C9" s="91">
        <v>14564</v>
      </c>
      <c r="D9" s="92">
        <f>((C9-B9)/B9)*100</f>
        <v>3.3714245155795304</v>
      </c>
      <c r="E9" s="91">
        <v>16404</v>
      </c>
      <c r="F9" s="91">
        <v>17024</v>
      </c>
      <c r="G9" s="93">
        <f>((F9-E9)/E9)*100</f>
        <v>3.779565959522068</v>
      </c>
    </row>
    <row r="10" spans="1:7" ht="12.75">
      <c r="A10" s="126" t="s">
        <v>270</v>
      </c>
      <c r="B10" s="95">
        <v>272</v>
      </c>
      <c r="C10" s="95">
        <v>288</v>
      </c>
      <c r="D10" s="96">
        <f>((C10-B10)/B10)*100</f>
        <v>5.88235294117647</v>
      </c>
      <c r="E10" s="95">
        <v>441</v>
      </c>
      <c r="F10" s="95">
        <v>464</v>
      </c>
      <c r="G10" s="97">
        <f>((F10-E10)/E10)*100</f>
        <v>5.215419501133787</v>
      </c>
    </row>
    <row r="11" spans="1:7" ht="12.75">
      <c r="A11" s="126" t="s">
        <v>262</v>
      </c>
      <c r="B11" s="95">
        <v>2880</v>
      </c>
      <c r="C11" s="95">
        <v>2887</v>
      </c>
      <c r="D11" s="96">
        <f>((C11-B11)/B11)*100</f>
        <v>0.24305555555555555</v>
      </c>
      <c r="E11" s="95">
        <v>3517</v>
      </c>
      <c r="F11" s="95">
        <v>3525</v>
      </c>
      <c r="G11" s="97">
        <f>((F11-E11)/E11)*100</f>
        <v>0.2274665908444697</v>
      </c>
    </row>
    <row r="12" spans="1:7" ht="12.75">
      <c r="A12" s="126" t="s">
        <v>274</v>
      </c>
      <c r="B12" s="95">
        <v>3759</v>
      </c>
      <c r="C12" s="95">
        <v>3775</v>
      </c>
      <c r="D12" s="96">
        <f>((C12-B12)/B12)*100</f>
        <v>0.4256451183825486</v>
      </c>
      <c r="E12" s="95">
        <v>4997</v>
      </c>
      <c r="F12" s="95">
        <v>5058</v>
      </c>
      <c r="G12" s="97">
        <f>((F12-E12)/E12)*100</f>
        <v>1.2207324394636783</v>
      </c>
    </row>
    <row r="13" spans="1:7" ht="12.75">
      <c r="A13" s="127"/>
      <c r="B13" s="95"/>
      <c r="C13" s="95"/>
      <c r="D13" s="96"/>
      <c r="E13" s="95"/>
      <c r="F13" s="95"/>
      <c r="G13" s="97"/>
    </row>
    <row r="14" spans="1:7" ht="13.5" thickBot="1">
      <c r="A14" s="304" t="s">
        <v>168</v>
      </c>
      <c r="B14" s="305">
        <f>SUM(B9:B12)</f>
        <v>21000</v>
      </c>
      <c r="C14" s="305">
        <f>SUM(C9:C12)</f>
        <v>21514</v>
      </c>
      <c r="D14" s="306">
        <f>((C14-B14)/B14)*100</f>
        <v>2.447619047619048</v>
      </c>
      <c r="E14" s="305">
        <f>SUM(E9:E12)</f>
        <v>25359</v>
      </c>
      <c r="F14" s="305">
        <f>SUM(F9:F12)</f>
        <v>26071</v>
      </c>
      <c r="G14" s="307">
        <f>((F14-E14)/E14)*100</f>
        <v>2.8076816909184115</v>
      </c>
    </row>
    <row r="15" spans="1:7" ht="12.75">
      <c r="A15" s="129" t="s">
        <v>279</v>
      </c>
      <c r="B15" s="291"/>
      <c r="C15" s="291"/>
      <c r="D15" s="292"/>
      <c r="E15" s="291"/>
      <c r="F15" s="291"/>
      <c r="G15" s="292"/>
    </row>
    <row r="16" spans="1:7" ht="12.75">
      <c r="A16" s="86" t="s">
        <v>221</v>
      </c>
      <c r="B16" s="291"/>
      <c r="C16" s="291"/>
      <c r="D16" s="292"/>
      <c r="E16" s="291"/>
      <c r="F16" s="291"/>
      <c r="G16" s="292"/>
    </row>
    <row r="17" spans="1:7" ht="12.75">
      <c r="A17" s="86" t="s">
        <v>271</v>
      </c>
      <c r="B17" s="293"/>
      <c r="C17" s="293"/>
      <c r="D17" s="293"/>
      <c r="E17" s="293"/>
      <c r="F17" s="293"/>
      <c r="G17" s="87"/>
    </row>
    <row r="18" spans="1:7" ht="12.75">
      <c r="A18" s="86" t="s">
        <v>272</v>
      </c>
      <c r="B18" s="88"/>
      <c r="C18" s="88"/>
      <c r="D18" s="87"/>
      <c r="E18" s="88"/>
      <c r="F18" s="88"/>
      <c r="G18" s="87"/>
    </row>
    <row r="19" ht="12.75">
      <c r="A19" s="86" t="s">
        <v>273</v>
      </c>
    </row>
    <row r="20" ht="12.75">
      <c r="A20" s="86" t="s">
        <v>275</v>
      </c>
    </row>
    <row r="21" ht="12.75">
      <c r="A21" s="86" t="s">
        <v>276</v>
      </c>
    </row>
    <row r="22" ht="12.75">
      <c r="A22" s="86" t="s">
        <v>277</v>
      </c>
    </row>
    <row r="23" ht="12.75">
      <c r="A23" s="86" t="s">
        <v>278</v>
      </c>
    </row>
  </sheetData>
  <mergeCells count="6">
    <mergeCell ref="A1:G1"/>
    <mergeCell ref="A3:G3"/>
    <mergeCell ref="A4:G4"/>
    <mergeCell ref="A6:A8"/>
    <mergeCell ref="B6:D7"/>
    <mergeCell ref="E6:G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2"/>
  <ignoredErrors>
    <ignoredError sqref="B14:C14 E14 F14" formulaRange="1"/>
    <ignoredError sqref="D14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2012-05-16T10:47:27Z</cp:lastPrinted>
  <dcterms:created xsi:type="dcterms:W3CDTF">2001-06-19T15:32:58Z</dcterms:created>
  <dcterms:modified xsi:type="dcterms:W3CDTF">2012-05-16T11:23:25Z</dcterms:modified>
  <cp:category/>
  <cp:version/>
  <cp:contentType/>
  <cp:contentStatus/>
</cp:coreProperties>
</file>