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27.xml" ContentType="application/vnd.openxmlformats-officedocument.spreadsheetml.externalLink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worksheets/sheet87.xml" ContentType="application/vnd.openxmlformats-officedocument.spreadsheetml.worksheet+xml"/>
  <Override PartName="/xl/worksheets/sheet106.xml" ContentType="application/vnd.openxmlformats-officedocument.spreadsheetml.workshee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76.xml" ContentType="application/vnd.openxmlformats-officedocument.spreadsheetml.workshee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Override PartName="/xl/worksheets/sheet72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2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drawings/drawing25.xml" ContentType="application/vnd.openxmlformats-officedocument.drawing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46.xml" ContentType="application/vnd.openxmlformats-officedocument.drawingml.chart+xml"/>
  <Override PartName="/xl/drawings/drawing32.xml" ContentType="application/vnd.openxmlformats-officedocument.drawing+xml"/>
  <Override PartName="/xl/worksheets/sheet59.xml" ContentType="application/vnd.openxmlformats-officedocument.spreadsheetml.worksheet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externalLinks/externalLink20.xml" ContentType="application/vnd.openxmlformats-officedocument.spreadsheetml.externalLink+xml"/>
  <Override PartName="/xl/charts/chart17.xml" ContentType="application/vnd.openxmlformats-officedocument.drawingml.chart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worksheets/sheet6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55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110.xml" ContentType="application/vnd.openxmlformats-officedocument.spreadsheetml.workshee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externalLinks/externalLink25.xml" ContentType="application/vnd.openxmlformats-officedocument.spreadsheetml.externalLink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drawings/drawing22.xml" ContentType="application/vnd.openxmlformats-officedocument.drawing+xml"/>
  <Override PartName="/xl/charts/chart47.xml" ContentType="application/vnd.openxmlformats-officedocument.drawingml.chart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externalLinks/externalLink21.xml" ContentType="application/vnd.openxmlformats-officedocument.spreadsheetml.externalLink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worksheets/sheet104.xml" ContentType="application/vnd.openxmlformats-officedocument.spreadsheetml.worksheet+xml"/>
  <Override PartName="/xl/externalLinks/externalLink10.xml" ContentType="application/vnd.openxmlformats-officedocument.spreadsheetml.externalLink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0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worksheets/sheet109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16.xml" ContentType="application/vnd.openxmlformats-officedocument.drawing+xml"/>
  <Override PartName="/xl/charts/chart48.xml" ContentType="application/vnd.openxmlformats-officedocument.drawingml.chart+xml"/>
  <Override PartName="/xl/drawings/drawing34.xml" ContentType="application/vnd.openxmlformats-officedocument.drawing+xml"/>
  <Override PartName="/xl/worksheets/sheet2.xml" ContentType="application/vnd.openxmlformats-officedocument.spreadsheetml.worksheet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drawings/drawing23.xml" ContentType="application/vnd.openxmlformats-officedocument.drawing+xml"/>
  <Override PartName="/xl/charts/chart55.xml" ContentType="application/vnd.openxmlformats-officedocument.drawingml.chart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externalLinks/externalLink11.xml" ContentType="application/vnd.openxmlformats-officedocument.spreadsheetml.externalLink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44.xml" ContentType="application/vnd.openxmlformats-officedocument.drawingml.chart+xml"/>
  <Override PartName="/xl/drawings/drawing30.xml" ContentType="application/vnd.openxmlformats-officedocument.drawing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worksheets/sheet5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23.xml" ContentType="application/vnd.openxmlformats-officedocument.spreadsheetml.externalLink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56.xml" ContentType="application/vnd.openxmlformats-officedocument.drawingml.char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36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charts/chart1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hisWorkbook" defaultThemeVersion="124226"/>
  <bookViews>
    <workbookView xWindow="-15" yWindow="-15" windowWidth="27570" windowHeight="12795" tabRatio="788" firstSheet="89" activeTab="106"/>
  </bookViews>
  <sheets>
    <sheet name="12.1.1" sheetId="198" r:id="rId1"/>
    <sheet name="12.1.2" sheetId="199" r:id="rId2"/>
    <sheet name="12.1.3" sheetId="200" r:id="rId3"/>
    <sheet name="12.1.4" sheetId="201" r:id="rId4"/>
    <sheet name="12.1.5" sheetId="202" r:id="rId5"/>
    <sheet name="12.1.6" sheetId="203" r:id="rId6"/>
    <sheet name="12.1.7" sheetId="204" r:id="rId7"/>
    <sheet name="12.2.1" sheetId="272" r:id="rId8"/>
    <sheet name="12.2.2" sheetId="273" r:id="rId9"/>
    <sheet name="12.2.3" sheetId="274" r:id="rId10"/>
    <sheet name="12.2.4" sheetId="275" r:id="rId11"/>
    <sheet name="12.3.1" sheetId="276" r:id="rId12"/>
    <sheet name="12.3.2" sheetId="277" r:id="rId13"/>
    <sheet name="12.3.3" sheetId="278" r:id="rId14"/>
    <sheet name="12.3.4" sheetId="279" r:id="rId15"/>
    <sheet name="12.3.5" sheetId="280" r:id="rId16"/>
    <sheet name="12.4.1" sheetId="281" r:id="rId17"/>
    <sheet name="12.4.2" sheetId="282" r:id="rId18"/>
    <sheet name="12.4.3" sheetId="283" r:id="rId19"/>
    <sheet name="12.4.4" sheetId="284" r:id="rId20"/>
    <sheet name="12.4.5" sheetId="285" r:id="rId21"/>
    <sheet name="12.4.6" sheetId="286" r:id="rId22"/>
    <sheet name="12.4.7" sheetId="287" r:id="rId23"/>
    <sheet name="12.4.8" sheetId="288" r:id="rId24"/>
    <sheet name="12.4.9" sheetId="289" r:id="rId25"/>
    <sheet name="12.4.10" sheetId="290" r:id="rId26"/>
    <sheet name="12.5.1" sheetId="291" r:id="rId27"/>
    <sheet name="12.5.2" sheetId="292" r:id="rId28"/>
    <sheet name="12.5.3" sheetId="293" r:id="rId29"/>
    <sheet name="12.5.4" sheetId="294" r:id="rId30"/>
    <sheet name="12.5.5 " sheetId="295" r:id="rId31"/>
    <sheet name="12.5.6" sheetId="296" r:id="rId32"/>
    <sheet name="12.5.7" sheetId="297" r:id="rId33"/>
    <sheet name="12.6.1.1" sheetId="205" r:id="rId34"/>
    <sheet name="12.6.1.2 " sheetId="206" r:id="rId35"/>
    <sheet name="12.6.2.1" sheetId="212" r:id="rId36"/>
    <sheet name="Grafico 12.6.2.1" sheetId="133" r:id="rId37"/>
    <sheet name="12.6.2.2" sheetId="207" r:id="rId38"/>
    <sheet name="12.6.2.3" sheetId="67" r:id="rId39"/>
    <sheet name="12.6.3.1" sheetId="73" r:id="rId40"/>
    <sheet name="12.7.1" sheetId="213" r:id="rId41"/>
    <sheet name="12.7.2" sheetId="214" r:id="rId42"/>
    <sheet name="12.7.3" sheetId="215" r:id="rId43"/>
    <sheet name="12.7.4" sheetId="216" r:id="rId44"/>
    <sheet name="12.7.5" sheetId="217" r:id="rId45"/>
    <sheet name="12.7.6" sheetId="218" r:id="rId46"/>
    <sheet name="12.7.7" sheetId="219" r:id="rId47"/>
    <sheet name="12.7.8" sheetId="220" r:id="rId48"/>
    <sheet name="12.7.9" sheetId="221" r:id="rId49"/>
    <sheet name="12.7.10" sheetId="222" r:id="rId50"/>
    <sheet name="12.7.11" sheetId="223" r:id="rId51"/>
    <sheet name="12.7.12" sheetId="224" r:id="rId52"/>
    <sheet name="12.7.13" sheetId="225" r:id="rId53"/>
    <sheet name="12.7.14" sheetId="226" r:id="rId54"/>
    <sheet name="12.7.15" sheetId="227" r:id="rId55"/>
    <sheet name="12.7.16" sheetId="228" r:id="rId56"/>
    <sheet name="12.7.17" sheetId="229" r:id="rId57"/>
    <sheet name="12.7.18" sheetId="230" r:id="rId58"/>
    <sheet name="12.7.19" sheetId="231" r:id="rId59"/>
    <sheet name="12.7.20" sheetId="232" r:id="rId60"/>
    <sheet name="12.7.21" sheetId="233" r:id="rId61"/>
    <sheet name="12.7.22" sheetId="234" r:id="rId62"/>
    <sheet name="12.7.23" sheetId="235" r:id="rId63"/>
    <sheet name="12.7.24" sheetId="236" r:id="rId64"/>
    <sheet name="12.7.25" sheetId="237" r:id="rId65"/>
    <sheet name="12.7.26" sheetId="238" r:id="rId66"/>
    <sheet name="12.7.27" sheetId="239" r:id="rId67"/>
    <sheet name="12.7.28" sheetId="240" r:id="rId68"/>
    <sheet name="12.7.29" sheetId="241" r:id="rId69"/>
    <sheet name="12.7.30" sheetId="242" r:id="rId70"/>
    <sheet name="12.7.31" sheetId="243" r:id="rId71"/>
    <sheet name="12.7.32" sheetId="244" r:id="rId72"/>
    <sheet name="12.7.33" sheetId="245" r:id="rId73"/>
    <sheet name="12.7.34" sheetId="246" r:id="rId74"/>
    <sheet name="12.7.35" sheetId="247" r:id="rId75"/>
    <sheet name="12.8.1.1" sheetId="248" r:id="rId76"/>
    <sheet name="12.8.1.2" sheetId="249" r:id="rId77"/>
    <sheet name="12.8.1.3" sheetId="250" r:id="rId78"/>
    <sheet name="12.8.1.4" sheetId="251" r:id="rId79"/>
    <sheet name="12.8.1.5" sheetId="252" r:id="rId80"/>
    <sheet name="12.8.1.6 " sheetId="253" r:id="rId81"/>
    <sheet name="12.8.2.1" sheetId="254" r:id="rId82"/>
    <sheet name="12.8.2.2" sheetId="255" r:id="rId83"/>
    <sheet name="12.8.2.3" sheetId="256" r:id="rId84"/>
    <sheet name="12.8.2.4" sheetId="257" r:id="rId85"/>
    <sheet name="12.8.2.5" sheetId="258" r:id="rId86"/>
    <sheet name="12.8.2.6" sheetId="259" r:id="rId87"/>
    <sheet name="12.8.3.1" sheetId="260" r:id="rId88"/>
    <sheet name="12.8.4.1" sheetId="261" r:id="rId89"/>
    <sheet name="12.8.4.2" sheetId="262" r:id="rId90"/>
    <sheet name="12.8.4.3" sheetId="263" r:id="rId91"/>
    <sheet name="12.8.4.4" sheetId="264" r:id="rId92"/>
    <sheet name="12.8.4.5" sheetId="265" r:id="rId93"/>
    <sheet name="12.8.5.1" sheetId="266" r:id="rId94"/>
    <sheet name="12.8.5.2" sheetId="267" r:id="rId95"/>
    <sheet name="12.8.5.3" sheetId="268" r:id="rId96"/>
    <sheet name="12.8.5.4" sheetId="269" r:id="rId97"/>
    <sheet name="12.8.5.5" sheetId="270" r:id="rId98"/>
    <sheet name="12.8.6.1" sheetId="271" r:id="rId99"/>
    <sheet name="12.9.1" sheetId="163" r:id="rId100"/>
    <sheet name="12.9.2" sheetId="164" r:id="rId101"/>
    <sheet name="GR.12.9.2" sheetId="165" r:id="rId102"/>
    <sheet name="12.9.3" sheetId="166" r:id="rId103"/>
    <sheet name="12.9.4" sheetId="168" r:id="rId104"/>
    <sheet name="12.9.5" sheetId="169" r:id="rId105"/>
    <sheet name="12.9.6" sheetId="170" r:id="rId106"/>
    <sheet name="12.9.7" sheetId="208" r:id="rId107"/>
    <sheet name="12.9.8" sheetId="209" r:id="rId108"/>
    <sheet name="12.9.9" sheetId="210" r:id="rId109"/>
    <sheet name="12.9.10" sheetId="211" r:id="rId110"/>
  </sheets>
  <externalReferences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</externalReferences>
  <definedNames>
    <definedName name="\A" localSheetId="7">#REF!</definedName>
    <definedName name="\A" localSheetId="25">#REF!</definedName>
    <definedName name="\A" localSheetId="24">#REF!</definedName>
    <definedName name="\A" localSheetId="33">#REF!</definedName>
    <definedName name="\A" localSheetId="34">#REF!</definedName>
    <definedName name="\A" localSheetId="53">#REF!</definedName>
    <definedName name="\A" localSheetId="58">#REF!</definedName>
    <definedName name="\A" localSheetId="64">#REF!</definedName>
    <definedName name="\A" localSheetId="69">#REF!</definedName>
    <definedName name="\A" localSheetId="74">#REF!</definedName>
    <definedName name="\A" localSheetId="46">#REF!</definedName>
    <definedName name="\A">#REF!</definedName>
    <definedName name="\B" localSheetId="7">#REF!</definedName>
    <definedName name="\B" localSheetId="16">#REF!</definedName>
    <definedName name="\B" localSheetId="21">#REF!</definedName>
    <definedName name="\B" localSheetId="24">#REF!</definedName>
    <definedName name="\B" localSheetId="30">#REF!</definedName>
    <definedName name="\B" localSheetId="33">#REF!</definedName>
    <definedName name="\B" localSheetId="34">#REF!</definedName>
    <definedName name="\B" localSheetId="53">#REF!</definedName>
    <definedName name="\B" localSheetId="58">#REF!</definedName>
    <definedName name="\B" localSheetId="64">#REF!</definedName>
    <definedName name="\B" localSheetId="69">#REF!</definedName>
    <definedName name="\B" localSheetId="74">#REF!</definedName>
    <definedName name="\B" localSheetId="46">#REF!</definedName>
    <definedName name="\B">#REF!</definedName>
    <definedName name="\C" localSheetId="7">#REF!</definedName>
    <definedName name="\C" localSheetId="25">#REF!</definedName>
    <definedName name="\C" localSheetId="24">#REF!</definedName>
    <definedName name="\C" localSheetId="33">#REF!</definedName>
    <definedName name="\C" localSheetId="34">#REF!</definedName>
    <definedName name="\C" localSheetId="53">#REF!</definedName>
    <definedName name="\C" localSheetId="58">#REF!</definedName>
    <definedName name="\C" localSheetId="64">#REF!</definedName>
    <definedName name="\C" localSheetId="69">#REF!</definedName>
    <definedName name="\C" localSheetId="74">#REF!</definedName>
    <definedName name="\C" localSheetId="46">#REF!</definedName>
    <definedName name="\C">#REF!</definedName>
    <definedName name="\D" localSheetId="7">'[1]19.11-12'!$B$51</definedName>
    <definedName name="\D" localSheetId="16">'[2]19.11-12'!$B$51</definedName>
    <definedName name="\D" localSheetId="21">'[2]19.11-12'!$B$51</definedName>
    <definedName name="\D" localSheetId="30">'[2]19.11-12'!$B$51</definedName>
    <definedName name="\D" localSheetId="35">'[3]19.11-12'!$B$51</definedName>
    <definedName name="\D">'[4]19.11-12'!$B$51</definedName>
    <definedName name="\G" localSheetId="7">#REF!</definedName>
    <definedName name="\G" localSheetId="25">#REF!</definedName>
    <definedName name="\G" localSheetId="24">#REF!</definedName>
    <definedName name="\G" localSheetId="33">#REF!</definedName>
    <definedName name="\G" localSheetId="34">#REF!</definedName>
    <definedName name="\G" localSheetId="37">#REF!</definedName>
    <definedName name="\G" localSheetId="53">#REF!</definedName>
    <definedName name="\G" localSheetId="58">#REF!</definedName>
    <definedName name="\G" localSheetId="64">#REF!</definedName>
    <definedName name="\G" localSheetId="69">#REF!</definedName>
    <definedName name="\G" localSheetId="74">#REF!</definedName>
    <definedName name="\G" localSheetId="46">#REF!</definedName>
    <definedName name="\G">#REF!</definedName>
    <definedName name="\I" localSheetId="7">#REF!</definedName>
    <definedName name="\I" localSheetId="16">#REF!</definedName>
    <definedName name="\I" localSheetId="21">#REF!</definedName>
    <definedName name="\I" localSheetId="24">#REF!</definedName>
    <definedName name="\I" localSheetId="30">#REF!</definedName>
    <definedName name="\I" localSheetId="33">#REF!</definedName>
    <definedName name="\I" localSheetId="34">#REF!</definedName>
    <definedName name="\I" localSheetId="53">#REF!</definedName>
    <definedName name="\I" localSheetId="58">#REF!</definedName>
    <definedName name="\I" localSheetId="64">#REF!</definedName>
    <definedName name="\I" localSheetId="69">#REF!</definedName>
    <definedName name="\I" localSheetId="74">#REF!</definedName>
    <definedName name="\I" localSheetId="46">#REF!</definedName>
    <definedName name="\I">#REF!</definedName>
    <definedName name="\L" localSheetId="7">'[1]19.11-12'!$B$53</definedName>
    <definedName name="\L" localSheetId="16">'[2]19.11-12'!$B$53</definedName>
    <definedName name="\L" localSheetId="21">'[2]19.11-12'!$B$53</definedName>
    <definedName name="\L" localSheetId="30">'[2]19.11-12'!$B$53</definedName>
    <definedName name="\L" localSheetId="35">'[3]19.11-12'!$B$53</definedName>
    <definedName name="\L">'[4]19.11-12'!$B$53</definedName>
    <definedName name="\N" localSheetId="7">#REF!</definedName>
    <definedName name="\N" localSheetId="16">#REF!</definedName>
    <definedName name="\N" localSheetId="25">#REF!</definedName>
    <definedName name="\N" localSheetId="21">#REF!</definedName>
    <definedName name="\N" localSheetId="24">#REF!</definedName>
    <definedName name="\N" localSheetId="30">#REF!</definedName>
    <definedName name="\N" localSheetId="33">#REF!</definedName>
    <definedName name="\N" localSheetId="34">#REF!</definedName>
    <definedName name="\N" localSheetId="37">#REF!</definedName>
    <definedName name="\N" localSheetId="53">#REF!</definedName>
    <definedName name="\N" localSheetId="58">#REF!</definedName>
    <definedName name="\N" localSheetId="64">#REF!</definedName>
    <definedName name="\N" localSheetId="69">#REF!</definedName>
    <definedName name="\N" localSheetId="74">#REF!</definedName>
    <definedName name="\N" localSheetId="46">#REF!</definedName>
    <definedName name="\N">#REF!</definedName>
    <definedName name="\T" localSheetId="7">'[1]19.18-19'!#REF!</definedName>
    <definedName name="\T" localSheetId="16">'[2]19.18-19'!#REF!</definedName>
    <definedName name="\T" localSheetId="21">'[2]19.18-19'!#REF!</definedName>
    <definedName name="\T" localSheetId="30">'[2]19.18-19'!#REF!</definedName>
    <definedName name="\T" localSheetId="33">'[4]19.18-19'!#REF!</definedName>
    <definedName name="\T" localSheetId="34">'[4]19.18-19'!#REF!</definedName>
    <definedName name="\T" localSheetId="35">'[3]19.18-19'!#REF!</definedName>
    <definedName name="\T" localSheetId="37">'[4]19.18-19'!#REF!</definedName>
    <definedName name="\T" localSheetId="53">'[3]19.18-19'!#REF!</definedName>
    <definedName name="\T" localSheetId="58">'[3]19.18-19'!#REF!</definedName>
    <definedName name="\T" localSheetId="64">'[3]19.18-19'!#REF!</definedName>
    <definedName name="\T" localSheetId="69">'[3]19.18-19'!#REF!</definedName>
    <definedName name="\T" localSheetId="74">'[3]19.18-19'!#REF!</definedName>
    <definedName name="\T" localSheetId="46">'[3]19.18-19'!#REF!</definedName>
    <definedName name="\T">'[4]19.18-19'!#REF!</definedName>
    <definedName name="\x">[5]Arlleg01!$IR$8190</definedName>
    <definedName name="\z">[5]Arlleg01!$IR$8190</definedName>
    <definedName name="__123Graph_A" localSheetId="7" hidden="1">'[1]19.14-15'!$B$34:$B$37</definedName>
    <definedName name="__123Graph_A" localSheetId="16" hidden="1">'[2]19.14-15'!$B$34:$B$37</definedName>
    <definedName name="__123Graph_A" localSheetId="21" hidden="1">'[2]19.14-15'!$B$34:$B$37</definedName>
    <definedName name="__123Graph_A" localSheetId="30" hidden="1">'[2]19.14-15'!$B$34:$B$37</definedName>
    <definedName name="__123Graph_A" localSheetId="35" hidden="1">'[3]19.14-15'!$B$34:$B$37</definedName>
    <definedName name="__123Graph_A" hidden="1">'[4]19.14-15'!$B$34:$B$37</definedName>
    <definedName name="__123Graph_ACurrent" localSheetId="7" hidden="1">'[1]19.14-15'!$B$34:$B$37</definedName>
    <definedName name="__123Graph_ACurrent" localSheetId="16" hidden="1">'[2]19.14-15'!$B$34:$B$37</definedName>
    <definedName name="__123Graph_ACurrent" localSheetId="21" hidden="1">'[2]19.14-15'!$B$34:$B$37</definedName>
    <definedName name="__123Graph_ACurrent" localSheetId="30" hidden="1">'[2]19.14-15'!$B$34:$B$37</definedName>
    <definedName name="__123Graph_ACurrent" localSheetId="35" hidden="1">'[3]19.14-15'!$B$34:$B$37</definedName>
    <definedName name="__123Graph_ACurrent" hidden="1">'[4]19.14-15'!$B$34:$B$37</definedName>
    <definedName name="__123Graph_AGrßfico1" localSheetId="7" hidden="1">'[1]19.14-15'!$B$34:$B$37</definedName>
    <definedName name="__123Graph_AGrßfico1" localSheetId="16" hidden="1">'[2]19.14-15'!$B$34:$B$37</definedName>
    <definedName name="__123Graph_AGrßfico1" localSheetId="21" hidden="1">'[2]19.14-15'!$B$34:$B$37</definedName>
    <definedName name="__123Graph_AGrßfico1" localSheetId="30" hidden="1">'[2]19.14-15'!$B$34:$B$37</definedName>
    <definedName name="__123Graph_AGrßfico1" localSheetId="35" hidden="1">'[3]19.14-15'!$B$34:$B$37</definedName>
    <definedName name="__123Graph_AGrßfico1" hidden="1">'[4]19.14-15'!$B$34:$B$37</definedName>
    <definedName name="__123Graph_B" localSheetId="7" hidden="1">[1]p122!#REF!</definedName>
    <definedName name="__123Graph_B" localSheetId="16" hidden="1">[2]p122!#REF!</definedName>
    <definedName name="__123Graph_B" localSheetId="25" hidden="1">'[6]19.14-15'!#REF!</definedName>
    <definedName name="__123Graph_B" localSheetId="21" hidden="1">[2]p122!#REF!</definedName>
    <definedName name="__123Graph_B" localSheetId="30" hidden="1">[2]p122!#REF!</definedName>
    <definedName name="__123Graph_B" localSheetId="35" hidden="1">[3]p122!#REF!</definedName>
    <definedName name="__123Graph_B" localSheetId="53" hidden="1">[3]p122!#REF!</definedName>
    <definedName name="__123Graph_B" localSheetId="58" hidden="1">[3]p122!#REF!</definedName>
    <definedName name="__123Graph_B" localSheetId="64" hidden="1">[3]p122!#REF!</definedName>
    <definedName name="__123Graph_B" localSheetId="69" hidden="1">[3]p122!#REF!</definedName>
    <definedName name="__123Graph_B" localSheetId="74" hidden="1">[3]p122!#REF!</definedName>
    <definedName name="__123Graph_B" localSheetId="46" hidden="1">[3]p122!#REF!</definedName>
    <definedName name="__123Graph_B" hidden="1">[4]p122!#REF!</definedName>
    <definedName name="__123Graph_BCurrent" localSheetId="7" hidden="1">'[1]19.14-15'!#REF!</definedName>
    <definedName name="__123Graph_BCurrent" localSheetId="16" hidden="1">'[2]19.14-15'!#REF!</definedName>
    <definedName name="__123Graph_BCurrent" localSheetId="21" hidden="1">'[2]19.14-15'!#REF!</definedName>
    <definedName name="__123Graph_BCurrent" localSheetId="30" hidden="1">'[2]19.14-15'!#REF!</definedName>
    <definedName name="__123Graph_BCurrent" localSheetId="35" hidden="1">'[3]19.14-15'!#REF!</definedName>
    <definedName name="__123Graph_BCurrent" localSheetId="53" hidden="1">'[3]19.14-15'!#REF!</definedName>
    <definedName name="__123Graph_BCurrent" localSheetId="58" hidden="1">'[3]19.14-15'!#REF!</definedName>
    <definedName name="__123Graph_BCurrent" localSheetId="64" hidden="1">'[3]19.14-15'!#REF!</definedName>
    <definedName name="__123Graph_BCurrent" localSheetId="69" hidden="1">'[3]19.14-15'!#REF!</definedName>
    <definedName name="__123Graph_BCurrent" localSheetId="74" hidden="1">'[3]19.14-15'!#REF!</definedName>
    <definedName name="__123Graph_BCurrent" localSheetId="46" hidden="1">'[3]19.14-15'!#REF!</definedName>
    <definedName name="__123Graph_BCurrent" hidden="1">'[4]19.14-15'!#REF!</definedName>
    <definedName name="__123Graph_BGrßfico1" localSheetId="7" hidden="1">'[1]19.14-15'!#REF!</definedName>
    <definedName name="__123Graph_BGrßfico1" localSheetId="16" hidden="1">'[2]19.14-15'!#REF!</definedName>
    <definedName name="__123Graph_BGrßfico1" localSheetId="21" hidden="1">'[2]19.14-15'!#REF!</definedName>
    <definedName name="__123Graph_BGrßfico1" localSheetId="30" hidden="1">'[2]19.14-15'!#REF!</definedName>
    <definedName name="__123Graph_BGrßfico1" localSheetId="33" hidden="1">'[4]19.14-15'!#REF!</definedName>
    <definedName name="__123Graph_BGrßfico1" localSheetId="34" hidden="1">'[4]19.14-15'!#REF!</definedName>
    <definedName name="__123Graph_BGrßfico1" localSheetId="35" hidden="1">'[3]19.14-15'!#REF!</definedName>
    <definedName name="__123Graph_BGrßfico1" localSheetId="37" hidden="1">'[4]19.14-15'!#REF!</definedName>
    <definedName name="__123Graph_BGrßfico1" localSheetId="53" hidden="1">'[3]19.14-15'!#REF!</definedName>
    <definedName name="__123Graph_BGrßfico1" localSheetId="58" hidden="1">'[3]19.14-15'!#REF!</definedName>
    <definedName name="__123Graph_BGrßfico1" localSheetId="64" hidden="1">'[3]19.14-15'!#REF!</definedName>
    <definedName name="__123Graph_BGrßfico1" localSheetId="69" hidden="1">'[3]19.14-15'!#REF!</definedName>
    <definedName name="__123Graph_BGrßfico1" localSheetId="74" hidden="1">'[3]19.14-15'!#REF!</definedName>
    <definedName name="__123Graph_BGrßfico1" localSheetId="46" hidden="1">'[3]19.14-15'!#REF!</definedName>
    <definedName name="__123Graph_BGrßfico1" hidden="1">'[4]19.14-15'!#REF!</definedName>
    <definedName name="__123Graph_C" localSheetId="7" hidden="1">'[1]19.14-15'!$C$34:$C$37</definedName>
    <definedName name="__123Graph_C" localSheetId="16" hidden="1">'[2]19.14-15'!$C$34:$C$37</definedName>
    <definedName name="__123Graph_C" localSheetId="21" hidden="1">'[2]19.14-15'!$C$34:$C$37</definedName>
    <definedName name="__123Graph_C" localSheetId="30" hidden="1">'[2]19.14-15'!$C$34:$C$37</definedName>
    <definedName name="__123Graph_C" localSheetId="35" hidden="1">'[3]19.14-15'!$C$34:$C$37</definedName>
    <definedName name="__123Graph_C" hidden="1">'[4]19.14-15'!$C$34:$C$37</definedName>
    <definedName name="__123Graph_CCurrent" localSheetId="7" hidden="1">'[1]19.14-15'!$C$34:$C$37</definedName>
    <definedName name="__123Graph_CCurrent" localSheetId="16" hidden="1">'[2]19.14-15'!$C$34:$C$37</definedName>
    <definedName name="__123Graph_CCurrent" localSheetId="21" hidden="1">'[2]19.14-15'!$C$34:$C$37</definedName>
    <definedName name="__123Graph_CCurrent" localSheetId="30" hidden="1">'[2]19.14-15'!$C$34:$C$37</definedName>
    <definedName name="__123Graph_CCurrent" localSheetId="35" hidden="1">'[3]19.14-15'!$C$34:$C$37</definedName>
    <definedName name="__123Graph_CCurrent" hidden="1">'[4]19.14-15'!$C$34:$C$37</definedName>
    <definedName name="__123Graph_CGrßfico1" localSheetId="7" hidden="1">'[1]19.14-15'!$C$34:$C$37</definedName>
    <definedName name="__123Graph_CGrßfico1" localSheetId="16" hidden="1">'[2]19.14-15'!$C$34:$C$37</definedName>
    <definedName name="__123Graph_CGrßfico1" localSheetId="21" hidden="1">'[2]19.14-15'!$C$34:$C$37</definedName>
    <definedName name="__123Graph_CGrßfico1" localSheetId="30" hidden="1">'[2]19.14-15'!$C$34:$C$37</definedName>
    <definedName name="__123Graph_CGrßfico1" localSheetId="35" hidden="1">'[3]19.14-15'!$C$34:$C$37</definedName>
    <definedName name="__123Graph_CGrßfico1" hidden="1">'[4]19.14-15'!$C$34:$C$37</definedName>
    <definedName name="__123Graph_D" localSheetId="7" hidden="1">[1]p122!#REF!</definedName>
    <definedName name="__123Graph_D" localSheetId="16" hidden="1">[2]p122!#REF!</definedName>
    <definedName name="__123Graph_D" localSheetId="25" hidden="1">'[6]19.14-15'!#REF!</definedName>
    <definedName name="__123Graph_D" localSheetId="21" hidden="1">[2]p122!#REF!</definedName>
    <definedName name="__123Graph_D" localSheetId="30" hidden="1">[2]p122!#REF!</definedName>
    <definedName name="__123Graph_D" localSheetId="35" hidden="1">[3]p122!#REF!</definedName>
    <definedName name="__123Graph_D" localSheetId="53" hidden="1">[3]p122!#REF!</definedName>
    <definedName name="__123Graph_D" localSheetId="58" hidden="1">[3]p122!#REF!</definedName>
    <definedName name="__123Graph_D" localSheetId="64" hidden="1">[3]p122!#REF!</definedName>
    <definedName name="__123Graph_D" localSheetId="69" hidden="1">[3]p122!#REF!</definedName>
    <definedName name="__123Graph_D" localSheetId="74" hidden="1">[3]p122!#REF!</definedName>
    <definedName name="__123Graph_D" localSheetId="46" hidden="1">[3]p122!#REF!</definedName>
    <definedName name="__123Graph_D" hidden="1">[4]p122!#REF!</definedName>
    <definedName name="__123Graph_DCurrent" localSheetId="7" hidden="1">'[1]19.14-15'!#REF!</definedName>
    <definedName name="__123Graph_DCurrent" localSheetId="16" hidden="1">'[2]19.14-15'!#REF!</definedName>
    <definedName name="__123Graph_DCurrent" localSheetId="21" hidden="1">'[2]19.14-15'!#REF!</definedName>
    <definedName name="__123Graph_DCurrent" localSheetId="30" hidden="1">'[2]19.14-15'!#REF!</definedName>
    <definedName name="__123Graph_DCurrent" localSheetId="35" hidden="1">'[3]19.14-15'!#REF!</definedName>
    <definedName name="__123Graph_DCurrent" localSheetId="53" hidden="1">'[3]19.14-15'!#REF!</definedName>
    <definedName name="__123Graph_DCurrent" localSheetId="58" hidden="1">'[3]19.14-15'!#REF!</definedName>
    <definedName name="__123Graph_DCurrent" localSheetId="64" hidden="1">'[3]19.14-15'!#REF!</definedName>
    <definedName name="__123Graph_DCurrent" localSheetId="69" hidden="1">'[3]19.14-15'!#REF!</definedName>
    <definedName name="__123Graph_DCurrent" localSheetId="74" hidden="1">'[3]19.14-15'!#REF!</definedName>
    <definedName name="__123Graph_DCurrent" localSheetId="46" hidden="1">'[3]19.14-15'!#REF!</definedName>
    <definedName name="__123Graph_DCurrent" hidden="1">'[4]19.14-15'!#REF!</definedName>
    <definedName name="__123Graph_DGrßfico1" localSheetId="7" hidden="1">'[1]19.14-15'!#REF!</definedName>
    <definedName name="__123Graph_DGrßfico1" localSheetId="16" hidden="1">'[2]19.14-15'!#REF!</definedName>
    <definedName name="__123Graph_DGrßfico1" localSheetId="21" hidden="1">'[2]19.14-15'!#REF!</definedName>
    <definedName name="__123Graph_DGrßfico1" localSheetId="30" hidden="1">'[2]19.14-15'!#REF!</definedName>
    <definedName name="__123Graph_DGrßfico1" localSheetId="33" hidden="1">'[4]19.14-15'!#REF!</definedName>
    <definedName name="__123Graph_DGrßfico1" localSheetId="34" hidden="1">'[4]19.14-15'!#REF!</definedName>
    <definedName name="__123Graph_DGrßfico1" localSheetId="35" hidden="1">'[3]19.14-15'!#REF!</definedName>
    <definedName name="__123Graph_DGrßfico1" localSheetId="37" hidden="1">'[4]19.14-15'!#REF!</definedName>
    <definedName name="__123Graph_DGrßfico1" localSheetId="53" hidden="1">'[3]19.14-15'!#REF!</definedName>
    <definedName name="__123Graph_DGrßfico1" localSheetId="58" hidden="1">'[3]19.14-15'!#REF!</definedName>
    <definedName name="__123Graph_DGrßfico1" localSheetId="64" hidden="1">'[3]19.14-15'!#REF!</definedName>
    <definedName name="__123Graph_DGrßfico1" localSheetId="69" hidden="1">'[3]19.14-15'!#REF!</definedName>
    <definedName name="__123Graph_DGrßfico1" localSheetId="74" hidden="1">'[3]19.14-15'!#REF!</definedName>
    <definedName name="__123Graph_DGrßfico1" localSheetId="46" hidden="1">'[3]19.14-15'!#REF!</definedName>
    <definedName name="__123Graph_DGrßfico1" hidden="1">'[4]19.14-15'!#REF!</definedName>
    <definedName name="__123Graph_E" localSheetId="7" hidden="1">'[1]19.14-15'!$D$34:$D$37</definedName>
    <definedName name="__123Graph_E" localSheetId="16" hidden="1">'[2]19.14-15'!$D$34:$D$37</definedName>
    <definedName name="__123Graph_E" localSheetId="21" hidden="1">'[2]19.14-15'!$D$34:$D$37</definedName>
    <definedName name="__123Graph_E" localSheetId="30" hidden="1">'[2]19.14-15'!$D$34:$D$37</definedName>
    <definedName name="__123Graph_E" localSheetId="35" hidden="1">'[3]19.14-15'!$D$34:$D$37</definedName>
    <definedName name="__123Graph_E" hidden="1">'[4]19.14-15'!$D$34:$D$37</definedName>
    <definedName name="__123Graph_ECurrent" localSheetId="7" hidden="1">'[1]19.14-15'!$D$34:$D$37</definedName>
    <definedName name="__123Graph_ECurrent" localSheetId="16" hidden="1">'[2]19.14-15'!$D$34:$D$37</definedName>
    <definedName name="__123Graph_ECurrent" localSheetId="21" hidden="1">'[2]19.14-15'!$D$34:$D$37</definedName>
    <definedName name="__123Graph_ECurrent" localSheetId="30" hidden="1">'[2]19.14-15'!$D$34:$D$37</definedName>
    <definedName name="__123Graph_ECurrent" localSheetId="35" hidden="1">'[3]19.14-15'!$D$34:$D$37</definedName>
    <definedName name="__123Graph_ECurrent" hidden="1">'[4]19.14-15'!$D$34:$D$37</definedName>
    <definedName name="__123Graph_EGrßfico1" localSheetId="7" hidden="1">'[1]19.14-15'!$D$34:$D$37</definedName>
    <definedName name="__123Graph_EGrßfico1" localSheetId="16" hidden="1">'[2]19.14-15'!$D$34:$D$37</definedName>
    <definedName name="__123Graph_EGrßfico1" localSheetId="21" hidden="1">'[2]19.14-15'!$D$34:$D$37</definedName>
    <definedName name="__123Graph_EGrßfico1" localSheetId="30" hidden="1">'[2]19.14-15'!$D$34:$D$37</definedName>
    <definedName name="__123Graph_EGrßfico1" localSheetId="35" hidden="1">'[3]19.14-15'!$D$34:$D$37</definedName>
    <definedName name="__123Graph_EGrßfico1" hidden="1">'[4]19.14-15'!$D$34:$D$37</definedName>
    <definedName name="__123Graph_F" localSheetId="7" hidden="1">[1]p122!#REF!</definedName>
    <definedName name="__123Graph_F" localSheetId="16" hidden="1">[2]p122!#REF!</definedName>
    <definedName name="__123Graph_F" localSheetId="25" hidden="1">'[6]19.14-15'!#REF!</definedName>
    <definedName name="__123Graph_F" localSheetId="21" hidden="1">[2]p122!#REF!</definedName>
    <definedName name="__123Graph_F" localSheetId="30" hidden="1">[2]p122!#REF!</definedName>
    <definedName name="__123Graph_F" localSheetId="35" hidden="1">[3]p122!#REF!</definedName>
    <definedName name="__123Graph_F" localSheetId="53" hidden="1">[3]p122!#REF!</definedName>
    <definedName name="__123Graph_F" localSheetId="58" hidden="1">[3]p122!#REF!</definedName>
    <definedName name="__123Graph_F" localSheetId="64" hidden="1">[3]p122!#REF!</definedName>
    <definedName name="__123Graph_F" localSheetId="69" hidden="1">[3]p122!#REF!</definedName>
    <definedName name="__123Graph_F" localSheetId="74" hidden="1">[3]p122!#REF!</definedName>
    <definedName name="__123Graph_F" localSheetId="46" hidden="1">[3]p122!#REF!</definedName>
    <definedName name="__123Graph_F" hidden="1">[4]p122!#REF!</definedName>
    <definedName name="__123Graph_FCurrent" localSheetId="7" hidden="1">'[1]19.14-15'!#REF!</definedName>
    <definedName name="__123Graph_FCurrent" localSheetId="16" hidden="1">'[2]19.14-15'!#REF!</definedName>
    <definedName name="__123Graph_FCurrent" localSheetId="21" hidden="1">'[2]19.14-15'!#REF!</definedName>
    <definedName name="__123Graph_FCurrent" localSheetId="30" hidden="1">'[2]19.14-15'!#REF!</definedName>
    <definedName name="__123Graph_FCurrent" localSheetId="35" hidden="1">'[3]19.14-15'!#REF!</definedName>
    <definedName name="__123Graph_FCurrent" localSheetId="53" hidden="1">'[3]19.14-15'!#REF!</definedName>
    <definedName name="__123Graph_FCurrent" localSheetId="58" hidden="1">'[3]19.14-15'!#REF!</definedName>
    <definedName name="__123Graph_FCurrent" localSheetId="64" hidden="1">'[3]19.14-15'!#REF!</definedName>
    <definedName name="__123Graph_FCurrent" localSheetId="69" hidden="1">'[3]19.14-15'!#REF!</definedName>
    <definedName name="__123Graph_FCurrent" localSheetId="74" hidden="1">'[3]19.14-15'!#REF!</definedName>
    <definedName name="__123Graph_FCurrent" localSheetId="46" hidden="1">'[3]19.14-15'!#REF!</definedName>
    <definedName name="__123Graph_FCurrent" hidden="1">'[4]19.14-15'!#REF!</definedName>
    <definedName name="__123Graph_FGrßfico1" localSheetId="7" hidden="1">'[1]19.14-15'!#REF!</definedName>
    <definedName name="__123Graph_FGrßfico1" localSheetId="16" hidden="1">'[2]19.14-15'!#REF!</definedName>
    <definedName name="__123Graph_FGrßfico1" localSheetId="21" hidden="1">'[2]19.14-15'!#REF!</definedName>
    <definedName name="__123Graph_FGrßfico1" localSheetId="30" hidden="1">'[2]19.14-15'!#REF!</definedName>
    <definedName name="__123Graph_FGrßfico1" localSheetId="33" hidden="1">'[4]19.14-15'!#REF!</definedName>
    <definedName name="__123Graph_FGrßfico1" localSheetId="34" hidden="1">'[4]19.14-15'!#REF!</definedName>
    <definedName name="__123Graph_FGrßfico1" localSheetId="35" hidden="1">'[3]19.14-15'!#REF!</definedName>
    <definedName name="__123Graph_FGrßfico1" localSheetId="37" hidden="1">'[4]19.14-15'!#REF!</definedName>
    <definedName name="__123Graph_FGrßfico1" localSheetId="53" hidden="1">'[3]19.14-15'!#REF!</definedName>
    <definedName name="__123Graph_FGrßfico1" localSheetId="58" hidden="1">'[3]19.14-15'!#REF!</definedName>
    <definedName name="__123Graph_FGrßfico1" localSheetId="64" hidden="1">'[3]19.14-15'!#REF!</definedName>
    <definedName name="__123Graph_FGrßfico1" localSheetId="69" hidden="1">'[3]19.14-15'!#REF!</definedName>
    <definedName name="__123Graph_FGrßfico1" localSheetId="74" hidden="1">'[3]19.14-15'!#REF!</definedName>
    <definedName name="__123Graph_FGrßfico1" localSheetId="46" hidden="1">'[3]19.14-15'!#REF!</definedName>
    <definedName name="__123Graph_FGrßfico1" hidden="1">'[4]19.14-15'!#REF!</definedName>
    <definedName name="__123Graph_X" localSheetId="7" hidden="1">[1]p122!#REF!</definedName>
    <definedName name="__123Graph_X" localSheetId="16" hidden="1">[2]p122!#REF!</definedName>
    <definedName name="__123Graph_X" localSheetId="25" hidden="1">'[6]19.14-15'!#REF!</definedName>
    <definedName name="__123Graph_X" localSheetId="21" hidden="1">[2]p122!#REF!</definedName>
    <definedName name="__123Graph_X" localSheetId="30" hidden="1">[2]p122!#REF!</definedName>
    <definedName name="__123Graph_X" localSheetId="33" hidden="1">[4]p122!#REF!</definedName>
    <definedName name="__123Graph_X" localSheetId="34" hidden="1">[4]p122!#REF!</definedName>
    <definedName name="__123Graph_X" localSheetId="35" hidden="1">[3]p122!#REF!</definedName>
    <definedName name="__123Graph_X" localSheetId="37" hidden="1">[4]p122!#REF!</definedName>
    <definedName name="__123Graph_X" localSheetId="53" hidden="1">[3]p122!#REF!</definedName>
    <definedName name="__123Graph_X" localSheetId="58" hidden="1">[3]p122!#REF!</definedName>
    <definedName name="__123Graph_X" localSheetId="64" hidden="1">[3]p122!#REF!</definedName>
    <definedName name="__123Graph_X" localSheetId="69" hidden="1">[3]p122!#REF!</definedName>
    <definedName name="__123Graph_X" localSheetId="74" hidden="1">[3]p122!#REF!</definedName>
    <definedName name="__123Graph_X" localSheetId="46" hidden="1">[3]p122!#REF!</definedName>
    <definedName name="__123Graph_X" hidden="1">[4]p122!#REF!</definedName>
    <definedName name="__123Graph_XCurrent" localSheetId="7" hidden="1">'[1]19.14-15'!#REF!</definedName>
    <definedName name="__123Graph_XCurrent" localSheetId="16" hidden="1">'[2]19.14-15'!#REF!</definedName>
    <definedName name="__123Graph_XCurrent" localSheetId="21" hidden="1">'[2]19.14-15'!#REF!</definedName>
    <definedName name="__123Graph_XCurrent" localSheetId="30" hidden="1">'[2]19.14-15'!#REF!</definedName>
    <definedName name="__123Graph_XCurrent" localSheetId="35" hidden="1">'[3]19.14-15'!#REF!</definedName>
    <definedName name="__123Graph_XCurrent" localSheetId="53" hidden="1">'[3]19.14-15'!#REF!</definedName>
    <definedName name="__123Graph_XCurrent" localSheetId="58" hidden="1">'[3]19.14-15'!#REF!</definedName>
    <definedName name="__123Graph_XCurrent" localSheetId="64" hidden="1">'[3]19.14-15'!#REF!</definedName>
    <definedName name="__123Graph_XCurrent" localSheetId="69" hidden="1">'[3]19.14-15'!#REF!</definedName>
    <definedName name="__123Graph_XCurrent" localSheetId="74" hidden="1">'[3]19.14-15'!#REF!</definedName>
    <definedName name="__123Graph_XCurrent" localSheetId="46" hidden="1">'[3]19.14-15'!#REF!</definedName>
    <definedName name="__123Graph_XCurrent" hidden="1">'[4]19.14-15'!#REF!</definedName>
    <definedName name="__123Graph_XGrßfico1" localSheetId="7" hidden="1">'[1]19.14-15'!#REF!</definedName>
    <definedName name="__123Graph_XGrßfico1" localSheetId="16" hidden="1">'[2]19.14-15'!#REF!</definedName>
    <definedName name="__123Graph_XGrßfico1" localSheetId="21" hidden="1">'[2]19.14-15'!#REF!</definedName>
    <definedName name="__123Graph_XGrßfico1" localSheetId="30" hidden="1">'[2]19.14-15'!#REF!</definedName>
    <definedName name="__123Graph_XGrßfico1" localSheetId="35" hidden="1">'[3]19.14-15'!#REF!</definedName>
    <definedName name="__123Graph_XGrßfico1" localSheetId="53" hidden="1">'[3]19.14-15'!#REF!</definedName>
    <definedName name="__123Graph_XGrßfico1" localSheetId="58" hidden="1">'[3]19.14-15'!#REF!</definedName>
    <definedName name="__123Graph_XGrßfico1" localSheetId="64" hidden="1">'[3]19.14-15'!#REF!</definedName>
    <definedName name="__123Graph_XGrßfico1" localSheetId="69" hidden="1">'[3]19.14-15'!#REF!</definedName>
    <definedName name="__123Graph_XGrßfico1" localSheetId="74" hidden="1">'[3]19.14-15'!#REF!</definedName>
    <definedName name="__123Graph_XGrßfico1" localSheetId="46" hidden="1">'[3]19.14-15'!#REF!</definedName>
    <definedName name="__123Graph_XGrßfico1" hidden="1">'[4]19.14-15'!#REF!</definedName>
    <definedName name="_p421" localSheetId="7">[7]CARNE1!$B$44</definedName>
    <definedName name="_p421" localSheetId="16">[8]CARNE1!$B$44</definedName>
    <definedName name="_p421" localSheetId="21">[8]CARNE1!$B$44</definedName>
    <definedName name="_p421" localSheetId="30">[8]CARNE1!$B$44</definedName>
    <definedName name="_p421" localSheetId="35">[9]CARNE1!$B$44</definedName>
    <definedName name="_p421">[10]CARNE1!$B$44</definedName>
    <definedName name="_p431" localSheetId="7" hidden="1">[7]CARNE7!$G$11:$G$93</definedName>
    <definedName name="_p431" localSheetId="16" hidden="1">[8]CARNE7!$G$11:$G$93</definedName>
    <definedName name="_p431" localSheetId="21" hidden="1">[8]CARNE7!$G$11:$G$93</definedName>
    <definedName name="_p431" localSheetId="30" hidden="1">[8]CARNE7!$G$11:$G$93</definedName>
    <definedName name="_p431" localSheetId="35" hidden="1">[9]CARNE7!$G$11:$G$93</definedName>
    <definedName name="_p431" hidden="1">[10]CARNE7!$G$11:$G$93</definedName>
    <definedName name="_p7" localSheetId="16" hidden="1">'[11]19.14-15'!#REF!</definedName>
    <definedName name="_p7" localSheetId="21" hidden="1">'[11]19.14-15'!#REF!</definedName>
    <definedName name="_p7" localSheetId="30" hidden="1">'[11]19.14-15'!#REF!</definedName>
    <definedName name="_p7" localSheetId="53" hidden="1">'[11]19.14-15'!#REF!</definedName>
    <definedName name="_p7" localSheetId="58" hidden="1">'[11]19.14-15'!#REF!</definedName>
    <definedName name="_p7" localSheetId="64" hidden="1">'[11]19.14-15'!#REF!</definedName>
    <definedName name="_p7" localSheetId="69" hidden="1">'[11]19.14-15'!#REF!</definedName>
    <definedName name="_p7" localSheetId="74" hidden="1">'[11]19.14-15'!#REF!</definedName>
    <definedName name="_p7" localSheetId="46" hidden="1">'[11]19.14-15'!#REF!</definedName>
    <definedName name="_p7" localSheetId="80" hidden="1">'[12]19.14-15'!#REF!</definedName>
    <definedName name="_p7" hidden="1">'[11]19.14-15'!#REF!</definedName>
    <definedName name="_PEP1" localSheetId="7">'[13]19.11-12'!$B$51</definedName>
    <definedName name="_PEP1" localSheetId="16">'[14]19.11-12'!$B$51</definedName>
    <definedName name="_PEP1" localSheetId="21">'[14]19.11-12'!$B$51</definedName>
    <definedName name="_PEP1" localSheetId="30">'[14]19.11-12'!$B$51</definedName>
    <definedName name="_PEP1" localSheetId="35">'[15]19.11-12'!$B$51</definedName>
    <definedName name="_PEP1">'[16]19.11-12'!$B$51</definedName>
    <definedName name="_PEP2" localSheetId="7">[17]GANADE1!$B$75</definedName>
    <definedName name="_PEP2" localSheetId="16">[18]GANADE1!$B$75</definedName>
    <definedName name="_PEP2" localSheetId="21">[18]GANADE1!$B$75</definedName>
    <definedName name="_PEP2" localSheetId="30">[18]GANADE1!$B$75</definedName>
    <definedName name="_PEP2" localSheetId="35">[19]GANADE1!$B$75</definedName>
    <definedName name="_PEP2">[20]GANADE1!$B$75</definedName>
    <definedName name="_PEP3" localSheetId="7">'[13]19.11-12'!$B$53</definedName>
    <definedName name="_PEP3" localSheetId="16">'[14]19.11-12'!$B$53</definedName>
    <definedName name="_PEP3" localSheetId="21">'[14]19.11-12'!$B$53</definedName>
    <definedName name="_PEP3" localSheetId="30">'[14]19.11-12'!$B$53</definedName>
    <definedName name="_PEP3" localSheetId="35">'[15]19.11-12'!$B$53</definedName>
    <definedName name="_PEP3">'[16]19.11-12'!$B$53</definedName>
    <definedName name="_PEP4" localSheetId="7" hidden="1">'[13]19.14-15'!$B$34:$B$37</definedName>
    <definedName name="_PEP4" localSheetId="16" hidden="1">'[14]19.14-15'!$B$34:$B$37</definedName>
    <definedName name="_PEP4" localSheetId="21" hidden="1">'[14]19.14-15'!$B$34:$B$37</definedName>
    <definedName name="_PEP4" localSheetId="30" hidden="1">'[14]19.14-15'!$B$34:$B$37</definedName>
    <definedName name="_PEP4" localSheetId="35" hidden="1">'[15]19.14-15'!$B$34:$B$37</definedName>
    <definedName name="_PEP4" hidden="1">'[16]19.14-15'!$B$34:$B$37</definedName>
    <definedName name="_PP1" localSheetId="7">[17]GANADE1!$B$77</definedName>
    <definedName name="_PP1" localSheetId="16">[18]GANADE1!$B$77</definedName>
    <definedName name="_PP1" localSheetId="21">[18]GANADE1!$B$77</definedName>
    <definedName name="_PP1" localSheetId="30">[18]GANADE1!$B$77</definedName>
    <definedName name="_PP1" localSheetId="35">[19]GANADE1!$B$77</definedName>
    <definedName name="_PP1">[20]GANADE1!$B$77</definedName>
    <definedName name="_PP10" localSheetId="7" hidden="1">'[13]19.14-15'!$C$34:$C$37</definedName>
    <definedName name="_PP10" localSheetId="16" hidden="1">'[14]19.14-15'!$C$34:$C$37</definedName>
    <definedName name="_PP10" localSheetId="21" hidden="1">'[14]19.14-15'!$C$34:$C$37</definedName>
    <definedName name="_PP10" localSheetId="30" hidden="1">'[14]19.14-15'!$C$34:$C$37</definedName>
    <definedName name="_PP10" localSheetId="35" hidden="1">'[15]19.14-15'!$C$34:$C$37</definedName>
    <definedName name="_PP10" hidden="1">'[16]19.14-15'!$C$34:$C$37</definedName>
    <definedName name="_PP11" localSheetId="7" hidden="1">'[13]19.14-15'!$C$34:$C$37</definedName>
    <definedName name="_PP11" localSheetId="16" hidden="1">'[14]19.14-15'!$C$34:$C$37</definedName>
    <definedName name="_PP11" localSheetId="21" hidden="1">'[14]19.14-15'!$C$34:$C$37</definedName>
    <definedName name="_PP11" localSheetId="30" hidden="1">'[14]19.14-15'!$C$34:$C$37</definedName>
    <definedName name="_PP11" localSheetId="35" hidden="1">'[15]19.14-15'!$C$34:$C$37</definedName>
    <definedName name="_PP11" hidden="1">'[16]19.14-15'!$C$34:$C$37</definedName>
    <definedName name="_PP12" localSheetId="7" hidden="1">'[13]19.14-15'!$C$34:$C$37</definedName>
    <definedName name="_PP12" localSheetId="16" hidden="1">'[14]19.14-15'!$C$34:$C$37</definedName>
    <definedName name="_PP12" localSheetId="21" hidden="1">'[14]19.14-15'!$C$34:$C$37</definedName>
    <definedName name="_PP12" localSheetId="30" hidden="1">'[14]19.14-15'!$C$34:$C$37</definedName>
    <definedName name="_PP12" localSheetId="35" hidden="1">'[15]19.14-15'!$C$34:$C$37</definedName>
    <definedName name="_PP12" hidden="1">'[16]19.14-15'!$C$34:$C$37</definedName>
    <definedName name="_PP13" localSheetId="7" hidden="1">'[13]19.14-15'!#REF!</definedName>
    <definedName name="_PP13" localSheetId="16" hidden="1">'[14]19.14-15'!#REF!</definedName>
    <definedName name="_PP13" localSheetId="21" hidden="1">'[14]19.14-15'!#REF!</definedName>
    <definedName name="_PP13" localSheetId="30" hidden="1">'[14]19.14-15'!#REF!</definedName>
    <definedName name="_PP13" localSheetId="35" hidden="1">'[15]19.14-15'!#REF!</definedName>
    <definedName name="_PP13" localSheetId="53" hidden="1">'[21]19.14-15'!#REF!</definedName>
    <definedName name="_PP13" localSheetId="58" hidden="1">'[21]19.14-15'!#REF!</definedName>
    <definedName name="_PP13" localSheetId="64" hidden="1">'[21]19.14-15'!#REF!</definedName>
    <definedName name="_PP13" localSheetId="69" hidden="1">'[21]19.14-15'!#REF!</definedName>
    <definedName name="_PP13" localSheetId="74" hidden="1">'[21]19.14-15'!#REF!</definedName>
    <definedName name="_PP13" localSheetId="46" hidden="1">'[21]19.14-15'!#REF!</definedName>
    <definedName name="_PP13" hidden="1">'[16]19.14-15'!#REF!</definedName>
    <definedName name="_PP14" localSheetId="7" hidden="1">'[13]19.14-15'!#REF!</definedName>
    <definedName name="_PP14" localSheetId="16" hidden="1">'[14]19.14-15'!#REF!</definedName>
    <definedName name="_PP14" localSheetId="21" hidden="1">'[14]19.14-15'!#REF!</definedName>
    <definedName name="_PP14" localSheetId="30" hidden="1">'[14]19.14-15'!#REF!</definedName>
    <definedName name="_PP14" localSheetId="35" hidden="1">'[15]19.14-15'!#REF!</definedName>
    <definedName name="_PP14" localSheetId="53" hidden="1">'[21]19.14-15'!#REF!</definedName>
    <definedName name="_PP14" localSheetId="58" hidden="1">'[21]19.14-15'!#REF!</definedName>
    <definedName name="_PP14" localSheetId="64" hidden="1">'[21]19.14-15'!#REF!</definedName>
    <definedName name="_PP14" localSheetId="69" hidden="1">'[21]19.14-15'!#REF!</definedName>
    <definedName name="_PP14" localSheetId="74" hidden="1">'[21]19.14-15'!#REF!</definedName>
    <definedName name="_PP14" localSheetId="46" hidden="1">'[21]19.14-15'!#REF!</definedName>
    <definedName name="_PP14" hidden="1">'[16]19.14-15'!#REF!</definedName>
    <definedName name="_PP15" localSheetId="7" hidden="1">'[13]19.14-15'!#REF!</definedName>
    <definedName name="_PP15" localSheetId="16" hidden="1">'[14]19.14-15'!#REF!</definedName>
    <definedName name="_PP15" localSheetId="21" hidden="1">'[14]19.14-15'!#REF!</definedName>
    <definedName name="_PP15" localSheetId="30" hidden="1">'[14]19.14-15'!#REF!</definedName>
    <definedName name="_PP15" localSheetId="33" hidden="1">'[16]19.14-15'!#REF!</definedName>
    <definedName name="_PP15" localSheetId="34" hidden="1">'[16]19.14-15'!#REF!</definedName>
    <definedName name="_PP15" localSheetId="35" hidden="1">'[15]19.14-15'!#REF!</definedName>
    <definedName name="_PP15" localSheetId="37" hidden="1">'[16]19.14-15'!#REF!</definedName>
    <definedName name="_PP15" localSheetId="53" hidden="1">'[21]19.14-15'!#REF!</definedName>
    <definedName name="_PP15" localSheetId="58" hidden="1">'[21]19.14-15'!#REF!</definedName>
    <definedName name="_PP15" localSheetId="64" hidden="1">'[21]19.14-15'!#REF!</definedName>
    <definedName name="_PP15" localSheetId="69" hidden="1">'[21]19.14-15'!#REF!</definedName>
    <definedName name="_PP15" localSheetId="74" hidden="1">'[21]19.14-15'!#REF!</definedName>
    <definedName name="_PP15" localSheetId="46" hidden="1">'[21]19.14-15'!#REF!</definedName>
    <definedName name="_PP15" hidden="1">'[16]19.14-15'!#REF!</definedName>
    <definedName name="_PP16" localSheetId="7" hidden="1">'[13]19.14-15'!$D$34:$D$37</definedName>
    <definedName name="_PP16" localSheetId="16" hidden="1">'[14]19.14-15'!$D$34:$D$37</definedName>
    <definedName name="_PP16" localSheetId="21" hidden="1">'[14]19.14-15'!$D$34:$D$37</definedName>
    <definedName name="_PP16" localSheetId="30" hidden="1">'[14]19.14-15'!$D$34:$D$37</definedName>
    <definedName name="_PP16" localSheetId="35" hidden="1">'[15]19.14-15'!$D$34:$D$37</definedName>
    <definedName name="_PP16" hidden="1">'[16]19.14-15'!$D$34:$D$37</definedName>
    <definedName name="_PP17" localSheetId="7" hidden="1">'[13]19.14-15'!$D$34:$D$37</definedName>
    <definedName name="_PP17" localSheetId="16" hidden="1">'[14]19.14-15'!$D$34:$D$37</definedName>
    <definedName name="_PP17" localSheetId="21" hidden="1">'[14]19.14-15'!$D$34:$D$37</definedName>
    <definedName name="_PP17" localSheetId="30" hidden="1">'[14]19.14-15'!$D$34:$D$37</definedName>
    <definedName name="_PP17" localSheetId="35" hidden="1">'[15]19.14-15'!$D$34:$D$37</definedName>
    <definedName name="_PP17" hidden="1">'[16]19.14-15'!$D$34:$D$37</definedName>
    <definedName name="_pp18" localSheetId="7" hidden="1">'[13]19.14-15'!$D$34:$D$37</definedName>
    <definedName name="_pp18" localSheetId="16" hidden="1">'[14]19.14-15'!$D$34:$D$37</definedName>
    <definedName name="_pp18" localSheetId="21" hidden="1">'[14]19.14-15'!$D$34:$D$37</definedName>
    <definedName name="_pp18" localSheetId="30" hidden="1">'[14]19.14-15'!$D$34:$D$37</definedName>
    <definedName name="_pp18" localSheetId="35" hidden="1">'[15]19.14-15'!$D$34:$D$37</definedName>
    <definedName name="_pp18" hidden="1">'[16]19.14-15'!$D$34:$D$37</definedName>
    <definedName name="_pp19" localSheetId="7" hidden="1">'[13]19.14-15'!#REF!</definedName>
    <definedName name="_pp19" localSheetId="16" hidden="1">'[14]19.14-15'!#REF!</definedName>
    <definedName name="_pp19" localSheetId="21" hidden="1">'[14]19.14-15'!#REF!</definedName>
    <definedName name="_pp19" localSheetId="30" hidden="1">'[14]19.14-15'!#REF!</definedName>
    <definedName name="_pp19" localSheetId="35" hidden="1">'[15]19.14-15'!#REF!</definedName>
    <definedName name="_pp19" localSheetId="53" hidden="1">'[21]19.14-15'!#REF!</definedName>
    <definedName name="_pp19" localSheetId="58" hidden="1">'[21]19.14-15'!#REF!</definedName>
    <definedName name="_pp19" localSheetId="64" hidden="1">'[21]19.14-15'!#REF!</definedName>
    <definedName name="_pp19" localSheetId="69" hidden="1">'[21]19.14-15'!#REF!</definedName>
    <definedName name="_pp19" localSheetId="74" hidden="1">'[21]19.14-15'!#REF!</definedName>
    <definedName name="_pp19" localSheetId="46" hidden="1">'[21]19.14-15'!#REF!</definedName>
    <definedName name="_pp19" hidden="1">'[16]19.14-15'!#REF!</definedName>
    <definedName name="_PP2" localSheetId="7">'[13]19.22'!#REF!</definedName>
    <definedName name="_PP2" localSheetId="16">'[14]19.22'!#REF!</definedName>
    <definedName name="_PP2" localSheetId="21">'[14]19.22'!#REF!</definedName>
    <definedName name="_PP2" localSheetId="30">'[14]19.22'!#REF!</definedName>
    <definedName name="_PP2" localSheetId="35">'[15]19.22'!#REF!</definedName>
    <definedName name="_PP2" localSheetId="53">'[21]19.22'!#REF!</definedName>
    <definedName name="_PP2" localSheetId="58">'[21]19.22'!#REF!</definedName>
    <definedName name="_PP2" localSheetId="64">'[21]19.22'!#REF!</definedName>
    <definedName name="_PP2" localSheetId="69">'[21]19.22'!#REF!</definedName>
    <definedName name="_PP2" localSheetId="74">'[21]19.22'!#REF!</definedName>
    <definedName name="_PP2" localSheetId="46">'[21]19.22'!#REF!</definedName>
    <definedName name="_PP2">'[16]19.22'!#REF!</definedName>
    <definedName name="_PP20" localSheetId="7" hidden="1">'[13]19.14-15'!#REF!</definedName>
    <definedName name="_PP20" localSheetId="16" hidden="1">'[14]19.14-15'!#REF!</definedName>
    <definedName name="_PP20" localSheetId="21" hidden="1">'[14]19.14-15'!#REF!</definedName>
    <definedName name="_PP20" localSheetId="30" hidden="1">'[14]19.14-15'!#REF!</definedName>
    <definedName name="_PP20" localSheetId="33" hidden="1">'[16]19.14-15'!#REF!</definedName>
    <definedName name="_PP20" localSheetId="34" hidden="1">'[16]19.14-15'!#REF!</definedName>
    <definedName name="_PP20" localSheetId="35" hidden="1">'[15]19.14-15'!#REF!</definedName>
    <definedName name="_PP20" localSheetId="37" hidden="1">'[16]19.14-15'!#REF!</definedName>
    <definedName name="_PP20" localSheetId="53" hidden="1">'[21]19.14-15'!#REF!</definedName>
    <definedName name="_PP20" localSheetId="58" hidden="1">'[21]19.14-15'!#REF!</definedName>
    <definedName name="_PP20" localSheetId="64" hidden="1">'[21]19.14-15'!#REF!</definedName>
    <definedName name="_PP20" localSheetId="69" hidden="1">'[21]19.14-15'!#REF!</definedName>
    <definedName name="_PP20" localSheetId="74" hidden="1">'[21]19.14-15'!#REF!</definedName>
    <definedName name="_PP20" localSheetId="46" hidden="1">'[21]19.14-15'!#REF!</definedName>
    <definedName name="_PP20" hidden="1">'[16]19.14-15'!#REF!</definedName>
    <definedName name="_PP21" localSheetId="7" hidden="1">'[13]19.14-15'!#REF!</definedName>
    <definedName name="_PP21" localSheetId="16" hidden="1">'[14]19.14-15'!#REF!</definedName>
    <definedName name="_PP21" localSheetId="21" hidden="1">'[14]19.14-15'!#REF!</definedName>
    <definedName name="_PP21" localSheetId="30" hidden="1">'[14]19.14-15'!#REF!</definedName>
    <definedName name="_PP21" localSheetId="33" hidden="1">'[16]19.14-15'!#REF!</definedName>
    <definedName name="_PP21" localSheetId="34" hidden="1">'[16]19.14-15'!#REF!</definedName>
    <definedName name="_PP21" localSheetId="35" hidden="1">'[15]19.14-15'!#REF!</definedName>
    <definedName name="_PP21" localSheetId="37" hidden="1">'[16]19.14-15'!#REF!</definedName>
    <definedName name="_PP21" localSheetId="53" hidden="1">'[21]19.14-15'!#REF!</definedName>
    <definedName name="_PP21" localSheetId="58" hidden="1">'[21]19.14-15'!#REF!</definedName>
    <definedName name="_PP21" localSheetId="64" hidden="1">'[21]19.14-15'!#REF!</definedName>
    <definedName name="_PP21" localSheetId="69" hidden="1">'[21]19.14-15'!#REF!</definedName>
    <definedName name="_PP21" localSheetId="74" hidden="1">'[21]19.14-15'!#REF!</definedName>
    <definedName name="_PP21" localSheetId="46" hidden="1">'[21]19.14-15'!#REF!</definedName>
    <definedName name="_PP21" hidden="1">'[16]19.14-15'!#REF!</definedName>
    <definedName name="_PP22" localSheetId="7" hidden="1">'[13]19.14-15'!#REF!</definedName>
    <definedName name="_PP22" localSheetId="16" hidden="1">'[14]19.14-15'!#REF!</definedName>
    <definedName name="_PP22" localSheetId="21" hidden="1">'[14]19.14-15'!#REF!</definedName>
    <definedName name="_PP22" localSheetId="30" hidden="1">'[14]19.14-15'!#REF!</definedName>
    <definedName name="_PP22" localSheetId="35" hidden="1">'[15]19.14-15'!#REF!</definedName>
    <definedName name="_PP22" localSheetId="53" hidden="1">'[21]19.14-15'!#REF!</definedName>
    <definedName name="_PP22" localSheetId="58" hidden="1">'[21]19.14-15'!#REF!</definedName>
    <definedName name="_PP22" localSheetId="64" hidden="1">'[21]19.14-15'!#REF!</definedName>
    <definedName name="_PP22" localSheetId="69" hidden="1">'[21]19.14-15'!#REF!</definedName>
    <definedName name="_PP22" localSheetId="74" hidden="1">'[21]19.14-15'!#REF!</definedName>
    <definedName name="_PP22" localSheetId="46" hidden="1">'[21]19.14-15'!#REF!</definedName>
    <definedName name="_PP22" hidden="1">'[16]19.14-15'!#REF!</definedName>
    <definedName name="_pp23" localSheetId="7" hidden="1">'[13]19.14-15'!#REF!</definedName>
    <definedName name="_pp23" localSheetId="16" hidden="1">'[14]19.14-15'!#REF!</definedName>
    <definedName name="_pp23" localSheetId="21" hidden="1">'[14]19.14-15'!#REF!</definedName>
    <definedName name="_pp23" localSheetId="30" hidden="1">'[14]19.14-15'!#REF!</definedName>
    <definedName name="_pp23" localSheetId="35" hidden="1">'[15]19.14-15'!#REF!</definedName>
    <definedName name="_pp23" localSheetId="53" hidden="1">'[21]19.14-15'!#REF!</definedName>
    <definedName name="_pp23" localSheetId="58" hidden="1">'[21]19.14-15'!#REF!</definedName>
    <definedName name="_pp23" localSheetId="64" hidden="1">'[21]19.14-15'!#REF!</definedName>
    <definedName name="_pp23" localSheetId="69" hidden="1">'[21]19.14-15'!#REF!</definedName>
    <definedName name="_pp23" localSheetId="74" hidden="1">'[21]19.14-15'!#REF!</definedName>
    <definedName name="_pp23" localSheetId="46" hidden="1">'[21]19.14-15'!#REF!</definedName>
    <definedName name="_pp23" hidden="1">'[16]19.14-15'!#REF!</definedName>
    <definedName name="_pp24" localSheetId="7" hidden="1">'[13]19.14-15'!#REF!</definedName>
    <definedName name="_pp24" localSheetId="16" hidden="1">'[14]19.14-15'!#REF!</definedName>
    <definedName name="_pp24" localSheetId="21" hidden="1">'[14]19.14-15'!#REF!</definedName>
    <definedName name="_pp24" localSheetId="30" hidden="1">'[14]19.14-15'!#REF!</definedName>
    <definedName name="_pp24" localSheetId="35" hidden="1">'[15]19.14-15'!#REF!</definedName>
    <definedName name="_pp24" localSheetId="53" hidden="1">'[21]19.14-15'!#REF!</definedName>
    <definedName name="_pp24" localSheetId="58" hidden="1">'[21]19.14-15'!#REF!</definedName>
    <definedName name="_pp24" localSheetId="64" hidden="1">'[21]19.14-15'!#REF!</definedName>
    <definedName name="_pp24" localSheetId="69" hidden="1">'[21]19.14-15'!#REF!</definedName>
    <definedName name="_pp24" localSheetId="74" hidden="1">'[21]19.14-15'!#REF!</definedName>
    <definedName name="_pp24" localSheetId="46" hidden="1">'[21]19.14-15'!#REF!</definedName>
    <definedName name="_pp24" hidden="1">'[16]19.14-15'!#REF!</definedName>
    <definedName name="_pp25" localSheetId="7" hidden="1">'[13]19.14-15'!#REF!</definedName>
    <definedName name="_pp25" localSheetId="16" hidden="1">'[14]19.14-15'!#REF!</definedName>
    <definedName name="_pp25" localSheetId="21" hidden="1">'[14]19.14-15'!#REF!</definedName>
    <definedName name="_pp25" localSheetId="30" hidden="1">'[14]19.14-15'!#REF!</definedName>
    <definedName name="_pp25" localSheetId="35" hidden="1">'[15]19.14-15'!#REF!</definedName>
    <definedName name="_pp25" localSheetId="53" hidden="1">'[21]19.14-15'!#REF!</definedName>
    <definedName name="_pp25" localSheetId="58" hidden="1">'[21]19.14-15'!#REF!</definedName>
    <definedName name="_pp25" localSheetId="64" hidden="1">'[21]19.14-15'!#REF!</definedName>
    <definedName name="_pp25" localSheetId="69" hidden="1">'[21]19.14-15'!#REF!</definedName>
    <definedName name="_pp25" localSheetId="74" hidden="1">'[21]19.14-15'!#REF!</definedName>
    <definedName name="_pp25" localSheetId="46" hidden="1">'[21]19.14-15'!#REF!</definedName>
    <definedName name="_pp25" hidden="1">'[16]19.14-15'!#REF!</definedName>
    <definedName name="_pp26" localSheetId="7" hidden="1">'[13]19.14-15'!#REF!</definedName>
    <definedName name="_pp26" localSheetId="16" hidden="1">'[14]19.14-15'!#REF!</definedName>
    <definedName name="_pp26" localSheetId="21" hidden="1">'[14]19.14-15'!#REF!</definedName>
    <definedName name="_pp26" localSheetId="30" hidden="1">'[14]19.14-15'!#REF!</definedName>
    <definedName name="_pp26" localSheetId="35" hidden="1">'[15]19.14-15'!#REF!</definedName>
    <definedName name="_pp26" localSheetId="53" hidden="1">'[21]19.14-15'!#REF!</definedName>
    <definedName name="_pp26" localSheetId="58" hidden="1">'[21]19.14-15'!#REF!</definedName>
    <definedName name="_pp26" localSheetId="64" hidden="1">'[21]19.14-15'!#REF!</definedName>
    <definedName name="_pp26" localSheetId="69" hidden="1">'[21]19.14-15'!#REF!</definedName>
    <definedName name="_pp26" localSheetId="74" hidden="1">'[21]19.14-15'!#REF!</definedName>
    <definedName name="_pp26" localSheetId="46" hidden="1">'[21]19.14-15'!#REF!</definedName>
    <definedName name="_pp26" hidden="1">'[16]19.14-15'!#REF!</definedName>
    <definedName name="_pp27" localSheetId="7" hidden="1">'[13]19.14-15'!#REF!</definedName>
    <definedName name="_pp27" localSheetId="16" hidden="1">'[14]19.14-15'!#REF!</definedName>
    <definedName name="_pp27" localSheetId="21" hidden="1">'[14]19.14-15'!#REF!</definedName>
    <definedName name="_pp27" localSheetId="30" hidden="1">'[14]19.14-15'!#REF!</definedName>
    <definedName name="_pp27" localSheetId="35" hidden="1">'[15]19.14-15'!#REF!</definedName>
    <definedName name="_pp27" localSheetId="53" hidden="1">'[21]19.14-15'!#REF!</definedName>
    <definedName name="_pp27" localSheetId="58" hidden="1">'[21]19.14-15'!#REF!</definedName>
    <definedName name="_pp27" localSheetId="64" hidden="1">'[21]19.14-15'!#REF!</definedName>
    <definedName name="_pp27" localSheetId="69" hidden="1">'[21]19.14-15'!#REF!</definedName>
    <definedName name="_pp27" localSheetId="74" hidden="1">'[21]19.14-15'!#REF!</definedName>
    <definedName name="_pp27" localSheetId="46" hidden="1">'[21]19.14-15'!#REF!</definedName>
    <definedName name="_pp27" hidden="1">'[16]19.14-15'!#REF!</definedName>
    <definedName name="_PP3" localSheetId="7">[17]GANADE1!$B$79</definedName>
    <definedName name="_PP3" localSheetId="16">[18]GANADE1!$B$79</definedName>
    <definedName name="_PP3" localSheetId="21">[18]GANADE1!$B$79</definedName>
    <definedName name="_PP3" localSheetId="30">[18]GANADE1!$B$79</definedName>
    <definedName name="_PP3" localSheetId="35">[19]GANADE1!$B$79</definedName>
    <definedName name="_PP3">[20]GANADE1!$B$79</definedName>
    <definedName name="_PP4" localSheetId="7">'[13]19.11-12'!$B$51</definedName>
    <definedName name="_PP4" localSheetId="16">'[14]19.11-12'!$B$51</definedName>
    <definedName name="_PP4" localSheetId="21">'[14]19.11-12'!$B$51</definedName>
    <definedName name="_PP4" localSheetId="30">'[14]19.11-12'!$B$51</definedName>
    <definedName name="_PP4" localSheetId="35">'[15]19.11-12'!$B$51</definedName>
    <definedName name="_PP4">'[16]19.11-12'!$B$51</definedName>
    <definedName name="_PP5" localSheetId="7" hidden="1">'[13]19.14-15'!$B$34:$B$37</definedName>
    <definedName name="_PP5" localSheetId="16" hidden="1">'[14]19.14-15'!$B$34:$B$37</definedName>
    <definedName name="_PP5" localSheetId="21" hidden="1">'[14]19.14-15'!$B$34:$B$37</definedName>
    <definedName name="_PP5" localSheetId="30" hidden="1">'[14]19.14-15'!$B$34:$B$37</definedName>
    <definedName name="_PP5" localSheetId="35" hidden="1">'[15]19.14-15'!$B$34:$B$37</definedName>
    <definedName name="_PP5" hidden="1">'[16]19.14-15'!$B$34:$B$37</definedName>
    <definedName name="_PP6" localSheetId="7" hidden="1">'[13]19.14-15'!$B$34:$B$37</definedName>
    <definedName name="_PP6" localSheetId="16" hidden="1">'[14]19.14-15'!$B$34:$B$37</definedName>
    <definedName name="_PP6" localSheetId="21" hidden="1">'[14]19.14-15'!$B$34:$B$37</definedName>
    <definedName name="_PP6" localSheetId="30" hidden="1">'[14]19.14-15'!$B$34:$B$37</definedName>
    <definedName name="_PP6" localSheetId="35" hidden="1">'[15]19.14-15'!$B$34:$B$37</definedName>
    <definedName name="_PP6" hidden="1">'[16]19.14-15'!$B$34:$B$37</definedName>
    <definedName name="_PP7" localSheetId="7" hidden="1">'[13]19.14-15'!#REF!</definedName>
    <definedName name="_PP7" localSheetId="16" hidden="1">'[14]19.14-15'!#REF!</definedName>
    <definedName name="_PP7" localSheetId="21" hidden="1">'[14]19.14-15'!#REF!</definedName>
    <definedName name="_PP7" localSheetId="30" hidden="1">'[14]19.14-15'!#REF!</definedName>
    <definedName name="_PP7" localSheetId="35" hidden="1">'[15]19.14-15'!#REF!</definedName>
    <definedName name="_PP7" localSheetId="53" hidden="1">'[21]19.14-15'!#REF!</definedName>
    <definedName name="_PP7" localSheetId="58" hidden="1">'[21]19.14-15'!#REF!</definedName>
    <definedName name="_PP7" localSheetId="64" hidden="1">'[21]19.14-15'!#REF!</definedName>
    <definedName name="_PP7" localSheetId="69" hidden="1">'[21]19.14-15'!#REF!</definedName>
    <definedName name="_PP7" localSheetId="74" hidden="1">'[21]19.14-15'!#REF!</definedName>
    <definedName name="_PP7" localSheetId="46" hidden="1">'[21]19.14-15'!#REF!</definedName>
    <definedName name="_PP7" hidden="1">'[16]19.14-15'!#REF!</definedName>
    <definedName name="_PP8" localSheetId="7" hidden="1">'[13]19.14-15'!#REF!</definedName>
    <definedName name="_PP8" localSheetId="16" hidden="1">'[14]19.14-15'!#REF!</definedName>
    <definedName name="_PP8" localSheetId="21" hidden="1">'[14]19.14-15'!#REF!</definedName>
    <definedName name="_PP8" localSheetId="30" hidden="1">'[14]19.14-15'!#REF!</definedName>
    <definedName name="_PP8" localSheetId="35" hidden="1">'[15]19.14-15'!#REF!</definedName>
    <definedName name="_PP8" localSheetId="53" hidden="1">'[21]19.14-15'!#REF!</definedName>
    <definedName name="_PP8" localSheetId="58" hidden="1">'[21]19.14-15'!#REF!</definedName>
    <definedName name="_PP8" localSheetId="64" hidden="1">'[21]19.14-15'!#REF!</definedName>
    <definedName name="_PP8" localSheetId="69" hidden="1">'[21]19.14-15'!#REF!</definedName>
    <definedName name="_PP8" localSheetId="74" hidden="1">'[21]19.14-15'!#REF!</definedName>
    <definedName name="_PP8" localSheetId="46" hidden="1">'[21]19.14-15'!#REF!</definedName>
    <definedName name="_PP8" hidden="1">'[16]19.14-15'!#REF!</definedName>
    <definedName name="_PP9" localSheetId="7" hidden="1">'[13]19.14-15'!#REF!</definedName>
    <definedName name="_PP9" localSheetId="16" hidden="1">'[14]19.14-15'!#REF!</definedName>
    <definedName name="_PP9" localSheetId="21" hidden="1">'[14]19.14-15'!#REF!</definedName>
    <definedName name="_PP9" localSheetId="30" hidden="1">'[14]19.14-15'!#REF!</definedName>
    <definedName name="_PP9" localSheetId="33" hidden="1">'[16]19.14-15'!#REF!</definedName>
    <definedName name="_PP9" localSheetId="34" hidden="1">'[16]19.14-15'!#REF!</definedName>
    <definedName name="_PP9" localSheetId="35" hidden="1">'[15]19.14-15'!#REF!</definedName>
    <definedName name="_PP9" localSheetId="37" hidden="1">'[16]19.14-15'!#REF!</definedName>
    <definedName name="_PP9" localSheetId="53" hidden="1">'[21]19.14-15'!#REF!</definedName>
    <definedName name="_PP9" localSheetId="58" hidden="1">'[21]19.14-15'!#REF!</definedName>
    <definedName name="_PP9" localSheetId="64" hidden="1">'[21]19.14-15'!#REF!</definedName>
    <definedName name="_PP9" localSheetId="69" hidden="1">'[21]19.14-15'!#REF!</definedName>
    <definedName name="_PP9" localSheetId="74" hidden="1">'[21]19.14-15'!#REF!</definedName>
    <definedName name="_PP9" localSheetId="46" hidden="1">'[21]19.14-15'!#REF!</definedName>
    <definedName name="_PP9" hidden="1">'[16]19.14-15'!#REF!</definedName>
    <definedName name="A_impresión_IM" localSheetId="7">#REF!</definedName>
    <definedName name="A_impresión_IM" localSheetId="24">#REF!</definedName>
    <definedName name="A_impresión_IM" localSheetId="33">#REF!</definedName>
    <definedName name="A_impresión_IM" localSheetId="34">#REF!</definedName>
    <definedName name="A_impresión_IM" localSheetId="37">#REF!</definedName>
    <definedName name="A_impresión_IM" localSheetId="53">#REF!</definedName>
    <definedName name="A_impresión_IM" localSheetId="58">#REF!</definedName>
    <definedName name="A_impresión_IM" localSheetId="64">#REF!</definedName>
    <definedName name="A_impresión_IM" localSheetId="69">#REF!</definedName>
    <definedName name="A_impresión_IM" localSheetId="74">#REF!</definedName>
    <definedName name="A_impresión_IM" localSheetId="46">#REF!</definedName>
    <definedName name="A_impresión_IM">#REF!</definedName>
    <definedName name="alk" localSheetId="7">'[22]19.11-12'!$B$53</definedName>
    <definedName name="alk" localSheetId="16">'[23]19.11-12'!$B$53</definedName>
    <definedName name="alk" localSheetId="21">'[23]19.11-12'!$B$53</definedName>
    <definedName name="alk" localSheetId="30">'[23]19.11-12'!$B$53</definedName>
    <definedName name="alk" localSheetId="35">'[24]19.11-12'!$B$53</definedName>
    <definedName name="alk">'[25]19.11-12'!$B$53</definedName>
    <definedName name="_xlnm.Print_Area" localSheetId="0">'12.1.1'!$A$1:$J$62</definedName>
    <definedName name="_xlnm.Print_Area" localSheetId="1">'12.1.2'!$A$1:$H$56</definedName>
    <definedName name="_xlnm.Print_Area" localSheetId="2">'12.1.3'!$A$1:$H$56</definedName>
    <definedName name="_xlnm.Print_Area" localSheetId="3">'12.1.4'!$A$1:$H$55</definedName>
    <definedName name="_xlnm.Print_Area" localSheetId="4">'12.1.5'!$A$1:$G$58</definedName>
    <definedName name="_xlnm.Print_Area" localSheetId="5">'12.1.6'!$A$1:$N$26</definedName>
    <definedName name="_xlnm.Print_Area" localSheetId="6">'12.1.7'!$A$1:$G$81</definedName>
    <definedName name="_xlnm.Print_Area" localSheetId="7">'12.2.1'!$A$1:$H$58</definedName>
    <definedName name="_xlnm.Print_Area" localSheetId="8">'12.2.2'!$A$1:$N$54</definedName>
    <definedName name="_xlnm.Print_Area" localSheetId="9">'12.2.3'!$A$1:$G$84</definedName>
    <definedName name="_xlnm.Print_Area" localSheetId="10">'12.2.4'!$A$1:$J$104</definedName>
    <definedName name="_xlnm.Print_Area" localSheetId="11">'12.3.1'!$B$1:$F$55</definedName>
    <definedName name="_xlnm.Print_Area" localSheetId="12">'12.3.2'!$A$1:$F$27</definedName>
    <definedName name="_xlnm.Print_Area" localSheetId="13">'12.3.3'!$A$1:$C$25</definedName>
    <definedName name="_xlnm.Print_Area" localSheetId="14">'12.3.4'!$A$1:$C$25</definedName>
    <definedName name="_xlnm.Print_Area" localSheetId="15">'12.3.5'!$A$1:$B$37</definedName>
    <definedName name="_xlnm.Print_Area" localSheetId="16">'12.4.1'!$A$1:$F$93</definedName>
    <definedName name="_xlnm.Print_Area" localSheetId="25">'12.4.10'!$A$1:$F$51</definedName>
    <definedName name="_xlnm.Print_Area" localSheetId="17">'12.4.2'!$A$1:$G$48</definedName>
    <definedName name="_xlnm.Print_Area" localSheetId="18">'12.4.3'!$A$1:$B$15</definedName>
    <definedName name="_xlnm.Print_Area" localSheetId="19">'12.4.4'!$A$1:$B$17</definedName>
    <definedName name="_xlnm.Print_Area" localSheetId="20">'12.4.5'!$A$1:$D$27</definedName>
    <definedName name="_xlnm.Print_Area" localSheetId="21">'12.4.6'!$A$1:$C$84</definedName>
    <definedName name="_xlnm.Print_Area" localSheetId="22">'12.4.7'!$A$1:$K$40</definedName>
    <definedName name="_xlnm.Print_Area" localSheetId="23">'12.4.8'!$A$1:$B$30</definedName>
    <definedName name="_xlnm.Print_Area" localSheetId="24">'12.4.9'!$A$1:$J$29</definedName>
    <definedName name="_xlnm.Print_Area" localSheetId="26">'12.5.1'!$A$1:$E$83</definedName>
    <definedName name="_xlnm.Print_Area" localSheetId="27">'12.5.2'!$A$1:$E$15</definedName>
    <definedName name="_xlnm.Print_Area" localSheetId="28">'12.5.3'!$A$1:$G$71</definedName>
    <definedName name="_xlnm.Print_Area" localSheetId="29">'12.5.4'!$A$1:$E$86</definedName>
    <definedName name="_xlnm.Print_Area" localSheetId="30">'12.5.5 '!$A$1:$C$38</definedName>
    <definedName name="_xlnm.Print_Area" localSheetId="31">'12.5.6'!$A$1:$C$50</definedName>
    <definedName name="_xlnm.Print_Area" localSheetId="32">'12.5.7'!$A$1:$D$48</definedName>
    <definedName name="_xlnm.Print_Area" localSheetId="33">'12.6.1.1'!$A$1:$G$75</definedName>
    <definedName name="_xlnm.Print_Area" localSheetId="34">'12.6.1.2 '!$A$1:$F$72</definedName>
    <definedName name="_xlnm.Print_Area" localSheetId="35">'12.6.2.1'!$A$1:$F$71</definedName>
    <definedName name="_xlnm.Print_Area" localSheetId="37">'12.6.2.2'!$A$1:$F$38</definedName>
    <definedName name="_xlnm.Print_Area" localSheetId="38">'12.6.2.3'!$A$1:$F$142</definedName>
    <definedName name="_xlnm.Print_Area" localSheetId="39">'12.6.3.1'!$A$1:$J$29</definedName>
    <definedName name="_xlnm.Print_Area" localSheetId="40">'12.7.1'!$A$1:$H$84</definedName>
    <definedName name="_xlnm.Print_Area" localSheetId="49">'12.7.10'!$A$1:$J$87</definedName>
    <definedName name="_xlnm.Print_Area" localSheetId="50">'12.7.11'!$A$1:$J$87</definedName>
    <definedName name="_xlnm.Print_Area" localSheetId="51">'12.7.12'!$A$1:$J$88</definedName>
    <definedName name="_xlnm.Print_Area" localSheetId="52">'12.7.13'!$A$1:$J$86</definedName>
    <definedName name="_xlnm.Print_Area" localSheetId="53">'12.7.14'!$A$1:$J$41</definedName>
    <definedName name="_xlnm.Print_Area" localSheetId="54">'12.7.15'!$A$1:$F$97</definedName>
    <definedName name="_xlnm.Print_Area" localSheetId="55">'12.7.16'!$A$1:$E$90</definedName>
    <definedName name="_xlnm.Print_Area" localSheetId="56">'12.7.17'!$A$1:$E$90</definedName>
    <definedName name="_xlnm.Print_Area" localSheetId="57">'12.7.18'!$A$1:$F$97</definedName>
    <definedName name="_xlnm.Print_Area" localSheetId="58">'12.7.19'!$A$1:$F$38</definedName>
    <definedName name="_xlnm.Print_Area" localSheetId="41">'12.7.2'!$A$1:$G$85</definedName>
    <definedName name="_xlnm.Print_Area" localSheetId="59">'12.7.20'!$A$1:$N$97</definedName>
    <definedName name="_xlnm.Print_Area" localSheetId="60">'12.7.21'!$A$1:$O$86</definedName>
    <definedName name="_xlnm.Print_Area" localSheetId="61">'12.7.22'!$A$1:$O$87</definedName>
    <definedName name="_xlnm.Print_Area" localSheetId="62">'12.7.23'!$A$1:$O$103</definedName>
    <definedName name="_xlnm.Print_Area" localSheetId="63">'12.7.24'!$A$1:$N$104</definedName>
    <definedName name="_xlnm.Print_Area" localSheetId="64">'12.7.25'!$A$1:$N$38</definedName>
    <definedName name="_xlnm.Print_Area" localSheetId="65">'12.7.26'!$A$1:$E$62</definedName>
    <definedName name="_xlnm.Print_Area" localSheetId="66">'12.7.27'!$A$1:$E$57</definedName>
    <definedName name="_xlnm.Print_Area" localSheetId="67">'12.7.28'!$A$1:$E$57</definedName>
    <definedName name="_xlnm.Print_Area" localSheetId="68">'12.7.29'!$A$1:$E$62</definedName>
    <definedName name="_xlnm.Print_Area" localSheetId="42">'12.7.3'!$A$1:$H$84</definedName>
    <definedName name="_xlnm.Print_Area" localSheetId="69">'12.7.30'!$A$1:$E$22</definedName>
    <definedName name="_xlnm.Print_Area" localSheetId="70">'12.7.31'!$A$1:$E$107</definedName>
    <definedName name="_xlnm.Print_Area" localSheetId="71">'12.7.32'!$A$1:$E$89</definedName>
    <definedName name="_xlnm.Print_Area" localSheetId="72">'12.7.33'!$A$1:$E$106</definedName>
    <definedName name="_xlnm.Print_Area" localSheetId="73">'12.7.34'!$A$1:$E$106</definedName>
    <definedName name="_xlnm.Print_Area" localSheetId="74">'12.7.35'!$A$1:$E$34</definedName>
    <definedName name="_xlnm.Print_Area" localSheetId="43">'12.7.4'!$A$1:$H$86</definedName>
    <definedName name="_xlnm.Print_Area" localSheetId="44">'12.7.5'!$A$1:$G$85</definedName>
    <definedName name="_xlnm.Print_Area" localSheetId="45">'12.7.6'!$A$1:$G$84</definedName>
    <definedName name="_xlnm.Print_Area" localSheetId="46">'12.7.7'!$A$1:$G$42</definedName>
    <definedName name="_xlnm.Print_Area" localSheetId="47">'12.7.8'!$A$1:$J$89</definedName>
    <definedName name="_xlnm.Print_Area" localSheetId="48">'12.7.9'!$A$1:$J$86</definedName>
    <definedName name="_xlnm.Print_Area" localSheetId="75">'12.8.1.1'!$A$1:$E$23</definedName>
    <definedName name="_xlnm.Print_Area" localSheetId="76">'12.8.1.2'!$A$1:$F$109</definedName>
    <definedName name="_xlnm.Print_Area" localSheetId="77">'12.8.1.3'!$A$1:$J$90</definedName>
    <definedName name="_xlnm.Print_Area" localSheetId="78">'12.8.1.4'!$A$1:$J$41</definedName>
    <definedName name="_xlnm.Print_Area" localSheetId="79">'12.8.1.5'!$A$1:$E$59</definedName>
    <definedName name="_xlnm.Print_Area" localSheetId="80">'12.8.1.6 '!$A$1:$G$114</definedName>
    <definedName name="_xlnm.Print_Area" localSheetId="83">'12.8.2.3'!$A$1:$F$55</definedName>
    <definedName name="_xlnm.Print_Area" localSheetId="84">'12.8.2.4'!$A$1:$H$67</definedName>
    <definedName name="_xlnm.Print_Area" localSheetId="85">'12.8.2.5'!$A$1:$J$51</definedName>
    <definedName name="_xlnm.Print_Area" localSheetId="86">'12.8.2.6'!$A$1:$H$29</definedName>
    <definedName name="_xlnm.Print_Area" localSheetId="87">'12.8.3.1'!$A$1:$P$23</definedName>
    <definedName name="_xlnm.Print_Area" localSheetId="88">'12.8.4.1'!$A$1:$J$114</definedName>
    <definedName name="_xlnm.Print_Area" localSheetId="90">'12.8.4.3'!$A$1:$K$31</definedName>
    <definedName name="_xlnm.Print_Area" localSheetId="91">'12.8.4.4'!$A$1:$I$107</definedName>
    <definedName name="_xlnm.Print_Area" localSheetId="92">'12.8.4.5'!$A$1:$I$97</definedName>
    <definedName name="_xlnm.Print_Area" localSheetId="93">'12.8.5.1'!$A$1:$J$55</definedName>
    <definedName name="_xlnm.Print_Area" localSheetId="94">'12.8.5.2'!$A$1:$I$42</definedName>
    <definedName name="_xlnm.Print_Area" localSheetId="95">'12.8.5.3'!$A$1:$K$62</definedName>
    <definedName name="_xlnm.Print_Area" localSheetId="96">'12.8.5.4'!$A$1:$E$46</definedName>
    <definedName name="_xlnm.Print_Area" localSheetId="97">'12.8.5.5'!$A$1:$E$46</definedName>
    <definedName name="_xlnm.Print_Area" localSheetId="98">'12.8.6.1'!$A$1:$D$67</definedName>
    <definedName name="_xlnm.Print_Area" localSheetId="99">'12.9.1'!$A$1:$E$48</definedName>
    <definedName name="_xlnm.Print_Area" localSheetId="109">'12.9.10'!$A$1:$F$38</definedName>
    <definedName name="_xlnm.Print_Area" localSheetId="100">'12.9.2'!$A$1:$P$57</definedName>
    <definedName name="_xlnm.Print_Area" localSheetId="102">'12.9.3'!$A$1:$E$54</definedName>
    <definedName name="_xlnm.Print_Area" localSheetId="103">'12.9.4'!$A$1:$O$33</definedName>
    <definedName name="_xlnm.Print_Area" localSheetId="104">'12.9.5'!$A$1:$L$31</definedName>
    <definedName name="_xlnm.Print_Area" localSheetId="105">'12.9.6'!$A$1:$K$48</definedName>
    <definedName name="_xlnm.Print_Area" localSheetId="107">'12.9.8'!$A$1:$F$38</definedName>
    <definedName name="_xlnm.Print_Area" localSheetId="108">'12.9.9'!$A$1:$Q$41</definedName>
    <definedName name="_xlnm.Print_Area" localSheetId="101">GR.12.9.2!$A$1:$Q$44</definedName>
    <definedName name="_xlnm.Print_Area" localSheetId="36">'Grafico 12.6.2.1'!$A$1:$F$50</definedName>
    <definedName name="balan.xls" hidden="1">'[26]7.24'!$D$6:$D$27</definedName>
    <definedName name="_xlnm.Database" localSheetId="35">#REF!</definedName>
    <definedName name="_xlnm.Database" localSheetId="53">#REF!</definedName>
    <definedName name="_xlnm.Database" localSheetId="58">#REF!</definedName>
    <definedName name="_xlnm.Database" localSheetId="64">#REF!</definedName>
    <definedName name="_xlnm.Database" localSheetId="69">#REF!</definedName>
    <definedName name="_xlnm.Database" localSheetId="74">#REF!</definedName>
    <definedName name="_xlnm.Database" localSheetId="46">#REF!</definedName>
    <definedName name="_xlnm.Database">#REF!</definedName>
    <definedName name="Biotop" localSheetId="33">#REF!</definedName>
    <definedName name="Biotop" localSheetId="34">#REF!</definedName>
    <definedName name="Biotop" localSheetId="37">#REF!</definedName>
    <definedName name="Biotop" localSheetId="53">#REF!</definedName>
    <definedName name="Biotop" localSheetId="58">#REF!</definedName>
    <definedName name="Biotop" localSheetId="64">#REF!</definedName>
    <definedName name="Biotop" localSheetId="69">#REF!</definedName>
    <definedName name="Biotop" localSheetId="74">#REF!</definedName>
    <definedName name="Biotop" localSheetId="46">#REF!</definedName>
    <definedName name="Biotop">#REF!</definedName>
    <definedName name="erqwer" hidden="1">'[15]19.14-15'!#REF!</definedName>
    <definedName name="erwer">#REF!</definedName>
    <definedName name="GUION" localSheetId="7">#REF!</definedName>
    <definedName name="GUION" localSheetId="24">#REF!</definedName>
    <definedName name="GUION" localSheetId="33">#REF!</definedName>
    <definedName name="GUION" localSheetId="34">#REF!</definedName>
    <definedName name="GUION" localSheetId="53">#REF!</definedName>
    <definedName name="GUION" localSheetId="58">#REF!</definedName>
    <definedName name="GUION" localSheetId="64">#REF!</definedName>
    <definedName name="GUION" localSheetId="69">#REF!</definedName>
    <definedName name="GUION" localSheetId="74">#REF!</definedName>
    <definedName name="GUION" localSheetId="46">#REF!</definedName>
    <definedName name="GUION">#REF!</definedName>
    <definedName name="Imprimir_área_IM" localSheetId="7">#REF!</definedName>
    <definedName name="Imprimir_área_IM" localSheetId="25">[27]GANADE15!$A$35:$AG$39</definedName>
    <definedName name="Imprimir_área_IM" localSheetId="24">#REF!</definedName>
    <definedName name="Imprimir_área_IM" localSheetId="33">#REF!</definedName>
    <definedName name="Imprimir_área_IM" localSheetId="34">#REF!</definedName>
    <definedName name="Imprimir_área_IM" localSheetId="37">#REF!</definedName>
    <definedName name="Imprimir_área_IM" localSheetId="53">#REF!</definedName>
    <definedName name="Imprimir_área_IM" localSheetId="58">#REF!</definedName>
    <definedName name="Imprimir_área_IM" localSheetId="64">#REF!</definedName>
    <definedName name="Imprimir_área_IM" localSheetId="69">#REF!</definedName>
    <definedName name="Imprimir_área_IM" localSheetId="74">#REF!</definedName>
    <definedName name="Imprimir_área_IM" localSheetId="46">#REF!</definedName>
    <definedName name="Imprimir_área_IM">#REF!</definedName>
    <definedName name="kk" localSheetId="16" hidden="1">'[11]19.14-15'!#REF!</definedName>
    <definedName name="kk" localSheetId="21" hidden="1">'[11]19.14-15'!#REF!</definedName>
    <definedName name="kk" localSheetId="30" hidden="1">'[11]19.14-15'!#REF!</definedName>
    <definedName name="kk" localSheetId="53" hidden="1">'[11]19.14-15'!#REF!</definedName>
    <definedName name="kk" localSheetId="58" hidden="1">'[11]19.14-15'!#REF!</definedName>
    <definedName name="kk" localSheetId="64" hidden="1">'[11]19.14-15'!#REF!</definedName>
    <definedName name="kk" localSheetId="69" hidden="1">'[11]19.14-15'!#REF!</definedName>
    <definedName name="kk" localSheetId="74" hidden="1">'[11]19.14-15'!#REF!</definedName>
    <definedName name="kk" localSheetId="46" hidden="1">'[11]19.14-15'!#REF!</definedName>
    <definedName name="kk" localSheetId="80" hidden="1">'[12]19.14-15'!#REF!</definedName>
    <definedName name="kk" hidden="1">'[11]19.14-15'!#REF!</definedName>
    <definedName name="kkjkj" localSheetId="16">#REF!</definedName>
    <definedName name="kkjkj" localSheetId="21">#REF!</definedName>
    <definedName name="kkjkj" localSheetId="30">#REF!</definedName>
    <definedName name="kkjkj" localSheetId="33">#REF!</definedName>
    <definedName name="kkjkj" localSheetId="34">#REF!</definedName>
    <definedName name="kkjkj" localSheetId="37">#REF!</definedName>
    <definedName name="kkjkj" localSheetId="53">#REF!</definedName>
    <definedName name="kkjkj" localSheetId="58">#REF!</definedName>
    <definedName name="kkjkj" localSheetId="64">#REF!</definedName>
    <definedName name="kkjkj" localSheetId="69">#REF!</definedName>
    <definedName name="kkjkj" localSheetId="74">#REF!</definedName>
    <definedName name="kkjkj" localSheetId="46">#REF!</definedName>
    <definedName name="kkjkj">#REF!</definedName>
    <definedName name="PEP" localSheetId="7">[17]GANADE1!$B$79</definedName>
    <definedName name="PEP" localSheetId="16">[18]GANADE1!$B$79</definedName>
    <definedName name="PEP" localSheetId="21">[18]GANADE1!$B$79</definedName>
    <definedName name="PEP" localSheetId="30">[18]GANADE1!$B$79</definedName>
    <definedName name="PEP" localSheetId="35">[19]GANADE1!$B$79</definedName>
    <definedName name="PEP">[20]GANADE1!$B$79</definedName>
    <definedName name="re">#REF!</definedName>
    <definedName name="RUTINA" localSheetId="7">#REF!</definedName>
    <definedName name="RUTINA" localSheetId="16">#REF!</definedName>
    <definedName name="RUTINA" localSheetId="21">#REF!</definedName>
    <definedName name="RUTINA" localSheetId="24">#REF!</definedName>
    <definedName name="RUTINA" localSheetId="30">#REF!</definedName>
    <definedName name="RUTINA" localSheetId="33">#REF!</definedName>
    <definedName name="RUTINA" localSheetId="34">#REF!</definedName>
    <definedName name="RUTINA" localSheetId="37">#REF!</definedName>
    <definedName name="RUTINA" localSheetId="53">#REF!</definedName>
    <definedName name="RUTINA" localSheetId="58">#REF!</definedName>
    <definedName name="RUTINA" localSheetId="64">#REF!</definedName>
    <definedName name="RUTINA" localSheetId="69">#REF!</definedName>
    <definedName name="RUTINA" localSheetId="74">#REF!</definedName>
    <definedName name="RUTINA" localSheetId="46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B18" i="295"/>
  <c r="D31" i="294"/>
  <c r="C31"/>
  <c r="B31"/>
  <c r="D20"/>
  <c r="C20"/>
  <c r="B20"/>
  <c r="F10" i="282"/>
  <c r="E10"/>
  <c r="D10"/>
  <c r="C10"/>
  <c r="G10" s="1"/>
  <c r="B10"/>
  <c r="G8"/>
  <c r="G7"/>
  <c r="E82" i="274"/>
  <c r="D82"/>
  <c r="C82"/>
  <c r="B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82" s="1"/>
  <c r="F29"/>
  <c r="E25"/>
  <c r="D25"/>
  <c r="C25"/>
  <c r="B25"/>
  <c r="F25" s="1"/>
  <c r="F23"/>
  <c r="F22"/>
  <c r="F21"/>
  <c r="F20"/>
  <c r="F18"/>
  <c r="F17"/>
  <c r="F16"/>
  <c r="F15"/>
  <c r="F14"/>
  <c r="F13"/>
  <c r="F12"/>
  <c r="F11"/>
  <c r="F10"/>
  <c r="F9"/>
  <c r="F8"/>
  <c r="F7"/>
  <c r="N25" i="273"/>
  <c r="G24" i="272"/>
  <c r="F24"/>
  <c r="E24"/>
  <c r="D24"/>
  <c r="C24"/>
  <c r="B24"/>
  <c r="I59" i="268"/>
  <c r="J59" s="1"/>
  <c r="G59"/>
  <c r="H59" s="1"/>
  <c r="E59"/>
  <c r="F59" s="1"/>
  <c r="C59"/>
  <c r="D59" s="1"/>
  <c r="B59"/>
  <c r="I30"/>
  <c r="G30"/>
  <c r="E30"/>
  <c r="F30" s="1"/>
  <c r="C30"/>
  <c r="D30" s="1"/>
  <c r="B30"/>
  <c r="H30" s="1"/>
  <c r="F39" i="267"/>
  <c r="D39"/>
  <c r="B39"/>
  <c r="F21"/>
  <c r="D21"/>
  <c r="B21"/>
  <c r="F52" i="266"/>
  <c r="G52" s="1"/>
  <c r="D52"/>
  <c r="E52" s="1"/>
  <c r="B52"/>
  <c r="C52" s="1"/>
  <c r="G50"/>
  <c r="E50"/>
  <c r="C50"/>
  <c r="G49"/>
  <c r="E49"/>
  <c r="C49"/>
  <c r="G47"/>
  <c r="E47"/>
  <c r="C47"/>
  <c r="G46"/>
  <c r="E46"/>
  <c r="C46"/>
  <c r="G45"/>
  <c r="E45"/>
  <c r="C45"/>
  <c r="G44"/>
  <c r="E44"/>
  <c r="C44"/>
  <c r="G43"/>
  <c r="E43"/>
  <c r="C43"/>
  <c r="G42"/>
  <c r="E42"/>
  <c r="C42"/>
  <c r="G41"/>
  <c r="E41"/>
  <c r="C41"/>
  <c r="G40"/>
  <c r="E40"/>
  <c r="C40"/>
  <c r="G39"/>
  <c r="E39"/>
  <c r="C39"/>
  <c r="G38"/>
  <c r="E38"/>
  <c r="C38"/>
  <c r="G37"/>
  <c r="E37"/>
  <c r="C37"/>
  <c r="G36"/>
  <c r="E36"/>
  <c r="C36"/>
  <c r="G35"/>
  <c r="E35"/>
  <c r="C35"/>
  <c r="G34"/>
  <c r="E34"/>
  <c r="C34"/>
  <c r="G33"/>
  <c r="E33"/>
  <c r="C33"/>
  <c r="G32"/>
  <c r="E32"/>
  <c r="C32"/>
  <c r="H27"/>
  <c r="I27" s="1"/>
  <c r="F27"/>
  <c r="D27"/>
  <c r="G27" s="1"/>
  <c r="B27"/>
  <c r="C27" s="1"/>
  <c r="I25"/>
  <c r="G25"/>
  <c r="E25"/>
  <c r="C25"/>
  <c r="I24"/>
  <c r="G24"/>
  <c r="E24"/>
  <c r="C24"/>
  <c r="I22"/>
  <c r="G22"/>
  <c r="E22"/>
  <c r="C22"/>
  <c r="I21"/>
  <c r="G21"/>
  <c r="E21"/>
  <c r="C21"/>
  <c r="I20"/>
  <c r="G20"/>
  <c r="E20"/>
  <c r="C20"/>
  <c r="I19"/>
  <c r="G19"/>
  <c r="E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H41" i="265"/>
  <c r="G41"/>
  <c r="F41"/>
  <c r="E41"/>
  <c r="D41"/>
  <c r="C41"/>
  <c r="B41"/>
  <c r="I50" i="264"/>
  <c r="H50"/>
  <c r="G50"/>
  <c r="F50"/>
  <c r="E50"/>
  <c r="D50"/>
  <c r="C50"/>
  <c r="B50"/>
  <c r="I39"/>
  <c r="H39"/>
  <c r="G39"/>
  <c r="F39"/>
  <c r="E39"/>
  <c r="D39"/>
  <c r="C39"/>
  <c r="B39"/>
  <c r="I25"/>
  <c r="H25"/>
  <c r="G25"/>
  <c r="F25"/>
  <c r="E25"/>
  <c r="D25"/>
  <c r="C25"/>
  <c r="B25"/>
  <c r="I17"/>
  <c r="H17"/>
  <c r="G17"/>
  <c r="F17"/>
  <c r="E17"/>
  <c r="D17"/>
  <c r="C17"/>
  <c r="B17"/>
  <c r="I12"/>
  <c r="I52" s="1"/>
  <c r="H12"/>
  <c r="H52" s="1"/>
  <c r="G12"/>
  <c r="G52" s="1"/>
  <c r="F12"/>
  <c r="F52" s="1"/>
  <c r="E12"/>
  <c r="E52" s="1"/>
  <c r="D12"/>
  <c r="D52" s="1"/>
  <c r="C12"/>
  <c r="C52" s="1"/>
  <c r="B12"/>
  <c r="B52" s="1"/>
  <c r="G28" i="263"/>
  <c r="C28"/>
  <c r="D28" s="1"/>
  <c r="B28"/>
  <c r="H28" s="1"/>
  <c r="F25"/>
  <c r="E25"/>
  <c r="I25" s="1"/>
  <c r="J25" s="1"/>
  <c r="H24"/>
  <c r="E24"/>
  <c r="F24" s="1"/>
  <c r="D24"/>
  <c r="H23"/>
  <c r="E23"/>
  <c r="F23" s="1"/>
  <c r="D23"/>
  <c r="I22"/>
  <c r="J22" s="1"/>
  <c r="H22"/>
  <c r="F22"/>
  <c r="E22"/>
  <c r="D22"/>
  <c r="H21"/>
  <c r="E21"/>
  <c r="F21" s="1"/>
  <c r="D21"/>
  <c r="H20"/>
  <c r="E20"/>
  <c r="F20" s="1"/>
  <c r="D20"/>
  <c r="I19"/>
  <c r="J19" s="1"/>
  <c r="H19"/>
  <c r="F19"/>
  <c r="E19"/>
  <c r="D19"/>
  <c r="H18"/>
  <c r="F18"/>
  <c r="E18"/>
  <c r="I18" s="1"/>
  <c r="J18" s="1"/>
  <c r="D18"/>
  <c r="H17"/>
  <c r="E17"/>
  <c r="F17" s="1"/>
  <c r="D17"/>
  <c r="I16"/>
  <c r="J16" s="1"/>
  <c r="H16"/>
  <c r="F16"/>
  <c r="E16"/>
  <c r="D16"/>
  <c r="H15"/>
  <c r="F15"/>
  <c r="E15"/>
  <c r="I15" s="1"/>
  <c r="J15" s="1"/>
  <c r="D15"/>
  <c r="I14"/>
  <c r="J14" s="1"/>
  <c r="H14"/>
  <c r="F14"/>
  <c r="E14"/>
  <c r="D14"/>
  <c r="J13"/>
  <c r="I13"/>
  <c r="H13"/>
  <c r="F13"/>
  <c r="E13"/>
  <c r="D13"/>
  <c r="H12"/>
  <c r="F12"/>
  <c r="E12"/>
  <c r="I12" s="1"/>
  <c r="J12" s="1"/>
  <c r="D12"/>
  <c r="I11"/>
  <c r="J11" s="1"/>
  <c r="H11"/>
  <c r="F11"/>
  <c r="E11"/>
  <c r="D11"/>
  <c r="H10"/>
  <c r="E10"/>
  <c r="I10" s="1"/>
  <c r="J10" s="1"/>
  <c r="D10"/>
  <c r="H9"/>
  <c r="E9"/>
  <c r="F9" s="1"/>
  <c r="D9"/>
  <c r="I8"/>
  <c r="H8"/>
  <c r="E8"/>
  <c r="E28" s="1"/>
  <c r="F28" s="1"/>
  <c r="D8"/>
  <c r="L27" i="262"/>
  <c r="J27"/>
  <c r="H27"/>
  <c r="F27"/>
  <c r="D27"/>
  <c r="B27"/>
  <c r="I31" i="261"/>
  <c r="H31"/>
  <c r="G31"/>
  <c r="F31"/>
  <c r="E31"/>
  <c r="D31"/>
  <c r="C31"/>
  <c r="B31"/>
  <c r="N20" i="260"/>
  <c r="L20"/>
  <c r="J20"/>
  <c r="H20"/>
  <c r="F20"/>
  <c r="D20"/>
  <c r="B20"/>
  <c r="G28" i="259"/>
  <c r="F28"/>
  <c r="E28"/>
  <c r="D28"/>
  <c r="C28"/>
  <c r="B28"/>
  <c r="H47" i="258"/>
  <c r="F47"/>
  <c r="D47"/>
  <c r="B47"/>
  <c r="F39" i="257"/>
  <c r="D39"/>
  <c r="B39"/>
  <c r="F20"/>
  <c r="D20"/>
  <c r="B20"/>
  <c r="E50" i="256"/>
  <c r="E49"/>
  <c r="E48"/>
  <c r="E47"/>
  <c r="E46"/>
  <c r="E45"/>
  <c r="E44"/>
  <c r="E43"/>
  <c r="E42"/>
  <c r="E41"/>
  <c r="E40"/>
  <c r="E39"/>
  <c r="E38"/>
  <c r="E37"/>
  <c r="E36"/>
  <c r="E35"/>
  <c r="E34"/>
  <c r="E33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L27" i="255"/>
  <c r="J27"/>
  <c r="H27"/>
  <c r="F27"/>
  <c r="D27"/>
  <c r="B27"/>
  <c r="G29" i="254"/>
  <c r="E29"/>
  <c r="D29"/>
  <c r="C29"/>
  <c r="B29"/>
  <c r="H15"/>
  <c r="G15"/>
  <c r="F15"/>
  <c r="D15"/>
  <c r="B15"/>
  <c r="F51" i="253"/>
  <c r="D31" i="252"/>
  <c r="G39" i="251"/>
  <c r="E39"/>
  <c r="D39"/>
  <c r="C39"/>
  <c r="B39"/>
  <c r="H20"/>
  <c r="G20"/>
  <c r="F20"/>
  <c r="D20"/>
  <c r="B20"/>
  <c r="H88" i="250"/>
  <c r="I88" s="1"/>
  <c r="H86"/>
  <c r="I86" s="1"/>
  <c r="I84"/>
  <c r="H84"/>
  <c r="I83"/>
  <c r="H83"/>
  <c r="H82"/>
  <c r="I82" s="1"/>
  <c r="H81"/>
  <c r="I81" s="1"/>
  <c r="I80"/>
  <c r="H80"/>
  <c r="I79"/>
  <c r="H79"/>
  <c r="H78"/>
  <c r="I78" s="1"/>
  <c r="H77"/>
  <c r="I77" s="1"/>
  <c r="I76"/>
  <c r="H76"/>
  <c r="I75"/>
  <c r="H75"/>
  <c r="H73"/>
  <c r="I73" s="1"/>
  <c r="H71"/>
  <c r="I71" s="1"/>
  <c r="I69"/>
  <c r="H69"/>
  <c r="I68"/>
  <c r="H68"/>
  <c r="H67"/>
  <c r="I67" s="1"/>
  <c r="H65"/>
  <c r="I65" s="1"/>
  <c r="I63"/>
  <c r="H63"/>
  <c r="I62"/>
  <c r="H62"/>
  <c r="H61"/>
  <c r="I61" s="1"/>
  <c r="H59"/>
  <c r="I59" s="1"/>
  <c r="I58"/>
  <c r="H58"/>
  <c r="I57"/>
  <c r="H57"/>
  <c r="H56"/>
  <c r="I56" s="1"/>
  <c r="H55"/>
  <c r="I55" s="1"/>
  <c r="I54"/>
  <c r="H54"/>
  <c r="I52"/>
  <c r="H52"/>
  <c r="H51"/>
  <c r="I51" s="1"/>
  <c r="H50"/>
  <c r="I50" s="1"/>
  <c r="I49"/>
  <c r="H49"/>
  <c r="I47"/>
  <c r="H47"/>
  <c r="H46"/>
  <c r="I46" s="1"/>
  <c r="H45"/>
  <c r="I45" s="1"/>
  <c r="I44"/>
  <c r="H44"/>
  <c r="I42"/>
  <c r="H42"/>
  <c r="H40"/>
  <c r="I40" s="1"/>
  <c r="H38"/>
  <c r="I38" s="1"/>
  <c r="I36"/>
  <c r="H36"/>
  <c r="I34"/>
  <c r="H34"/>
  <c r="H33"/>
  <c r="I33" s="1"/>
  <c r="H32"/>
  <c r="I32" s="1"/>
  <c r="I31"/>
  <c r="H31"/>
  <c r="I30"/>
  <c r="H30"/>
  <c r="H29"/>
  <c r="I29" s="1"/>
  <c r="H28"/>
  <c r="I28" s="1"/>
  <c r="I27"/>
  <c r="H27"/>
  <c r="I26"/>
  <c r="H26"/>
  <c r="H24"/>
  <c r="I24" s="1"/>
  <c r="H23"/>
  <c r="I23" s="1"/>
  <c r="I22"/>
  <c r="H22"/>
  <c r="I21"/>
  <c r="H21"/>
  <c r="H20"/>
  <c r="I20" s="1"/>
  <c r="H18"/>
  <c r="I18" s="1"/>
  <c r="I17"/>
  <c r="H17"/>
  <c r="I16"/>
  <c r="H16"/>
  <c r="H15"/>
  <c r="I15" s="1"/>
  <c r="H14"/>
  <c r="I14" s="1"/>
  <c r="I12"/>
  <c r="H12"/>
  <c r="I11"/>
  <c r="H11"/>
  <c r="H10"/>
  <c r="I10" s="1"/>
  <c r="H9"/>
  <c r="I9" s="1"/>
  <c r="F10" i="263" l="1"/>
  <c r="E27" i="266"/>
  <c r="J30" i="268"/>
  <c r="F8" i="263"/>
  <c r="I17"/>
  <c r="J17" s="1"/>
  <c r="I20"/>
  <c r="J20" s="1"/>
  <c r="I23"/>
  <c r="J23" s="1"/>
  <c r="I9"/>
  <c r="J9" s="1"/>
  <c r="I21"/>
  <c r="J21" s="1"/>
  <c r="I24"/>
  <c r="J24" s="1"/>
  <c r="J8"/>
  <c r="I28" l="1"/>
  <c r="J28" s="1"/>
  <c r="L27" i="236"/>
  <c r="K27"/>
  <c r="J27"/>
  <c r="I27"/>
  <c r="H27"/>
  <c r="G27"/>
  <c r="F27"/>
  <c r="E27"/>
  <c r="D27"/>
  <c r="C27"/>
  <c r="L88" i="235"/>
  <c r="K88"/>
  <c r="J88"/>
  <c r="I88"/>
  <c r="H88"/>
  <c r="G88"/>
  <c r="F88"/>
  <c r="E88"/>
  <c r="D88"/>
  <c r="C88"/>
  <c r="L76" i="232"/>
  <c r="K76"/>
  <c r="J76"/>
  <c r="I76"/>
  <c r="H76"/>
  <c r="G76"/>
  <c r="F76"/>
  <c r="E76"/>
  <c r="D76"/>
  <c r="C76"/>
  <c r="G25" i="73"/>
  <c r="D64" i="212" l="1"/>
  <c r="C64"/>
  <c r="C66" s="1"/>
  <c r="D33"/>
  <c r="C33"/>
  <c r="D27"/>
  <c r="C27"/>
  <c r="D13"/>
  <c r="C13"/>
  <c r="D66" l="1"/>
  <c r="E62" l="1"/>
  <c r="E58"/>
  <c r="E54"/>
  <c r="E50"/>
  <c r="E46"/>
  <c r="E42"/>
  <c r="E38"/>
  <c r="E29"/>
  <c r="E26"/>
  <c r="E22"/>
  <c r="E18"/>
  <c r="E9"/>
  <c r="E43"/>
  <c r="E31"/>
  <c r="E19"/>
  <c r="E13"/>
  <c r="E60"/>
  <c r="E56"/>
  <c r="E52"/>
  <c r="E44"/>
  <c r="E35"/>
  <c r="E15"/>
  <c r="E61"/>
  <c r="E57"/>
  <c r="E53"/>
  <c r="E49"/>
  <c r="E41"/>
  <c r="E25"/>
  <c r="E17"/>
  <c r="E7"/>
  <c r="E63"/>
  <c r="E59"/>
  <c r="E55"/>
  <c r="E51"/>
  <c r="E47"/>
  <c r="E39"/>
  <c r="E33"/>
  <c r="E23"/>
  <c r="E11"/>
  <c r="E48"/>
  <c r="E40"/>
  <c r="E32"/>
  <c r="E24"/>
  <c r="E20"/>
  <c r="E12"/>
  <c r="E45"/>
  <c r="E37"/>
  <c r="E27"/>
  <c r="E21"/>
  <c r="E64"/>
  <c r="D16" i="133" l="1"/>
  <c r="C16"/>
  <c r="C17" i="163" l="1"/>
  <c r="D17"/>
</calcChain>
</file>

<file path=xl/sharedStrings.xml><?xml version="1.0" encoding="utf-8"?>
<sst xmlns="http://schemas.openxmlformats.org/spreadsheetml/2006/main" count="7615" uniqueCount="1414">
  <si>
    <t>identificados</t>
  </si>
  <si>
    <t>Motivación</t>
  </si>
  <si>
    <t>Número de causantes identificados</t>
  </si>
  <si>
    <t>Vegetación leñosa</t>
  </si>
  <si>
    <t>herbácea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</si>
  <si>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</si>
  <si>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</si>
  <si>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</si>
  <si>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</si>
  <si>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</si>
  <si>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Euskadi</t>
  </si>
  <si>
    <t>Andalucia</t>
  </si>
  <si>
    <t>Illes Baleares</t>
  </si>
  <si>
    <t>Melilla</t>
  </si>
  <si>
    <t>Traslocación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</si>
  <si>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</si>
  <si>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</si>
  <si>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</si>
  <si>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</si>
  <si>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</si>
  <si>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</si>
  <si>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</si>
  <si>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</si>
  <si>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</si>
  <si>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</si>
  <si>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</si>
  <si>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</si>
  <si>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</si>
  <si>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</si>
  <si>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</si>
  <si>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</si>
  <si>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</si>
  <si>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</si>
  <si>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</si>
  <si>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</si>
  <si>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- De rastrojos</t>
  </si>
  <si>
    <t>- De restos de poda</t>
  </si>
  <si>
    <t>- Sin especificar</t>
  </si>
  <si>
    <t>- Total Quema agrícola</t>
  </si>
  <si>
    <t>Quemas ganaderas</t>
  </si>
  <si>
    <t>- Quemas de matorral</t>
  </si>
  <si>
    <t>- Quemas de herbáceas</t>
  </si>
  <si>
    <t xml:space="preserve">- Total Quemas ganaderas                </t>
  </si>
  <si>
    <t>Quemas para el control de la vegetación</t>
  </si>
  <si>
    <t>- Quema de control de vegetación próxima a edificaciones</t>
  </si>
  <si>
    <t xml:space="preserve">- Quema de control de vegetación de accesos </t>
  </si>
  <si>
    <t xml:space="preserve">- Quemas de vegetación para el control de animales nocivos </t>
  </si>
  <si>
    <t>- Quema de control de vegetación en lindes y bordes de fincas</t>
  </si>
  <si>
    <t>- Quema de control de vegetación en infraestructuras de riego</t>
  </si>
  <si>
    <t>- Total Quemas para el control de la vegetación</t>
  </si>
  <si>
    <t>- Total Trabajos forestales</t>
  </si>
  <si>
    <t>- Total Fumadores</t>
  </si>
  <si>
    <t>Eliminación de basuras y restos</t>
  </si>
  <si>
    <t>- Quemas de restos de poda o jadinería en urbanizaciones</t>
  </si>
  <si>
    <t>- Escape de vertedero</t>
  </si>
  <si>
    <t>- Otros incendios por quema de basuras (conocidas)</t>
  </si>
  <si>
    <t>- Total Eliminación de basuras y restos</t>
  </si>
  <si>
    <t>- Total Hogueras</t>
  </si>
  <si>
    <t>- Maquinaria (cosechadoras)</t>
  </si>
  <si>
    <t>- Escapes de vehículos (ligeros y pesados)</t>
  </si>
  <si>
    <t>- Accidentes de vehículos</t>
  </si>
  <si>
    <t>- Otro tipo de motores o maquinaria (Sin especificar)</t>
  </si>
  <si>
    <t>- Total Motores y máquinas</t>
  </si>
  <si>
    <t>- Total Ferrocarril</t>
  </si>
  <si>
    <t>- Total Líneas eléctricas</t>
  </si>
  <si>
    <t>-Total Actividades militares</t>
  </si>
  <si>
    <t>Otras actividades y usos del monte</t>
  </si>
  <si>
    <t>- Apicultura</t>
  </si>
  <si>
    <t>- Fuegos artificiales (petardos, cohetes, etc)</t>
  </si>
  <si>
    <t xml:space="preserve"> - Globos aerostáticos</t>
  </si>
  <si>
    <t>- Gamberradas, juegos de niños (quema de pelusa de chopo, etc)</t>
  </si>
  <si>
    <t xml:space="preserve">  Otras causas no intencionales (conocidas)</t>
  </si>
  <si>
    <t xml:space="preserve">  Otras causas no intencionales (Sin determinar)</t>
  </si>
  <si>
    <t xml:space="preserve"> Total Otras Actividades y usos del monte</t>
  </si>
  <si>
    <t>TOTAL NELIGENCIAS Y CAUSAS ACCIDENTALES</t>
  </si>
  <si>
    <t>SUPERFICIE EROSIONABLE</t>
  </si>
  <si>
    <t>CACERES</t>
  </si>
  <si>
    <t>CADIZ</t>
  </si>
  <si>
    <t>CASTELLON</t>
  </si>
  <si>
    <t>Ritos pseudoreligiosos y satanismo</t>
  </si>
  <si>
    <t>Para contemplar las labores de extinción</t>
  </si>
  <si>
    <t>Vigilante fijo</t>
  </si>
  <si>
    <t>Agente forestal</t>
  </si>
  <si>
    <t>Vigilante móvil</t>
  </si>
  <si>
    <t>Aeronave</t>
  </si>
  <si>
    <t>Llamada particular</t>
  </si>
  <si>
    <t>Tiempo de llegada (Minutos)</t>
  </si>
  <si>
    <t>Superficies</t>
  </si>
  <si>
    <t>Media (ha)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</si>
  <si>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</si>
  <si>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</si>
  <si>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</si>
  <si>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</si>
  <si>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</si>
  <si>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</si>
  <si>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</si>
  <si>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</si>
  <si>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</si>
  <si>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</si>
  <si>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Sin medios de extinción</t>
  </si>
  <si>
    <t>Con intervención de medios de extinción</t>
  </si>
  <si>
    <t>Con datos</t>
  </si>
  <si>
    <t xml:space="preserve">Llegada &lt;= 15' </t>
  </si>
  <si>
    <t>Llegada &lt;= 30'</t>
  </si>
  <si>
    <t>Campaña de Verano (Julio - Septiembre)</t>
  </si>
  <si>
    <t>Tipo</t>
  </si>
  <si>
    <t>Base</t>
  </si>
  <si>
    <t>Periodo</t>
  </si>
  <si>
    <t>Zona preferente</t>
  </si>
  <si>
    <t>Aeronaves</t>
  </si>
  <si>
    <t>Verano 2007</t>
  </si>
  <si>
    <t>Aviones Anfibios (5.500 litros)</t>
  </si>
  <si>
    <t>2/3</t>
  </si>
  <si>
    <t>1/2</t>
  </si>
  <si>
    <t>Helicóptero Bombardero de Agua (4.500 litros)</t>
  </si>
  <si>
    <t>1</t>
  </si>
  <si>
    <t>% respecto al total protegido</t>
  </si>
  <si>
    <t>Área Marina Protegida</t>
  </si>
  <si>
    <t>Figura de Protección</t>
  </si>
  <si>
    <t>Lugar de Interés Científico</t>
  </si>
  <si>
    <t>Zona de Interes Regional</t>
  </si>
  <si>
    <t>Zona de Especial Conservación de Importancia Comunitaria</t>
  </si>
  <si>
    <t>SUPERFICIE FORESTAL TOTAL (ha)</t>
  </si>
  <si>
    <t>SUPERFICIE FORESTAL PROTEGIDA (ha)</t>
  </si>
  <si>
    <t>% forestal protegido</t>
  </si>
  <si>
    <t>Superficie forestal total (ha)</t>
  </si>
  <si>
    <t>aeronaves</t>
  </si>
  <si>
    <t>Equipo de Prevención Integral</t>
  </si>
  <si>
    <t>A CORUÑA</t>
  </si>
  <si>
    <t>LUGO</t>
  </si>
  <si>
    <t>OURENSE</t>
  </si>
  <si>
    <t>PONTEVEDRA</t>
  </si>
  <si>
    <t>ASTURIAS 1</t>
  </si>
  <si>
    <t>ASTURIAS 2</t>
  </si>
  <si>
    <t>NAVARRA 1</t>
  </si>
  <si>
    <t>NAVARRA 2</t>
  </si>
  <si>
    <t>ZAMORA</t>
  </si>
  <si>
    <t>LEÓN</t>
  </si>
  <si>
    <t>ÁVILA</t>
  </si>
  <si>
    <t xml:space="preserve">HUESCA </t>
  </si>
  <si>
    <t>CÁCERES</t>
  </si>
  <si>
    <t>País</t>
  </si>
  <si>
    <t>Nº de siniestros</t>
  </si>
  <si>
    <t>España</t>
  </si>
  <si>
    <t>Francia</t>
  </si>
  <si>
    <t>Italia</t>
  </si>
  <si>
    <t>Portugal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</si>
  <si>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</si>
  <si>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</si>
  <si>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</si>
  <si>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</si>
  <si>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>Terrestre</t>
  </si>
  <si>
    <t>Marino</t>
  </si>
  <si>
    <t>Total Red Natura 2000</t>
  </si>
  <si>
    <t xml:space="preserve">Figura de protección </t>
  </si>
  <si>
    <t>Nº de espacios declarados</t>
  </si>
  <si>
    <t>Parque Nacional</t>
  </si>
  <si>
    <t>Parque Natural</t>
  </si>
  <si>
    <t>Parque Regional</t>
  </si>
  <si>
    <t>Parque Rural</t>
  </si>
  <si>
    <t>Reserva Natural</t>
  </si>
  <si>
    <t>Microrreserva</t>
  </si>
  <si>
    <t>Año completo</t>
  </si>
  <si>
    <t xml:space="preserve">Verano </t>
  </si>
  <si>
    <t>TORREJÓN (M) CL-215 T Y CL-415</t>
  </si>
  <si>
    <t>RUENTE (S)</t>
  </si>
  <si>
    <t>CANTABRIA - CASTILLA Y LEÓN - ASTURIAS</t>
  </si>
  <si>
    <t>NOIA</t>
  </si>
  <si>
    <t>LUGO- ANCARES</t>
  </si>
  <si>
    <t>A POBRA DE TRIVES</t>
  </si>
  <si>
    <t>PONTEAREAS</t>
  </si>
  <si>
    <t>POLA DE LENA</t>
  </si>
  <si>
    <t>CANGAS DE ONÍS</t>
  </si>
  <si>
    <t>CANGAS DEL NARCEA</t>
  </si>
  <si>
    <t>CABUÉRNIGA</t>
  </si>
  <si>
    <t>BAZTÁN</t>
  </si>
  <si>
    <t>BURGUETE</t>
  </si>
  <si>
    <t>SANABRIA</t>
  </si>
  <si>
    <t>BARCO DE ÁVILA</t>
  </si>
  <si>
    <t>SOMONTANO</t>
  </si>
  <si>
    <t>C.VALENCIANA</t>
  </si>
  <si>
    <t>HURDES</t>
  </si>
  <si>
    <t>Brigadas de Prevención</t>
  </si>
  <si>
    <t>LA IGESUELA (TO)</t>
  </si>
  <si>
    <t>(conclusión)</t>
  </si>
  <si>
    <t>(1) Los porcentajes están referidos a cada nivel erosivo</t>
  </si>
  <si>
    <t>Reserva de la Biosfera</t>
  </si>
  <si>
    <t>Reserva Fluvial</t>
  </si>
  <si>
    <t>Muy bajo</t>
  </si>
  <si>
    <t>Reserva Integral</t>
  </si>
  <si>
    <t>Reserva Natural de Fauna Salvaje</t>
  </si>
  <si>
    <t>Reserva Natural Dirigida</t>
  </si>
  <si>
    <t>Reserva Natural Especial</t>
  </si>
  <si>
    <t>Reserva Natural Integral</t>
  </si>
  <si>
    <t>Reserva Natural Parcial</t>
  </si>
  <si>
    <t>Paisaje Protegido</t>
  </si>
  <si>
    <t>Paraje Natural</t>
  </si>
  <si>
    <t>Paraje Natural de Interés Nacional</t>
  </si>
  <si>
    <t>Paraje Natural Municipal</t>
  </si>
  <si>
    <t>Paraje Pintoresco</t>
  </si>
  <si>
    <t>Monumento Natural</t>
  </si>
  <si>
    <t>Monumento Natural de Interés Nacional</t>
  </si>
  <si>
    <t>Total Monumento Natural</t>
  </si>
  <si>
    <t>Árbol Singular</t>
  </si>
  <si>
    <t>Área Natural Recreativa</t>
  </si>
  <si>
    <t>Corredor Ecológico y de Biodiversidad</t>
  </si>
  <si>
    <t>Cuevas</t>
  </si>
  <si>
    <t>Enclave Natural</t>
  </si>
  <si>
    <t>Humedal Protegido</t>
  </si>
  <si>
    <t>Parque Periurbano</t>
  </si>
  <si>
    <t>Parque Periurbano de Conservación y Ocio</t>
  </si>
  <si>
    <t>Plan Especial de Protección (PEIN)</t>
  </si>
  <si>
    <t>Sitio de Interés Científico</t>
  </si>
  <si>
    <t>Sitio Natural de Interés Nacional</t>
  </si>
  <si>
    <t>Zona de la Red Ecológica Europea Natura 2000</t>
  </si>
  <si>
    <t>Total Otras figuras</t>
  </si>
  <si>
    <t>Nº total de espacios naturales protegidos</t>
  </si>
  <si>
    <t>Zona de Especial Protección de los Valores Naturales</t>
  </si>
  <si>
    <t>Provincia</t>
  </si>
  <si>
    <t>Mat. y M. Bajo (ha)</t>
  </si>
  <si>
    <t>Quercus faginea</t>
  </si>
  <si>
    <t>Pinus canariensis</t>
  </si>
  <si>
    <t>ASTURIAS</t>
  </si>
  <si>
    <t>CEUTA</t>
  </si>
  <si>
    <t>ESPACIOS NATURALES O DE INTERES</t>
  </si>
  <si>
    <t>Administración competente</t>
  </si>
  <si>
    <t>ESPACIOS NATURALES O DE INTERÉS</t>
  </si>
  <si>
    <t>por administración competente</t>
  </si>
  <si>
    <t>por administración competente y figura de protección.</t>
  </si>
  <si>
    <t>PALENCIA</t>
  </si>
  <si>
    <t>SALAMANCA</t>
  </si>
  <si>
    <t>IFN4</t>
  </si>
  <si>
    <t>INVENTARIO NACIONAL</t>
  </si>
  <si>
    <t>Causas de daños</t>
  </si>
  <si>
    <t>Caza y ganado</t>
  </si>
  <si>
    <t>Insectos</t>
  </si>
  <si>
    <t xml:space="preserve">Hongos </t>
  </si>
  <si>
    <t>Acción del hombre</t>
  </si>
  <si>
    <t>No identificados</t>
  </si>
  <si>
    <t>Año</t>
  </si>
  <si>
    <t>Nº de puntos de observación</t>
  </si>
  <si>
    <t>456*</t>
  </si>
  <si>
    <t>Nº de coníferas evaluadas</t>
  </si>
  <si>
    <t>Nº de frondosas evaluadas</t>
  </si>
  <si>
    <t>Nº Total de árboles evaluados</t>
  </si>
  <si>
    <t>Defoliación en coníferas (%)</t>
  </si>
  <si>
    <t>Del 0% al 10% de la copa defoliada</t>
  </si>
  <si>
    <t>Del 11% al 25% de la copa defoliada</t>
  </si>
  <si>
    <t>Del 26% al 60% de la copa defoliada</t>
  </si>
  <si>
    <t>Más del 60% de la copa defoliada</t>
  </si>
  <si>
    <t>Muertos o desparecidos</t>
  </si>
  <si>
    <t>Defoliación de frondosas (%)</t>
  </si>
  <si>
    <t>Defoliación en coníferas y frondosas(%)</t>
  </si>
  <si>
    <t>* A partir del 1994 el número de puntos incluye los muestreados en Canarias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</si>
  <si>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</si>
  <si>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</si>
  <si>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</si>
  <si>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</si>
  <si>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</si>
  <si>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</si>
  <si>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Parcela</t>
  </si>
  <si>
    <t>Precipitación Total Anual (mm)</t>
  </si>
  <si>
    <t>PH</t>
  </si>
  <si>
    <t>K</t>
  </si>
  <si>
    <t>Na</t>
  </si>
  <si>
    <t>Ca</t>
  </si>
  <si>
    <t>Mg</t>
  </si>
  <si>
    <t>Cl</t>
  </si>
  <si>
    <t>Alcalinidad</t>
  </si>
  <si>
    <t>Precipitación incidente</t>
  </si>
  <si>
    <t>Número de árboles  cuya clase de defoliación* es:</t>
  </si>
  <si>
    <t>Porcentaje de árboles cuya clase de defoliación* es:</t>
  </si>
  <si>
    <t>0+1</t>
  </si>
  <si>
    <t>2+3</t>
  </si>
  <si>
    <t>2+3+4</t>
  </si>
  <si>
    <t>Pinus Pinea</t>
  </si>
  <si>
    <t>Pinus Sylvestris</t>
  </si>
  <si>
    <t>Total coníferas</t>
  </si>
  <si>
    <t>Eucalyptus sp</t>
  </si>
  <si>
    <t>Fagus Sylvatica</t>
  </si>
  <si>
    <t>Total frondosas</t>
  </si>
  <si>
    <t>&lt; 60 años</t>
  </si>
  <si>
    <t>&gt;= 60 años</t>
  </si>
  <si>
    <t>*Clases de defoliación y porcentaje de defoliación de cada clase:</t>
  </si>
  <si>
    <t>0: No defoliado (0%-10%)</t>
  </si>
  <si>
    <t>1: Ligeramente defoliado (11%-25%)</t>
  </si>
  <si>
    <t>2: Moderadamente defoliado (26%-60%)</t>
  </si>
  <si>
    <t>3: Gravemente defoliado (61%-99%)</t>
  </si>
  <si>
    <t>4: Seco o desaparecido (100%)</t>
  </si>
  <si>
    <t>12.8.1.2. SINIESTROS: Serie histórica del número de siniestros y superficies afectadas</t>
  </si>
  <si>
    <t xml:space="preserve">12.8.1.5. SINIESTROS: Serie histórica del número y porcentaje de conatos </t>
  </si>
  <si>
    <r>
      <t>12.8.1.6. SINIESTROS : Serie histórica del número y superficie afectadas por grandes incendios (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>500 ha)</t>
    </r>
  </si>
  <si>
    <t>Árboles hasta 60 años</t>
  </si>
  <si>
    <t>Árboles de 60 años o más</t>
  </si>
  <si>
    <t>Porcentaje de daños en coníferas según y frondosas cuya clase de defoliación es :</t>
  </si>
  <si>
    <t>No defoliado (0%-10%)</t>
  </si>
  <si>
    <t>Ligeramente defoliado (11%-25%)</t>
  </si>
  <si>
    <t>Nº de espacios</t>
  </si>
  <si>
    <t>Otros parques</t>
  </si>
  <si>
    <t>Otras reservas</t>
  </si>
  <si>
    <t>Otras figuras</t>
  </si>
  <si>
    <t>Moderadamente defoliado (11% -25%)</t>
  </si>
  <si>
    <t>Total muestreados</t>
  </si>
  <si>
    <t>Gravemente defoliado (61%-99%)</t>
  </si>
  <si>
    <t>Seco o desaparecido</t>
  </si>
  <si>
    <r>
      <t>c 25ºC</t>
    </r>
    <r>
      <rPr>
        <vertAlign val="superscript"/>
        <sz val="10"/>
        <rFont val="Arial"/>
        <family val="2"/>
      </rPr>
      <t>(1)</t>
    </r>
  </si>
  <si>
    <r>
      <t>N-NH</t>
    </r>
    <r>
      <rPr>
        <vertAlign val="subscript"/>
        <sz val="10"/>
        <rFont val="Arial"/>
        <family val="2"/>
      </rPr>
      <t>4</t>
    </r>
  </si>
  <si>
    <r>
      <t>S-SO</t>
    </r>
    <r>
      <rPr>
        <vertAlign val="subscript"/>
        <sz val="10"/>
        <rFont val="Arial"/>
        <family val="2"/>
      </rPr>
      <t>4</t>
    </r>
  </si>
  <si>
    <r>
      <t>µS·cm</t>
    </r>
    <r>
      <rPr>
        <vertAlign val="superscript"/>
        <sz val="10"/>
        <rFont val="Arial"/>
        <family val="2"/>
      </rPr>
      <t>-1</t>
    </r>
  </si>
  <si>
    <r>
      <t>mg·l</t>
    </r>
    <r>
      <rPr>
        <vertAlign val="superscript"/>
        <sz val="10"/>
        <rFont val="Arial"/>
        <family val="2"/>
      </rPr>
      <t>-1</t>
    </r>
  </si>
  <si>
    <r>
      <t>µeq·l</t>
    </r>
    <r>
      <rPr>
        <vertAlign val="superscript"/>
        <sz val="10"/>
        <rFont val="Arial"/>
        <family val="2"/>
      </rPr>
      <t>-1</t>
    </r>
  </si>
  <si>
    <t>Abióticos</t>
  </si>
  <si>
    <t>Nota:  - Los datos corresponden a los árboles con más del 25% de defoliación</t>
  </si>
  <si>
    <t xml:space="preserve">12.9.1. ESTADO DE SALUD DE LOS BOSQUES: </t>
  </si>
  <si>
    <t>LIC</t>
  </si>
  <si>
    <t>ZEPA</t>
  </si>
  <si>
    <t>Arbolado</t>
  </si>
  <si>
    <t>Desarbolado</t>
  </si>
  <si>
    <t>Comunidad Autónoma</t>
  </si>
  <si>
    <t xml:space="preserve"> (conclusión)</t>
  </si>
  <si>
    <t>2/4</t>
  </si>
  <si>
    <t>TODO EL AÑO</t>
  </si>
  <si>
    <t>MADRID - CASTILLA LA MANCHA - CASTILLA Y LEÓN</t>
  </si>
  <si>
    <t>16-6 A 30-9</t>
  </si>
  <si>
    <t>EXTREMADURA - ANDALUCÍA - CASTILLA LA MANCHA</t>
  </si>
  <si>
    <t>1-7 A 30-9</t>
  </si>
  <si>
    <t>ARAGON - CATALUÑA - C. VALENCIANA - PAÍS VASCO - NAVARRA - LA RIOJA</t>
  </si>
  <si>
    <t>1-6 A 30-9</t>
  </si>
  <si>
    <t>16-6 A 15-8</t>
  </si>
  <si>
    <t>CASTILLA LA MANCHA - ANDALUCÍA - C. VALENCIANA - MURCIA</t>
  </si>
  <si>
    <t>ANDALUCÍA - MURCIA - EXTREMADURA - CEUTA - MELILLA</t>
  </si>
  <si>
    <t>HUELMA (J)</t>
  </si>
  <si>
    <t>16-6 A 15-10</t>
  </si>
  <si>
    <t>VILLARES DE JADRAQUE (GU)</t>
  </si>
  <si>
    <t>LA ALMORAIMA (CA)</t>
  </si>
  <si>
    <t>ANDALUCÍA - CEUTA</t>
  </si>
  <si>
    <t>IBIAS (O)</t>
  </si>
  <si>
    <t>ASTURIAS - GALICIA - CASTILLA Y LEÓN</t>
  </si>
  <si>
    <t>TENERIFE (TF)</t>
  </si>
  <si>
    <t>1-7 A 30-10</t>
  </si>
  <si>
    <t>PLASENCIA DEL MONTE (HU)</t>
  </si>
  <si>
    <t>ARAGÓN - NAVARRA - LA RIOJA - CATALUÑA</t>
  </si>
  <si>
    <t>CARAVACA (MU)</t>
  </si>
  <si>
    <t>MURCIA - C.VALENCIANA - ANDALUCÍA - CASTILLA LA MANCHA</t>
  </si>
  <si>
    <t>AMPURIABRAVA (GI)</t>
  </si>
  <si>
    <t>AGONCILLO (LO)</t>
  </si>
  <si>
    <t>LA RIOJA - NAVARRA - ARAGÓN - PAÍS VASCO - CASTILLA Y LEÓN</t>
  </si>
  <si>
    <t>XINZO (OR)</t>
  </si>
  <si>
    <t>GALICIA - ASTURIAS - CASTILLA Y LEÓN</t>
  </si>
  <si>
    <t>PAMPLONA (NA)</t>
  </si>
  <si>
    <t xml:space="preserve">NAVARRA - LA RIOJA - PAÍS VASCO - ARAGÓN </t>
  </si>
  <si>
    <t>SON BONET (IB)</t>
  </si>
  <si>
    <t>MANISES (V)</t>
  </si>
  <si>
    <t xml:space="preserve">REUS (T)              </t>
  </si>
  <si>
    <t>ROSINOS (ZA)</t>
  </si>
  <si>
    <t>TABUYO (LE)</t>
  </si>
  <si>
    <t>CASTILLA Y LEÓN - ASTURIAS - GALICIA</t>
  </si>
  <si>
    <t>PINOFRANQUEADO (CC)</t>
  </si>
  <si>
    <t>EXTREMADURA - ANDALUCÍA - CASTILLA Y LEÓN - CASTILLA LA MANCHA</t>
  </si>
  <si>
    <t>DAROCA (Z)</t>
  </si>
  <si>
    <t>PRADO DE LOS ESQUILADORES (CU)</t>
  </si>
  <si>
    <t>TINEO (O)</t>
  </si>
  <si>
    <t>LAZA (OR)</t>
  </si>
  <si>
    <t>LUBIA (SO)</t>
  </si>
  <si>
    <t>LA PALMA (TF)</t>
  </si>
  <si>
    <t>LA IGLESUELA (TO)</t>
  </si>
  <si>
    <t>EXTREMADURA - CASTILLA LA MANCHA - CASTILLA Y LEÓN - MADRID</t>
  </si>
  <si>
    <t>PUERTO EL PICO (AV)</t>
  </si>
  <si>
    <t>CASTILLA Y LEÓN-CASTILLA LA MANCHA-EXTREMADURA-MADRID</t>
  </si>
  <si>
    <t>MUCHAMIEL (A)</t>
  </si>
  <si>
    <t>TORREJÓN (M)</t>
  </si>
  <si>
    <t>16-7 A 15-8</t>
  </si>
  <si>
    <t>ASTURIAS 3</t>
  </si>
  <si>
    <t>Coníferas</t>
  </si>
  <si>
    <t>Frondosas</t>
  </si>
  <si>
    <t>Mixtas</t>
  </si>
  <si>
    <t>Total Arbolado</t>
  </si>
  <si>
    <t>IFN3</t>
  </si>
  <si>
    <t>IFN2</t>
  </si>
  <si>
    <t>Año del IFN</t>
  </si>
  <si>
    <t>Cantidad de pies mayores</t>
  </si>
  <si>
    <t xml:space="preserve">Cantidad de pies menores </t>
  </si>
  <si>
    <r>
      <t>Volumen maderable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</si>
  <si>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maderable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</si>
  <si>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</si>
  <si>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</si>
  <si>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</si>
  <si>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</si>
  <si>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SUPERFICIE FORESTAL</t>
  </si>
  <si>
    <t xml:space="preserve">Entidades locales </t>
  </si>
  <si>
    <t xml:space="preserve">Vecinales en mano común </t>
  </si>
  <si>
    <t>Total</t>
  </si>
  <si>
    <t>ESPAÑA</t>
  </si>
  <si>
    <t>(continuación)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</si>
  <si>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</si>
  <si>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</si>
  <si>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SUPERFICIE Y ESTRUCTURA FORESTAL</t>
  </si>
  <si>
    <t>Andalucía</t>
  </si>
  <si>
    <t>Aragón</t>
  </si>
  <si>
    <t>Canarias</t>
  </si>
  <si>
    <t>Cantabria</t>
  </si>
  <si>
    <t>Castilla La Mancha</t>
  </si>
  <si>
    <t>Castilla y  León</t>
  </si>
  <si>
    <t>Cataluña</t>
  </si>
  <si>
    <t>C. Valenciana</t>
  </si>
  <si>
    <t>Extremadura</t>
  </si>
  <si>
    <t>Galicia</t>
  </si>
  <si>
    <t>La Rioja</t>
  </si>
  <si>
    <t>Navarra</t>
  </si>
  <si>
    <t>País Vasco</t>
  </si>
  <si>
    <t xml:space="preserve">12.1.5. Superficie forestal arbolada </t>
  </si>
  <si>
    <t>Principado de Asturias</t>
  </si>
  <si>
    <t>Castilla y León</t>
  </si>
  <si>
    <t>Comunidad Valenciana</t>
  </si>
  <si>
    <t>Comunidad de Madrid</t>
  </si>
  <si>
    <t>Región de Murcia</t>
  </si>
  <si>
    <t>Comunidad Foral de Navarra</t>
  </si>
  <si>
    <t>Islas Baleares</t>
  </si>
  <si>
    <t>Brigada Helitransportadora de Invierno</t>
  </si>
  <si>
    <t>LA PALMA</t>
  </si>
  <si>
    <t>Reserva Natural Concertada</t>
  </si>
  <si>
    <t>Área Natural Singular</t>
  </si>
  <si>
    <t>Biotopo Protegido</t>
  </si>
  <si>
    <t>Superficie forestal protegida (ha)</t>
  </si>
  <si>
    <t>INVENTARIO NACIONAL DE EROSION DE SUELOS</t>
  </si>
  <si>
    <t>Nivel erosivo</t>
  </si>
  <si>
    <t>Superficie geográfica</t>
  </si>
  <si>
    <t>Pérdidas de suelo</t>
  </si>
  <si>
    <t>Pérdidas medias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</si>
  <si>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</si>
  <si>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</si>
  <si>
    <t>~ 0,00</t>
  </si>
  <si>
    <t>&gt; 200</t>
  </si>
  <si>
    <t>Superficie Erosionable</t>
  </si>
  <si>
    <t>Láminas de agua superficiales y humedales</t>
  </si>
  <si>
    <t>Superficies artificiales</t>
  </si>
  <si>
    <t>Asturias (Principado de)</t>
  </si>
  <si>
    <t>Madrid (Comunidad de)</t>
  </si>
  <si>
    <t>Murcia (Región de)</t>
  </si>
  <si>
    <t>Navarra (Comunidad Foral de)</t>
  </si>
  <si>
    <t>Pais Vasco</t>
  </si>
  <si>
    <t>Rioja (La)</t>
  </si>
  <si>
    <t>Capacidad climática de recuperación de la vegetación</t>
  </si>
  <si>
    <t>Baja</t>
  </si>
  <si>
    <t>Media</t>
  </si>
  <si>
    <t>Alta</t>
  </si>
  <si>
    <t>geográfica</t>
  </si>
  <si>
    <t>COMUNIDAD VALENCIANA</t>
  </si>
  <si>
    <t>BURGOS</t>
  </si>
  <si>
    <t>Superficie de erosión en cárcavas y barrancos</t>
  </si>
  <si>
    <t>erosionable (ha)</t>
  </si>
  <si>
    <t>FUENTE: Mapa Forestal de España: MFE25 en Galicia, Navarra, Cantabria, Asturias, Islas Baleares,</t>
  </si>
  <si>
    <t>Tipología predominante</t>
  </si>
  <si>
    <t>Potencialidad</t>
  </si>
  <si>
    <t>Nula o muy baja</t>
  </si>
  <si>
    <t>Baja o moderada</t>
  </si>
  <si>
    <t>Muy alta</t>
  </si>
  <si>
    <t>Derrumbes en general</t>
  </si>
  <si>
    <t>Deslizamientos</t>
  </si>
  <si>
    <t>Derrumbes en general y deslizamientos</t>
  </si>
  <si>
    <t>Movimientos en masa poco probables</t>
  </si>
  <si>
    <t>Flujos</t>
  </si>
  <si>
    <t>Derrumbes en general y flujos</t>
  </si>
  <si>
    <t>Deslizamientos y flujos</t>
  </si>
  <si>
    <t>Complejos o mixtos</t>
  </si>
  <si>
    <t>Sin tipología</t>
  </si>
  <si>
    <t>Los porcentajes están referidos a la superficie de la Provincia</t>
  </si>
  <si>
    <t>Riesgo de erosión en cauces</t>
  </si>
  <si>
    <t>Bajo</t>
  </si>
  <si>
    <t>Medio</t>
  </si>
  <si>
    <t>ALMERIA</t>
  </si>
  <si>
    <t>~0,00</t>
  </si>
  <si>
    <t>Muy alto</t>
  </si>
  <si>
    <t xml:space="preserve">INVENTARIO NACIONAL DE EROSION DE SUELOS </t>
  </si>
  <si>
    <t>Riesgo de erosión eólica</t>
  </si>
  <si>
    <r>
      <t>Porcentaje</t>
    </r>
    <r>
      <rPr>
        <vertAlign val="superscript"/>
        <sz val="10"/>
        <rFont val="Arial"/>
        <family val="2"/>
      </rPr>
      <t>(1)</t>
    </r>
  </si>
  <si>
    <t>-</t>
  </si>
  <si>
    <t>12.8.2.3. PÉRDIDAS: Análisis autonómico de las especies arbóreas más afectadas</t>
  </si>
  <si>
    <t>TOTAL</t>
  </si>
  <si>
    <t>CANTABRIA</t>
  </si>
  <si>
    <t>CATALUÑA</t>
  </si>
  <si>
    <t>GALICIA</t>
  </si>
  <si>
    <t>LA RIOJA</t>
  </si>
  <si>
    <t>MADRID</t>
  </si>
  <si>
    <t>CANARIAS</t>
  </si>
  <si>
    <t>EXTREMADURA</t>
  </si>
  <si>
    <t>PRINCIPADO DE ASTURIAS</t>
  </si>
  <si>
    <t>Comunidades Autónomas</t>
  </si>
  <si>
    <t>Negligencias  y causas accidentales</t>
  </si>
  <si>
    <t>Otros</t>
  </si>
  <si>
    <t>Años</t>
  </si>
  <si>
    <t>Especie</t>
  </si>
  <si>
    <t>Pinus sylvestris</t>
  </si>
  <si>
    <t>Pinus nigra</t>
  </si>
  <si>
    <t>Pinus pinaster</t>
  </si>
  <si>
    <t>Pinus pinea</t>
  </si>
  <si>
    <t>Pinus halepensis</t>
  </si>
  <si>
    <t>Fagus sylvatica</t>
  </si>
  <si>
    <t>Castanea sativa</t>
  </si>
  <si>
    <t xml:space="preserve"> (continuación)</t>
  </si>
  <si>
    <t xml:space="preserve">12.7.16. EROSIÓN EN CÁRCAVAS Y BARRANCOS: Superficies de zonas de erosión </t>
  </si>
  <si>
    <t>GR.12.9.2. ESTADO DE SALUD DE LOS BOSQUES: Gráficos de evolución de los daños</t>
  </si>
  <si>
    <t>Caza</t>
  </si>
  <si>
    <t>Derrumbes y deslizamientos</t>
  </si>
  <si>
    <t>JAEN</t>
  </si>
  <si>
    <t>LEON</t>
  </si>
  <si>
    <t xml:space="preserve">Provincia </t>
  </si>
  <si>
    <t xml:space="preserve">Alto </t>
  </si>
  <si>
    <t>Los porcentajes están referidos a la superficie total de la Provincia</t>
  </si>
  <si>
    <t xml:space="preserve">Número </t>
  </si>
  <si>
    <t>Estado / CC.AA.</t>
  </si>
  <si>
    <t>Castilla - La Mancha</t>
  </si>
  <si>
    <t>IFN: Inventario Forestal Nacional</t>
  </si>
  <si>
    <t xml:space="preserve">TOTAL GENERAL </t>
  </si>
  <si>
    <t>PLASENCIA (CC)</t>
  </si>
  <si>
    <t>EXTREMADURA - ANDALUCÍA - CASTILLA LA MANCHA - CASTILLA Y LEÓN</t>
  </si>
  <si>
    <t>Fuente: Inventario Español del Patrimonio Natural y de la Biodiversidad</t>
  </si>
  <si>
    <t>Datos resultantes del procesado de la cartografía suministrada por las administraciones competentes, a efectos de elaboración de estadísticas.</t>
  </si>
  <si>
    <t>C.VALENCIANA - CATALUÑA - MURCIA - ARAGÓN - BALEARES</t>
  </si>
  <si>
    <t>C.VALENCIANA - MURCIA - CASTILLA LA MANCHA</t>
  </si>
  <si>
    <t>Superficie (ha)</t>
  </si>
  <si>
    <t>Refugio de Fauna</t>
  </si>
  <si>
    <t>Número</t>
  </si>
  <si>
    <t>Quercus petraea</t>
  </si>
  <si>
    <t>Fuente: Inventario Español del Patrimonio Natural y de la Biodiversidad (Mapa Forestal de España)</t>
  </si>
  <si>
    <t>INCENDIOS FORESTALES</t>
  </si>
  <si>
    <t>Número siniestros</t>
  </si>
  <si>
    <t>Nº conatos (&lt; 1 ha)</t>
  </si>
  <si>
    <t>Nº siniestros (&gt; 1 ha)</t>
  </si>
  <si>
    <t xml:space="preserve">Total </t>
  </si>
  <si>
    <t>Clasificación siniestros</t>
  </si>
  <si>
    <t>Que afectaron sólo a superficie no arbolada</t>
  </si>
  <si>
    <t>Que afectaron a Espacios Naturales Protegidos</t>
  </si>
  <si>
    <t>Grandes incendios (&gt; 500 ha)</t>
  </si>
  <si>
    <t>Con incidencias de Protección Civil</t>
  </si>
  <si>
    <t>Vegetación  leñosa</t>
  </si>
  <si>
    <t>Arbolada</t>
  </si>
  <si>
    <t>No arbolada</t>
  </si>
  <si>
    <t>Vegetación herbácea</t>
  </si>
  <si>
    <t>Total Forestal</t>
  </si>
  <si>
    <t>Otras superficies no forestales</t>
  </si>
  <si>
    <t>Pérdidas</t>
  </si>
  <si>
    <t>Nº de fallecidos</t>
  </si>
  <si>
    <t>Nº de heridos</t>
  </si>
  <si>
    <t xml:space="preserve">Pérdidas económicas </t>
  </si>
  <si>
    <t>Gastos de extinción</t>
  </si>
  <si>
    <t>Número de siniestros</t>
  </si>
  <si>
    <t>Superficie afectada</t>
  </si>
  <si>
    <t>(hectáreas)</t>
  </si>
  <si>
    <t>Desarbolada</t>
  </si>
  <si>
    <t>Totales</t>
  </si>
  <si>
    <t>Provincias y Comunidades Autónomas</t>
  </si>
  <si>
    <t>Siniestros</t>
  </si>
  <si>
    <t>Superficie (hectáreas)</t>
  </si>
  <si>
    <t>Superficie forestal</t>
  </si>
  <si>
    <t>Conatos</t>
  </si>
  <si>
    <t>Incendios</t>
  </si>
  <si>
    <t>siniestros</t>
  </si>
  <si>
    <t>Leñosa</t>
  </si>
  <si>
    <t>Herbácea</t>
  </si>
  <si>
    <t>forestal</t>
  </si>
  <si>
    <t>Ceuta</t>
  </si>
  <si>
    <t xml:space="preserve">Grecia </t>
  </si>
  <si>
    <t>Superficie forestal (ha)</t>
  </si>
  <si>
    <t>Vegetación Leñosa</t>
  </si>
  <si>
    <t>Monte arbolado</t>
  </si>
  <si>
    <t>Monte no arbolado</t>
  </si>
  <si>
    <t>Porcentaje</t>
  </si>
  <si>
    <t>Monte abierto (ha)</t>
  </si>
  <si>
    <t>Mat. Y M. Bajo (ha)</t>
  </si>
  <si>
    <t>Total (ha)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</si>
  <si>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</si>
  <si>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</si>
  <si>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</si>
  <si>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</si>
  <si>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</si>
  <si>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</si>
  <si>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</si>
  <si>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Privados y/o de propiedad Desconocida</t>
  </si>
  <si>
    <t>IFN4 en: Galicia, Principado de Asturias, Cantabria, Islas Baleares, Navarra, País Vasco y Región de Murcia. IFN3 en el resto de CC.AA.</t>
  </si>
  <si>
    <t>&gt;= 250 y &lt; 500</t>
  </si>
  <si>
    <t>&gt; = 500 y &lt; 1000</t>
  </si>
  <si>
    <t>(t . ha-1.año-1)</t>
  </si>
  <si>
    <t>0 a 5</t>
  </si>
  <si>
    <t>5 a 10</t>
  </si>
  <si>
    <t>10 a 25</t>
  </si>
  <si>
    <t>25 a 50</t>
  </si>
  <si>
    <t>50 a 100</t>
  </si>
  <si>
    <t>100 a 200</t>
  </si>
  <si>
    <t>ALICANTE</t>
  </si>
  <si>
    <t>ALMERÍA</t>
  </si>
  <si>
    <t>BADAJOZ</t>
  </si>
  <si>
    <t>BARCELONA</t>
  </si>
  <si>
    <t>CÁDIZ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</si>
  <si>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</si>
  <si>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</si>
  <si>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</si>
  <si>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</si>
  <si>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</si>
  <si>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</si>
  <si>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</si>
  <si>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</si>
  <si>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ILLES BALEARS</t>
  </si>
  <si>
    <t>JAÉN</t>
  </si>
  <si>
    <t>LA GOMERA</t>
  </si>
  <si>
    <t>LANZAROTE</t>
  </si>
  <si>
    <t>LLEIDA</t>
  </si>
  <si>
    <t>MÁLAGA</t>
  </si>
  <si>
    <t>MURCIA</t>
  </si>
  <si>
    <t>NAVARRA</t>
  </si>
  <si>
    <t>SEVILLA</t>
  </si>
  <si>
    <t>TARRAGONA</t>
  </si>
  <si>
    <t>TENERIFE</t>
  </si>
  <si>
    <t>VALENCIA</t>
  </si>
  <si>
    <t>VALLADOLID</t>
  </si>
  <si>
    <t>&gt; = 1000 y &lt; 5000</t>
  </si>
  <si>
    <t>&gt; = 5000</t>
  </si>
  <si>
    <t>TOTALES</t>
  </si>
  <si>
    <t>Vegetación Herbácea</t>
  </si>
  <si>
    <t>Vegetación forestal</t>
  </si>
  <si>
    <t>Dehesas (ha)</t>
  </si>
  <si>
    <t>Pastos (ha)</t>
  </si>
  <si>
    <t>Zonas húmedas (ha)</t>
  </si>
  <si>
    <t>Número de</t>
  </si>
  <si>
    <t xml:space="preserve">Número de </t>
  </si>
  <si>
    <t>Porcentaje de</t>
  </si>
  <si>
    <t>conatos</t>
  </si>
  <si>
    <t>Nº siniestros</t>
  </si>
  <si>
    <t xml:space="preserve">Superficie </t>
  </si>
  <si>
    <t>Superficie afectada por grandes incendios</t>
  </si>
  <si>
    <t>&gt;= 500 ha.</t>
  </si>
  <si>
    <t>forestal (ha)</t>
  </si>
  <si>
    <t>Hectáreas</t>
  </si>
  <si>
    <t>Tipo de propiedad</t>
  </si>
  <si>
    <t xml:space="preserve">Vegetación Leñosa </t>
  </si>
  <si>
    <t>montes</t>
  </si>
  <si>
    <t>Monte Abierto (ha)</t>
  </si>
  <si>
    <t>Utilidad Pública</t>
  </si>
  <si>
    <t>Estado-CC.AA.</t>
  </si>
  <si>
    <t>Consorcio / Convenio</t>
  </si>
  <si>
    <t>Públicos no catalogado</t>
  </si>
  <si>
    <t>Particulares vecinales</t>
  </si>
  <si>
    <t>Particulares no vecinales</t>
  </si>
  <si>
    <t xml:space="preserve">Vegetación Herbácea </t>
  </si>
  <si>
    <t>Comunidades</t>
  </si>
  <si>
    <t>Estado- C.C.A.A.</t>
  </si>
  <si>
    <t>Consorcio/Convenio</t>
  </si>
  <si>
    <t>Público no catalogado</t>
  </si>
  <si>
    <t>Total particulares</t>
  </si>
  <si>
    <t>Autónomas</t>
  </si>
  <si>
    <t>Baleares (Islas)</t>
  </si>
  <si>
    <t>Castilla-La Mancha</t>
  </si>
  <si>
    <t>Especie 1</t>
  </si>
  <si>
    <t>Superficies (ha)</t>
  </si>
  <si>
    <t>Especie 2</t>
  </si>
  <si>
    <t>Nombre</t>
  </si>
  <si>
    <t>Quercus pyrenaica</t>
  </si>
  <si>
    <t>Quercus suber</t>
  </si>
  <si>
    <t>Asturias</t>
  </si>
  <si>
    <t>Quercus robur</t>
  </si>
  <si>
    <t>Murcia</t>
  </si>
  <si>
    <t>Com. Valenciana</t>
  </si>
  <si>
    <t>Quercus ilex</t>
  </si>
  <si>
    <t>Eucalyptus globulus</t>
  </si>
  <si>
    <t>Illes Balears</t>
  </si>
  <si>
    <t>Madrid</t>
  </si>
  <si>
    <t>Producto</t>
  </si>
  <si>
    <t>Estado - C.C.A.A.</t>
  </si>
  <si>
    <t xml:space="preserve">Euros 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</si>
  <si>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</si>
  <si>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</si>
  <si>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</si>
  <si>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</si>
  <si>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</si>
  <si>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</si>
  <si>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</si>
  <si>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Otras pérdidas</t>
  </si>
  <si>
    <t>Pública no catalogada</t>
  </si>
  <si>
    <t>Total Particulares</t>
  </si>
  <si>
    <t>Impacto</t>
  </si>
  <si>
    <t>Total Siniestros</t>
  </si>
  <si>
    <t>Superficie arbolada</t>
  </si>
  <si>
    <t>Superficie no arbolada</t>
  </si>
  <si>
    <t>Superficie arbolada quemada autoregenerable</t>
  </si>
  <si>
    <t>Del 60% al 100%</t>
  </si>
  <si>
    <t>Del 30% al 59%</t>
  </si>
  <si>
    <t>Menos del 30%</t>
  </si>
  <si>
    <t>Efecto en la vida silvestre</t>
  </si>
  <si>
    <t xml:space="preserve"> 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</si>
  <si>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</si>
  <si>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</si>
  <si>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</si>
  <si>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</si>
  <si>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</si>
  <si>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</si>
  <si>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</si>
  <si>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>Inapreciable</t>
  </si>
  <si>
    <t xml:space="preserve">Pasajero </t>
  </si>
  <si>
    <t>Efecto en la economía local</t>
  </si>
  <si>
    <t>Impacto global (escala de 0 a 10)</t>
  </si>
  <si>
    <t>Número de siniestros con cortes de:</t>
  </si>
  <si>
    <t>Número de incendios con desalojo de núcleos urbanos</t>
  </si>
  <si>
    <t>Número de incendios con daños en edificios</t>
  </si>
  <si>
    <t>Carreteras</t>
  </si>
  <si>
    <t>L. Férreas</t>
  </si>
  <si>
    <t>L. Eléctricas</t>
  </si>
  <si>
    <t>L. Telefónicas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</si>
  <si>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</si>
  <si>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</si>
  <si>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</si>
  <si>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</si>
  <si>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</si>
  <si>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</si>
  <si>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</si>
  <si>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</si>
  <si>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</si>
  <si>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</si>
  <si>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</si>
  <si>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</si>
  <si>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</si>
  <si>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</si>
  <si>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</si>
  <si>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</si>
  <si>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</si>
  <si>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</si>
  <si>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</si>
  <si>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Causa</t>
  </si>
  <si>
    <t>Número Causantes Identificados</t>
  </si>
  <si>
    <t>Tipo de Causa</t>
  </si>
  <si>
    <t>Vegetación</t>
  </si>
  <si>
    <t>Cierta</t>
  </si>
  <si>
    <t>Supuesta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</si>
  <si>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</si>
  <si>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</si>
  <si>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</si>
  <si>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</si>
  <si>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</si>
  <si>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</si>
  <si>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</si>
  <si>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</si>
  <si>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</si>
  <si>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</si>
  <si>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</si>
  <si>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</si>
  <si>
    <t>COMUNIDAD AUTÓNOMA</t>
  </si>
  <si>
    <t>ARBOLADO</t>
  </si>
  <si>
    <t>DESARBOLADO</t>
  </si>
  <si>
    <t>TOTAL FORESTAL</t>
  </si>
  <si>
    <t>Arbolado ralo</t>
  </si>
  <si>
    <t>Arbolado disperso</t>
  </si>
  <si>
    <t>Fcc &gt;= 20%</t>
  </si>
  <si>
    <t>10 =&lt; Fcc &lt; 20%</t>
  </si>
  <si>
    <t>5 =&lt; Fcc &lt; 10%</t>
  </si>
  <si>
    <t>Fcc&lt; 5%</t>
  </si>
  <si>
    <t>Motores y máquinas</t>
  </si>
  <si>
    <t>Maniobras militares</t>
  </si>
  <si>
    <t>Otras</t>
  </si>
  <si>
    <t>Negligencias y causas accidentales</t>
  </si>
  <si>
    <t>Intencionado</t>
  </si>
  <si>
    <t>Desconocida</t>
  </si>
  <si>
    <t>Reproducción</t>
  </si>
  <si>
    <t>Número total de siniestros</t>
  </si>
  <si>
    <t>Siniestros con</t>
  </si>
  <si>
    <t>Siniestros con causa conocida</t>
  </si>
  <si>
    <t>causa desconocida</t>
  </si>
  <si>
    <t>Superficies (hectáreas)</t>
  </si>
  <si>
    <t>Tipo de causa</t>
  </si>
  <si>
    <t>causantes</t>
  </si>
  <si>
    <t xml:space="preserve">Vegetación </t>
  </si>
  <si>
    <t>SEGOVIA</t>
  </si>
  <si>
    <r>
      <t>~</t>
    </r>
    <r>
      <rPr>
        <sz val="8.1"/>
        <rFont val="Arial"/>
        <family val="2"/>
      </rPr>
      <t xml:space="preserve"> </t>
    </r>
    <r>
      <rPr>
        <sz val="9"/>
        <rFont val="Arial"/>
        <family val="2"/>
      </rPr>
      <t>0,00</t>
    </r>
  </si>
  <si>
    <t>España 2014</t>
  </si>
  <si>
    <t>FUENTE: Mapa Forestal de España: MFE25 en Galicia, Navarra, Cantabria, Asturias, Islas Baleares, Murcia,  País Vasco, Madrid y La Rioja y MFE50 en el resto.</t>
  </si>
  <si>
    <t>País Vasco, Murcia, Madrid y La Rioja y MFE50 en el resto.</t>
  </si>
  <si>
    <t>Los datos de Galicia, Navarra, Islas Baleares, Murcia, Asturias, Cantabria, País Vasco, La Rioja y Madrid proceden del IFN4, el resto son del IFN3.</t>
  </si>
  <si>
    <t>IFN4 en: Galicia, Principado de Asturias, Cantabria, Islas Baleares, Navarra, País Vasco, Región de Murcia, Comunidad de Madrid y La Rioja.</t>
  </si>
  <si>
    <t xml:space="preserve"> IFN3 en el resto de CC.AA.</t>
  </si>
  <si>
    <t xml:space="preserve">IFN4 en: Galicia, Principado de Asturias, Cantabria, Islas Baleares, Navarra, País Vasco, Región de Murcia, Comunidad de Madrid y La Rioja. </t>
  </si>
  <si>
    <t>IFN3 en el resto de CC.AA.</t>
  </si>
  <si>
    <t xml:space="preserve">GALICIA - CASTILLA Y LEÓN </t>
  </si>
  <si>
    <t xml:space="preserve">BALEARES </t>
  </si>
  <si>
    <t>CASTILLA LA MANCHA - CASTILLA Y LEÓN - MADRID - LA RIOJA - ARAGON</t>
  </si>
  <si>
    <t>ASTURIAS - GALICIA - CASTILLA Y LEÓN - CANTABRIA</t>
  </si>
  <si>
    <t>CATALUÑA - BALEARES</t>
  </si>
  <si>
    <t xml:space="preserve">BALEARES - CATALUÑA </t>
  </si>
  <si>
    <t>1/16-7 A 30-9/15-10</t>
  </si>
  <si>
    <t>LA GOMERA (TF)</t>
  </si>
  <si>
    <t>GALICIA - CASTILLA Y LEÓN</t>
  </si>
  <si>
    <t xml:space="preserve">01-01 A 31-05  Y 01-10 A 31-12 </t>
  </si>
  <si>
    <t>15-02 A 14-06</t>
  </si>
  <si>
    <t>PALMA DEL RIO</t>
  </si>
  <si>
    <t>ANDALUCÍA - CASTILLA LA MANCHA - EXTREMADURA</t>
  </si>
  <si>
    <t>09-03 A 07-05</t>
  </si>
  <si>
    <t>02-03 A 30-04</t>
  </si>
  <si>
    <t xml:space="preserve">12.8.6.1. LOS INCENDIOS FORESTALES EN OTROS PAÍSES: </t>
  </si>
  <si>
    <t>SUPERFICIE PROTEGIDA POR RED NATURA 2000 EN ESPAÑA</t>
  </si>
  <si>
    <t>% protegido</t>
  </si>
  <si>
    <t>Superficie total (ha) de espacios naturales protegidos</t>
  </si>
  <si>
    <t>Número total de figuras distintas de protección</t>
  </si>
  <si>
    <t>Principado de Asturias, Cantabria y Castilla y León</t>
  </si>
  <si>
    <t>Comunidad de Madrid y Castilla y León</t>
  </si>
  <si>
    <r>
      <t>N-NO</t>
    </r>
    <r>
      <rPr>
        <vertAlign val="subscript"/>
        <sz val="10"/>
        <rFont val="Arial"/>
        <family val="2"/>
      </rPr>
      <t>3</t>
    </r>
  </si>
  <si>
    <t>05Ps</t>
  </si>
  <si>
    <t>06Qi</t>
  </si>
  <si>
    <t>07Qi</t>
  </si>
  <si>
    <t>10Ppa</t>
  </si>
  <si>
    <t>11Qs</t>
  </si>
  <si>
    <t>22Pn</t>
  </si>
  <si>
    <t>25Ph</t>
  </si>
  <si>
    <t>26Qi</t>
  </si>
  <si>
    <t>30Ps</t>
  </si>
  <si>
    <t>33Qpe</t>
  </si>
  <si>
    <t>37Ppr</t>
  </si>
  <si>
    <t>54Ph</t>
  </si>
  <si>
    <t>102Ppr</t>
  </si>
  <si>
    <t>115Fs</t>
  </si>
  <si>
    <r>
      <t>(1)</t>
    </r>
    <r>
      <rPr>
        <sz val="10"/>
        <rFont val="Arial"/>
        <family val="2"/>
      </rPr>
      <t xml:space="preserve">Conductividad eléctrica  </t>
    </r>
    <r>
      <rPr>
        <vertAlign val="superscript"/>
        <sz val="10"/>
        <rFont val="Arial"/>
        <family val="2"/>
      </rPr>
      <t/>
    </r>
  </si>
  <si>
    <t>12.6.1.1. Superficie de Red natura 2000 por administración competente</t>
  </si>
  <si>
    <t>Elaboración: Banco de Datos de la Naturaleza</t>
  </si>
  <si>
    <t>12.6.1.2. Superficie terrestre y marina de Red natura 2000 por administración competente</t>
  </si>
  <si>
    <t>Debido a la existencia de figuras solapadas, las superficies no deben sumarse en vertical para obtener totales</t>
  </si>
  <si>
    <t xml:space="preserve">    Datos resultantes del procesado de la cartografía suministrada por las administraciones competentes, a efectos de elaboración de estadísticas.</t>
  </si>
  <si>
    <t>Zona de Importancia Comunitaria ZIC (ZEPA/ZEC)</t>
  </si>
  <si>
    <t>12.6.2.1. Número y superficie de Espacios naturales protegidos por figura de protección</t>
  </si>
  <si>
    <t>Superficie (terrestre y marina) (ha)</t>
  </si>
  <si>
    <t>12.6.2.2.  Número y superficie de Espacios naturales protegidos</t>
  </si>
  <si>
    <t>Zonas Húmedas</t>
  </si>
  <si>
    <t>Sin afección de superficie arbolada en el año 2014</t>
  </si>
  <si>
    <t>Populus x canadiensis</t>
  </si>
  <si>
    <t>Junip. sabina, phoenicea</t>
  </si>
  <si>
    <t>Frecuencia y porcentaje de agentes causantes de daños, 2016</t>
  </si>
  <si>
    <t>** En 2015 no hay datos</t>
  </si>
  <si>
    <t>12.9.3. ESTADO DE SALUD DE LOS BOSQUES: Porcentaje de defoliación en España y Europa, 2014-2016</t>
  </si>
  <si>
    <t>Europa 2014</t>
  </si>
  <si>
    <t>España 2016</t>
  </si>
  <si>
    <t>Fuente datos Europa: Forests Condition in Europe. 2016 Technical Report of ICP Forests (Tablas 3.2 y 3,5)</t>
  </si>
  <si>
    <t>12.9.4. ESTADO DE SALUD DE LOS BOSQUES: Daños forestales desglosados por especies según la defoliación, 2016</t>
  </si>
  <si>
    <t>12.9.5. ESTADO DE SALUD DE LOS BOSQUES: Porcentaje de daños forestales según especie y edad del árbol, 2016</t>
  </si>
  <si>
    <t>12.9.6. ESTADO DE SALUD DE LOS BOSQUES: Análisis autonómico de  los porcentajes de daños forestales, 2016</t>
  </si>
  <si>
    <t>12.9.7 ESTADO DE SALUD DE LOS BOSQUES: Composición química media del agua de deposición atmosférica de parcelas de la Red Europea de Nivel II, 2015</t>
  </si>
  <si>
    <t>Los datos del Anuario de Estadística hasta 2011 corresponden a la media aritmética, sin embargo a partir de 2012 corresponden a la media ponderada por volumen</t>
  </si>
  <si>
    <t>12.9.8 ESTADO DE SALUD DE LOS BOSQUES: Concentración media de contaminantes en aire en las parcelas de la Red Europea de Nivel II, 2015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</si>
  <si>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</si>
  <si>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</si>
  <si>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r>
      <t>NH</t>
    </r>
    <r>
      <rPr>
        <vertAlign val="subscript"/>
        <sz val="10"/>
        <rFont val="Arial"/>
        <family val="2"/>
      </rPr>
      <t>3</t>
    </r>
  </si>
  <si>
    <r>
      <t>O</t>
    </r>
    <r>
      <rPr>
        <vertAlign val="subscript"/>
        <sz val="10"/>
        <rFont val="Arial"/>
        <family val="2"/>
      </rPr>
      <t>3</t>
    </r>
  </si>
  <si>
    <r>
      <t>µg/m</t>
    </r>
    <r>
      <rPr>
        <vertAlign val="superscript"/>
        <sz val="11"/>
        <color theme="1"/>
        <rFont val="Calibri"/>
        <family val="2"/>
        <scheme val="minor"/>
      </rPr>
      <t>3</t>
    </r>
  </si>
  <si>
    <t>ppb</t>
  </si>
  <si>
    <t>12.9.9 ESTADO DE SALUD DE LOS BOSQUES: Análisis foliares en las parcelas de la Red Europea de Nivel II, 2015</t>
  </si>
  <si>
    <t>Peso seco (g)</t>
  </si>
  <si>
    <t>N</t>
  </si>
  <si>
    <t>S</t>
  </si>
  <si>
    <t>P</t>
  </si>
  <si>
    <t>C</t>
  </si>
  <si>
    <t>Zn</t>
  </si>
  <si>
    <t>Fe</t>
  </si>
  <si>
    <t>Cu</t>
  </si>
  <si>
    <t>metida</t>
  </si>
  <si>
    <t>100 hojas</t>
  </si>
  <si>
    <t>1000 acículas</t>
  </si>
  <si>
    <t>mg/g</t>
  </si>
  <si>
    <t>%</t>
  </si>
  <si>
    <t>µg/g</t>
  </si>
  <si>
    <t>≤ 2.013</t>
  </si>
  <si>
    <t>12.9.10 ESTADO DE SALUD DE LOS BOSQUES: Desfronde en las parcelas de la Red Europea de Nivel II, 2015</t>
  </si>
  <si>
    <t>Hojas</t>
  </si>
  <si>
    <t>Ramillas</t>
  </si>
  <si>
    <t>kg/ha</t>
  </si>
  <si>
    <t>12.9.2. ESTADO DE SALUD DE LOS BOSQUES: Serie histórica de los daños (1987-2016)</t>
  </si>
  <si>
    <t>Actualizaciones a diciembre de 2016</t>
  </si>
  <si>
    <t>12.6.2.1. Número y superficie total de Espacios Naturales Protegidos por figura de protección</t>
  </si>
  <si>
    <t>Total Otros Parques</t>
  </si>
  <si>
    <t>Total Otras Reservas</t>
  </si>
  <si>
    <t>Área Privada de Interés Ecológico</t>
  </si>
  <si>
    <t>Corredor Ecocultural</t>
  </si>
  <si>
    <t>Ciudad de Ceuta</t>
  </si>
  <si>
    <t>Ciudad de Melilla</t>
  </si>
  <si>
    <t>Comunitat Valenciana</t>
  </si>
  <si>
    <t>Actualizaciones a Diciembre de 2016</t>
  </si>
  <si>
    <t xml:space="preserve">12.6.2.3 Número y superficie de Espacios Naturales Protegidos </t>
  </si>
  <si>
    <t>Superficie por figura de protección (ha)</t>
  </si>
  <si>
    <t>Total Andalucía</t>
  </si>
  <si>
    <t>Total Aragón</t>
  </si>
  <si>
    <t>Total Canarias</t>
  </si>
  <si>
    <t>Total Cantabria</t>
  </si>
  <si>
    <t>Total Castilla y León</t>
  </si>
  <si>
    <t>Total Castilla-La Mancha</t>
  </si>
  <si>
    <t>Total Cataluña</t>
  </si>
  <si>
    <t>Total Comunidad Foral de Navarra</t>
  </si>
  <si>
    <t>Total Comunidad de Madrid</t>
  </si>
  <si>
    <t>Total Comunitat Valenciana</t>
  </si>
  <si>
    <t>Total Extremadura</t>
  </si>
  <si>
    <t>Total Galicia</t>
  </si>
  <si>
    <t>Total Illes Balears</t>
  </si>
  <si>
    <t>Total La Rioja</t>
  </si>
  <si>
    <t>Total País Vasco</t>
  </si>
  <si>
    <t>Total Principado de Asturias</t>
  </si>
  <si>
    <t>Total Región de Murcia</t>
  </si>
  <si>
    <t>Total Comunidad de Madrid y Castilla y León</t>
  </si>
  <si>
    <t>Total Principado de Asturias, Cantabria y Castilla y León</t>
  </si>
  <si>
    <t>Region de Murcia</t>
  </si>
  <si>
    <t xml:space="preserve">% terrestre protegido </t>
  </si>
  <si>
    <t>TOTAL RED NATURA 2000</t>
  </si>
  <si>
    <t>MAGRAMA</t>
  </si>
  <si>
    <t>Total MAGRAMA</t>
  </si>
  <si>
    <t>12.1.1. Superficie arbolada, desarbolado y forestal, MFE25 - MFE50, 2015 (hectáreas)</t>
  </si>
  <si>
    <t>12.1.2. Superficie forestal arbolada según titularidad de los montes, IFN4 - IFN3 2015 (hectáreas)</t>
  </si>
  <si>
    <t>12.1.3. Superficie forestal desarbolada según titularidad de los montes, IFN4 - IFN3 2015 (hectáreas)</t>
  </si>
  <si>
    <t>según grupos de especies MFE25-MFE50, 2015 (hectáreas)</t>
  </si>
  <si>
    <t>12.1.6.  Existencias medias. Comparación IFN2 - IFN3 - IFN4, 2015</t>
  </si>
  <si>
    <t>12.1.7 Volúmenes de madera y leña, IFN3 - IFN4, 2015</t>
  </si>
  <si>
    <t>12.6.3.1. Superficie forestal protegida, Espacios naturales protegidos y Red natura 2000, en hectáreas por administración competente</t>
  </si>
  <si>
    <t>12.1.4. Superficie forestal total según titularidad de los montes, IFN4 - IFN3 2015 (hectáreas)</t>
  </si>
  <si>
    <t>12.7.1. EROSIÓN LAMINAR Y EN REGUEROS: Superficies y pérdidas de suelo según niveles erosivos, 2016</t>
  </si>
  <si>
    <t>12.7.2. EROSIÓN LAMINAR Y EN REGUEROS: Superficies y pérdidas de suelo según niveles erosivos, 2016</t>
  </si>
  <si>
    <t>12.7.3. EROSIÓN LAMINAR Y EN REGUEROS: Superficies y pérdidas de suelo según niveles erosivos, 2016</t>
  </si>
  <si>
    <t>12.7.4 EROSIÓN LAMINAR Y EN REGUEROS: Superficies y pérdidas de suelo según niveles erosivos, 2016</t>
  </si>
  <si>
    <t>12.7.5. EROSIÓN LAMINAR Y EN REGUEROS: Superficies y pérdidas de suelo según niveles erosivos, 2016</t>
  </si>
  <si>
    <t>12.7.6. EROSIÓN LAMINAR Y EN REGUEROS: Superficies y pérdidas de suelo según niveles erosivos, 2016</t>
  </si>
  <si>
    <t>SORIA</t>
  </si>
  <si>
    <t>12.7.7. EROSIÓN LAMINAR Y EN REGUEROS: Superficies y pérdidas de suelo según niveles erosivos, 2016</t>
  </si>
  <si>
    <t>ZARAGOZA</t>
  </si>
  <si>
    <t>12.7.8. Erosión potencial (laminar y en regueros), 2016</t>
  </si>
  <si>
    <t>12.7.9. Erosión potencial (laminar y en regueros), 2016 (continuacion)</t>
  </si>
  <si>
    <t>12.7.10. Erosión potencial (laminar y en regueros), 2016 (continuacion)</t>
  </si>
  <si>
    <t>12.7.11. Erosión potencial (laminar y en regueros), 2016 (continuacion)</t>
  </si>
  <si>
    <t>12.7.12. Erosión potencial (laminar y en regueros), 2016 (continuacion)</t>
  </si>
  <si>
    <t>12.7.13. Erosión potencial (laminar y en regueros), 2016 (continuacion)</t>
  </si>
  <si>
    <t>12.7.14. Erosión potencial (laminar y en regueros), 2016 (conclusión)</t>
  </si>
  <si>
    <t xml:space="preserve">12.7.15. EROSIÓN EN CÁRCAVAS Y BARRANCOS:  Superficies de zonas de erosión </t>
  </si>
  <si>
    <t>en cárcavas y barrancos según niveles de erosión laminar y en regueros, 2016</t>
  </si>
  <si>
    <t xml:space="preserve">12.7.17. EROSIÓN EN CÁRCAVAS Y BARRANCOS: Superficies de zonas de erosión </t>
  </si>
  <si>
    <t xml:space="preserve">12.7.18. EROSIÓN EN CÁRCAVAS Y BARRANCOS: Superficies de zonas de erosión </t>
  </si>
  <si>
    <t xml:space="preserve">12.7.19. EROSIÓN EN CÁRCAVAS Y BARRANCOS: Superficies de zonas de erosión </t>
  </si>
  <si>
    <t>12.7.20. MOVIMIENTOS EN MASA: Superficies según potencialidad y tipología predominante, 2016</t>
  </si>
  <si>
    <t>12.7.21. MOVIMIENTOS EN MASA: Superficies según potencialidad y tipología predominante, 2016 (continuación)</t>
  </si>
  <si>
    <t>12.7.22. MOVIMIENTOS EN MASA: Superficies según potencialidad y tipología predominante, 2016 (continuación)</t>
  </si>
  <si>
    <t>12.7.23 MOVIMIENTOS EN MASA: Superficies según potencialidad y tipología predominante, 2016 (continuación)</t>
  </si>
  <si>
    <t>12.7.24. MOVIMIENTOS EN MASA: Superficies según potencialidad y tipología predominante, 2016 (continuación)</t>
  </si>
  <si>
    <t>12.7.25. MOVIMIENTOS EN MASA: Superficies según potencialidad y tipología predominante, 2016 (Conclusión)</t>
  </si>
  <si>
    <t>12.7.26. RIESGO DE EROSIÓN EN CAUCES, 2016</t>
  </si>
  <si>
    <t>12.7.27. RIESGO DE EROSIÓN EN CAUCES, 2016 (continuación)</t>
  </si>
  <si>
    <t>12.7.28. RIESGO DE EROSIÓN EN CAUCES, 2016 (continuación)</t>
  </si>
  <si>
    <t>12.7.29. RIESGO DE EROSIÓN EN CAUCES, 2016 (continuación)</t>
  </si>
  <si>
    <t>12.7.30. RIESGO DE EROSIÓN EN CAUCES, 2016 (conclusión)</t>
  </si>
  <si>
    <t>12.7.31. RIESGO DE EROSIÓN EÓLICA, 2016</t>
  </si>
  <si>
    <t>12.7.32. RIESGO DE EROSIÓN EÓLICA, 2016 (continuación)</t>
  </si>
  <si>
    <t>12.7.33. RIESGO DE EROSIÓN EÓLICA, 2016 (continuación)</t>
  </si>
  <si>
    <t>12.7.34. RIESGO DE EROSIÓN EÓLICA, 2016  (continuación)</t>
  </si>
  <si>
    <t>12.7.35. RIESGO DE EROSIÓN EÓLICA, 2016 (conclusión)</t>
  </si>
  <si>
    <t xml:space="preserve">12.8.1.1. SINIESTROS: Resumen de los siniestros ocurridos, 2015 </t>
  </si>
  <si>
    <t>12.8.1.3. SINIESTROS: Análisis provincial de número de siniestros y superficie afectada, 2015</t>
  </si>
  <si>
    <t>ALAVA</t>
  </si>
  <si>
    <t>GUIPUZCOA</t>
  </si>
  <si>
    <t>VIZCAYA</t>
  </si>
  <si>
    <t>EUSKADI</t>
  </si>
  <si>
    <t>CORDOBA</t>
  </si>
  <si>
    <t>MALAGA</t>
  </si>
  <si>
    <t>ANDALUCIA</t>
  </si>
  <si>
    <t>C. VALENCIANA</t>
  </si>
  <si>
    <t>HUESCA</t>
  </si>
  <si>
    <t>TERUEL</t>
  </si>
  <si>
    <t>ARAGON</t>
  </si>
  <si>
    <t>ALBACETE</t>
  </si>
  <si>
    <t>CIUDAD REAL</t>
  </si>
  <si>
    <t>CUENCA</t>
  </si>
  <si>
    <t>GUADALAJARA</t>
  </si>
  <si>
    <t>TOLEDO</t>
  </si>
  <si>
    <t>CASTILLA-MANCHA</t>
  </si>
  <si>
    <t>LAS PALMAS</t>
  </si>
  <si>
    <t>S.C. TENERIFE</t>
  </si>
  <si>
    <t>AVILA</t>
  </si>
  <si>
    <t>CASTILLA Y LEON</t>
  </si>
  <si>
    <t>12.8.1.4. SINIESTROS: Número, superficie y porcentaje según extensión y tipo de vegetación, 2015</t>
  </si>
  <si>
    <t>12.8.2.1. PÉRDIDAS:  Nº de Montes y Superficie afectada según propiedad y tipo de vegetación, 2015</t>
  </si>
  <si>
    <t>12.8.2.2. PÉRDIDAS: Análisis autonómico de la superficie arbolada afectada según propiedad, 2015</t>
  </si>
  <si>
    <t>Pnus halepensis</t>
  </si>
  <si>
    <t>12.8.2.4. PÉRDIDAS: Económicas según propiedad y tipo de producto, 2015</t>
  </si>
  <si>
    <t>12.8.2.5. PÉRDIDAS: Efectos ambientales, 2015</t>
  </si>
  <si>
    <t>12.8.2.6. PÉRDIDAS: Análisis autonómico de los siniestros con incidencias de Protección Civil, 2015</t>
  </si>
  <si>
    <t>12.8.3.1  CONDICIONES DE PELIGRO: Número de siniestros según probabilidad de ignición e índice de peligro, 2015</t>
  </si>
  <si>
    <t>12.8.4.1. CAUSAS: Análisis de las causas de incendios en el total de montes, 2015</t>
  </si>
  <si>
    <t>12.8.4.2. CAUSAS: Análisis autonómico de los incendios según causa, 2015</t>
  </si>
  <si>
    <t>12.8.4.3. CAUSAS: Análisis autonómico de los incendios según conocimiento de causa, 2015</t>
  </si>
  <si>
    <t>12.8.4.4. CAUSAS: Detalles de causas no intencionales de origen antrópico, 2015</t>
  </si>
  <si>
    <t>12.8.4.5. CAUSAS: Motivaciones de incendios intencionados, 2015</t>
  </si>
  <si>
    <t>12.8.5.1. DETECCIÓN Y EXTINCIÓN: Análisis autonómico y total de la detección del siniestro,  2015</t>
  </si>
  <si>
    <t>12.8.5.2. DETECCIÓN Y EXTINCIÓN: Tiempo de llegada de los primeros medios de extinción desde la detección, 2015</t>
  </si>
  <si>
    <t>12.8.5.3. DETECCIÓN Y EXTINCIÓN: Análisis autonómico del tiempo de llegada del primer medio de extinción, 2015</t>
  </si>
  <si>
    <t>12.8.5.4. DETECCIÓN Y EXTINCIÓN: Distribución de medios del MAGRAMA Campaña de verano, 2015</t>
  </si>
  <si>
    <t>AA (5.500 l)</t>
  </si>
  <si>
    <t>TORREJÓN (M) CL-215T / CL-415</t>
  </si>
  <si>
    <t>MATACÁN (SA)  CL-215T / CL-415</t>
  </si>
  <si>
    <t>CASTILLA Y LEÓN - GALICIA  - EXTREMADURA</t>
  </si>
  <si>
    <t>TALAV. REAL (BA) CL-215T / CL-415</t>
  </si>
  <si>
    <t>LABACOLLA (C) CL-215T / CL-415</t>
  </si>
  <si>
    <t>ZARAGOZA (Z) CL-215T / CL-415</t>
  </si>
  <si>
    <t>POLLENSA (IB) CL-215T / CL-415</t>
  </si>
  <si>
    <t>LOS LLANOS (AB) CL-215T / CL-415</t>
  </si>
  <si>
    <t>MÁLAGA (MA) CL-215T / CL-415</t>
  </si>
  <si>
    <t>HK (4.500 l)</t>
  </si>
  <si>
    <t>20-6 A 19-10</t>
  </si>
  <si>
    <t>ANDALUCÍA - CASTILLA LA MANCHA - MURCIA</t>
  </si>
  <si>
    <t>3-7 A 30-10</t>
  </si>
  <si>
    <t>ACT (3.100 l)</t>
  </si>
  <si>
    <t>NIEBLA(H)</t>
  </si>
  <si>
    <t>ANDALUCÍA - EXTREMADURA- CASTILLA LA MANCHA</t>
  </si>
  <si>
    <t>Aa (3.100 l)</t>
  </si>
  <si>
    <t xml:space="preserve">C.VALENCIANA - ARAGÓN  </t>
  </si>
  <si>
    <t xml:space="preserve">CATALUÑA - ARAGÓN - C.VALENCIANA </t>
  </si>
  <si>
    <t xml:space="preserve">CASTILLA Y LEÓN - GALICIA </t>
  </si>
  <si>
    <t>BRIF/A</t>
  </si>
  <si>
    <t>8-7 A 15-10</t>
  </si>
  <si>
    <t xml:space="preserve">CASTILLA Y LEÓN - GALICIA - ASTURIAS  </t>
  </si>
  <si>
    <t>5-7 A 15-10</t>
  </si>
  <si>
    <t>ARAGÓN - CASTILLA LA MANCHA  - CATALUÑA - C.VALENCIANA - MADRID</t>
  </si>
  <si>
    <t>CASTILLA LA MANCHA - C.VALENCIANA - MURCIA - BALEARES-ARAGÓN</t>
  </si>
  <si>
    <t>7-7 A 15-10</t>
  </si>
  <si>
    <t xml:space="preserve">ASTURIAS - GALICIA - CASTILLA Y LEÓN </t>
  </si>
  <si>
    <t>4-7 A 15-10</t>
  </si>
  <si>
    <t>GALICIA  - CASTILLA Y LEÓN</t>
  </si>
  <si>
    <t>9-7 A 15-10</t>
  </si>
  <si>
    <t>CASTILLAYLEÓN-CASTILLALAMANCHA ARAGÓN-LARIOJA-CVALENCIANA-NAVARRA</t>
  </si>
  <si>
    <t>11-7 A 15-10</t>
  </si>
  <si>
    <t>BRIF/B</t>
  </si>
  <si>
    <t>ACO</t>
  </si>
  <si>
    <t>MATACÁN (SA)</t>
  </si>
  <si>
    <t>CASTILLA Y LEÓN - GALICIA - ASTURIAS - EXTREMADURA - MADRID</t>
  </si>
  <si>
    <t>BK</t>
  </si>
  <si>
    <t>12.8.5.5. DETECCIÓN Y EXTINCIÓN: Distribución de medios del MAGRAMA Campaña de invierno, 2015</t>
  </si>
  <si>
    <t>06-03 A 04-05</t>
  </si>
  <si>
    <t>IBIAS (AS)</t>
  </si>
  <si>
    <t>11-03 A 09-05</t>
  </si>
  <si>
    <t xml:space="preserve"> 11-03 A 09-05</t>
  </si>
  <si>
    <t>02-03 A 09-05</t>
  </si>
  <si>
    <t>12-01 A 29-05</t>
  </si>
  <si>
    <t>07-01 A 29-05</t>
  </si>
  <si>
    <t>07-01 A 15-06</t>
  </si>
  <si>
    <t>Resumen de datos de los cinco países del sur de la Unión Europea, 2015</t>
  </si>
  <si>
    <t>REPOBLACIÓN FORESTAL</t>
  </si>
  <si>
    <t>12.2.1  Repoblaciones según tipo y objetivo, 2014 (hectáreas)</t>
  </si>
  <si>
    <t>Protectoras</t>
  </si>
  <si>
    <t>Productoras</t>
  </si>
  <si>
    <t>Superficie de reposición de marras</t>
  </si>
  <si>
    <t>Política Agraria Común (PAC)</t>
  </si>
  <si>
    <t>Superficie total repoblada por CC.AA.</t>
  </si>
  <si>
    <t>12.2.2 Serie histórica del número de viveros forestales por comunidad autónoma</t>
  </si>
  <si>
    <t>Número de viveros</t>
  </si>
  <si>
    <t>2005*</t>
  </si>
  <si>
    <t>2006*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</si>
  <si>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</si>
  <si>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</si>
  <si>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</si>
  <si>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</si>
  <si>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</si>
  <si>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</si>
  <si>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</si>
  <si>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</si>
  <si>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</si>
  <si>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</si>
  <si>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</si>
  <si>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</si>
  <si>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</si>
  <si>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</si>
  <si>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</si>
  <si>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</si>
  <si>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</si>
  <si>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</si>
  <si>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* Desde 2005 no se ha obtenido la información de todas las autonomías ni se han hecho estimaciones de esos datos como en años anteriores</t>
  </si>
  <si>
    <t xml:space="preserve">12.2.3. Producción de Material forestal de Reproducción de especies sometidas </t>
  </si>
  <si>
    <t>al RD 289/2003. Semilla recogida según categoría (kg). 2014</t>
  </si>
  <si>
    <t>Identificada</t>
  </si>
  <si>
    <t>Seleccionada</t>
  </si>
  <si>
    <t>Cualificada</t>
  </si>
  <si>
    <t>Controlada</t>
  </si>
  <si>
    <t>Abies alba</t>
  </si>
  <si>
    <t>Acer campestre</t>
  </si>
  <si>
    <t>Acer pseudoplatanus</t>
  </si>
  <si>
    <t>Alnus glutinosa</t>
  </si>
  <si>
    <t>Arbutus canariensis</t>
  </si>
  <si>
    <t>Arbutus unedo</t>
  </si>
  <si>
    <t>Betula alba / pubescens</t>
  </si>
  <si>
    <t>Castanea sativa hibrid</t>
  </si>
  <si>
    <t>Fraxinus angustifolia</t>
  </si>
  <si>
    <t>Fraxinus excelsior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</si>
  <si>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</si>
  <si>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</si>
  <si>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</si>
  <si>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</si>
  <si>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</si>
  <si>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</si>
  <si>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</si>
  <si>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</si>
  <si>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Olea europaea</t>
  </si>
  <si>
    <t>Phoenix canariensis</t>
  </si>
  <si>
    <t>Pinus radiata</t>
  </si>
  <si>
    <t>Pinus uncinata</t>
  </si>
  <si>
    <t>Pistacia atlantica</t>
  </si>
  <si>
    <t>Populus alba</t>
  </si>
  <si>
    <t>Populus nigra</t>
  </si>
  <si>
    <t>Prunus avium</t>
  </si>
  <si>
    <t>Pseudotsuga menziesii</t>
  </si>
  <si>
    <t>Quercus canariensis</t>
  </si>
  <si>
    <t>Quercus coccifera</t>
  </si>
  <si>
    <t>Quercus pubescens</t>
  </si>
  <si>
    <t>Quercus rubra</t>
  </si>
  <si>
    <t>Robinia pseudoacacia</t>
  </si>
  <si>
    <t>Sorbus aria</t>
  </si>
  <si>
    <t>Sorbus aucuparia</t>
  </si>
  <si>
    <t>Sorbus domestica</t>
  </si>
  <si>
    <t>Taxus baccata</t>
  </si>
  <si>
    <t>Tetraclinis articulata</t>
  </si>
  <si>
    <t>Tilia platyphyllos</t>
  </si>
  <si>
    <t>Ulmus minor</t>
  </si>
  <si>
    <t xml:space="preserve">12.2.4. Producción de Material forestal de Reproducción de especies sometidas  </t>
  </si>
  <si>
    <t>al RD 289/2003, estaquillas y planta producida según categoría. 2014</t>
  </si>
  <si>
    <t>PLANTAS PRODUCIDAS (miles de plantas)</t>
  </si>
  <si>
    <t>ESTAQUILLAS RECOLECTADAS (miles)</t>
  </si>
  <si>
    <t>PLANTAS PRODUCIDAS (miles)</t>
  </si>
  <si>
    <t>Abies pinsapo</t>
  </si>
  <si>
    <t>Acer platanoides</t>
  </si>
  <si>
    <t>Betula alba / Betula pubescens</t>
  </si>
  <si>
    <t>Betula pendula</t>
  </si>
  <si>
    <t>Carpinus betulus</t>
  </si>
  <si>
    <t>Cedrus atlantica</t>
  </si>
  <si>
    <t>Larix decidua</t>
  </si>
  <si>
    <t>Larix kaempferi</t>
  </si>
  <si>
    <t>Picea abies</t>
  </si>
  <si>
    <t>Pinus nigra var. corsicana</t>
  </si>
  <si>
    <t>Populus tremula</t>
  </si>
  <si>
    <t>Híbridos artificiales Populus spp.</t>
  </si>
  <si>
    <t>Quercus cerris</t>
  </si>
  <si>
    <t>Tamarix gallica</t>
  </si>
  <si>
    <t>Tilia cordata</t>
  </si>
  <si>
    <t>Ulmus glabra</t>
  </si>
  <si>
    <t>GESTIÓN FORESTAL SOSTENIBLE</t>
  </si>
  <si>
    <t>12.3.1. Superficie forestal ordenada, 2014  (hectáreas)</t>
  </si>
  <si>
    <t>Superficie ordenada</t>
  </si>
  <si>
    <t>% Superficie ordenada respecto al total forestal</t>
  </si>
  <si>
    <t>ANDALUCÍA</t>
  </si>
  <si>
    <t>ARAGÓN</t>
  </si>
  <si>
    <t>CASTILLA LA MANCHA</t>
  </si>
  <si>
    <t>CASTILLA LEÓN</t>
  </si>
  <si>
    <t>COMUNIDAD DE MADRID</t>
  </si>
  <si>
    <t>COMUNIDAD FORAL DE NAVARRA</t>
  </si>
  <si>
    <t>ISLAS BALEARES</t>
  </si>
  <si>
    <t>PAÍS VASCO</t>
  </si>
  <si>
    <t>REGIÓN DE MURCIA</t>
  </si>
  <si>
    <t>12.3.2.  Superficie forestal ordenada según titularidad, 2014 (hectáreas)</t>
  </si>
  <si>
    <t>Superficie pública ordenada (ha)</t>
  </si>
  <si>
    <t>% Superficie ordenada respecto superficie pública</t>
  </si>
  <si>
    <t>Superficie privada ordenada (ha)</t>
  </si>
  <si>
    <t>% Superficie ordenada respecto superficie privada</t>
  </si>
  <si>
    <t xml:space="preserve">CANTABRIA </t>
  </si>
  <si>
    <t>CASTILLA Y LEÓN</t>
  </si>
  <si>
    <t>12.3.3.  Superficie forestal certificada según sistema de certificación, 2014</t>
  </si>
  <si>
    <t>Superficie certificada  F.S.C. (Forest Stewardship Council) (ha)</t>
  </si>
  <si>
    <t>Superficie certificada P.E.F.C. (Programme for the Endorsement of Forest Certification Schemes) (ha)</t>
  </si>
  <si>
    <t>12.3.4.  Número de instalaciones / titulares con certificado de cadena de custodia por CCAA, 2014</t>
  </si>
  <si>
    <t>Nº de titulares con certificado de cadena de custodia FSC (Forest Stewardship Council)</t>
  </si>
  <si>
    <t>Nº de instalaciones con certificado de cadena de custodia PEFC (Programme for the Endorsement of Forest Certification Schemes)</t>
  </si>
  <si>
    <t>MELILLA</t>
  </si>
  <si>
    <t xml:space="preserve">12.3.5. Número de instalaciones con certificado de cadena de custodia según </t>
  </si>
  <si>
    <t>categoría del producto y sistemas de certificación, 2014</t>
  </si>
  <si>
    <t>Número de instalaciones con certificado de Cadena de Custodia del sistema PEFC  según  categoría de instalación, 2014</t>
  </si>
  <si>
    <t>Caracterización Instalaciones certificadas</t>
  </si>
  <si>
    <t>Nº Instalaciones con certificado PEFC</t>
  </si>
  <si>
    <t>Aserraderos y rematantes</t>
  </si>
  <si>
    <t>Madera y construcción</t>
  </si>
  <si>
    <t>Gráficas</t>
  </si>
  <si>
    <t>Pasta y papel</t>
  </si>
  <si>
    <t>Almacenistas</t>
  </si>
  <si>
    <t>Energía</t>
  </si>
  <si>
    <t>Productos no madereros</t>
  </si>
  <si>
    <t>Número de instalaciones con certificados de Cadena de Custodia del sistema FSC por tipo de producto, 2014</t>
  </si>
  <si>
    <t>Nº de instalaciones con certificado FSC</t>
  </si>
  <si>
    <t>Aprovechamientos Forestales, madera en rollo y biomasa</t>
  </si>
  <si>
    <t>Artes graficas, materiales impresos y papelería</t>
  </si>
  <si>
    <t>Carbón de leña y otros productos de madera</t>
  </si>
  <si>
    <t>Corcho y productos derivados</t>
  </si>
  <si>
    <t>Envases y embalajes</t>
  </si>
  <si>
    <t>Productos de madera para mobiliario y/o construcción</t>
  </si>
  <si>
    <t>Otros productos forestales</t>
  </si>
  <si>
    <t>Pulpa, papel y cartón</t>
  </si>
  <si>
    <t>Tableros y otros productos procesados de madera</t>
  </si>
  <si>
    <t>APROVECHAMIENTOS FORESTALES. MADERA Y LEÑA</t>
  </si>
  <si>
    <t>12.4.1. Serie histórica de las cortas de madera y valor económico.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</si>
  <si>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</si>
  <si>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</si>
  <si>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</si>
  <si>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</si>
  <si>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Valor  en cargadero  (miles de euros)</t>
  </si>
  <si>
    <t>s/d</t>
  </si>
  <si>
    <t>s/d. Sin datos.</t>
  </si>
  <si>
    <r>
      <t>12.4.2. Resumen nacional de las cortas de madera por grupo de especies y tipo de propiedad, 2014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</si>
  <si>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Grupos de especies</t>
  </si>
  <si>
    <t>Propiedad pública</t>
  </si>
  <si>
    <t>TOTAL EN PROPIEDAD PÚBLICA</t>
  </si>
  <si>
    <t>Del Estado o de las CC.AA. y catalogados de utilidad pública</t>
  </si>
  <si>
    <t>Del Estado o de las CC.AA.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</si>
  <si>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</si>
  <si>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</si>
  <si>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</si>
  <si>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Propiedad privada</t>
  </si>
  <si>
    <t>TOTAL EN PROPIEDAD PRIVADA</t>
  </si>
  <si>
    <t>Privada. Consorciados o conveniados</t>
  </si>
  <si>
    <t>Privada. No consorciados</t>
  </si>
  <si>
    <t>Montes vecinales en mano común</t>
  </si>
  <si>
    <t>Privada sin especificar</t>
  </si>
  <si>
    <t>12.4.3. Volumen de cortas de coníferas por especie 2014 (m3 con corteza)</t>
  </si>
  <si>
    <t>Volumen cortado (m3 con corteza)</t>
  </si>
  <si>
    <t>Otras coníferas alóctonas (Chamaecyparis, Larix, Picea, Pseudotsuga, etc.)</t>
  </si>
  <si>
    <t xml:space="preserve">Otras coníferas </t>
  </si>
  <si>
    <t>12.4.4. Volumen de cortas de frondosas por especie 2014 (m3 con corteza)</t>
  </si>
  <si>
    <t>Variedad de la especie</t>
  </si>
  <si>
    <t>Volumen cortado</t>
  </si>
  <si>
    <t>Eucalyptus spp.</t>
  </si>
  <si>
    <t>Populus spp.</t>
  </si>
  <si>
    <t>Betula spp.</t>
  </si>
  <si>
    <t>Otros quercus</t>
  </si>
  <si>
    <t>Otras frondosas alóctonas</t>
  </si>
  <si>
    <t>Resto de frondosas</t>
  </si>
  <si>
    <t xml:space="preserve">12.4.5. Análisis autonómico de las cortas totales </t>
  </si>
  <si>
    <t>de coníferas y frondosas, 2014</t>
  </si>
  <si>
    <t>Total (m3 con corteza)</t>
  </si>
  <si>
    <t>12.4.6. Serie histórica de la extracción de leña y valor económico asociado</t>
  </si>
  <si>
    <t>Producción (miles de toneladas)</t>
  </si>
  <si>
    <t>Valor en Cargadero                             (miles de euros)</t>
  </si>
  <si>
    <t>2005(1)</t>
  </si>
  <si>
    <t>2007(2)</t>
  </si>
  <si>
    <t>2010 (3)</t>
  </si>
  <si>
    <t>2011 (3)</t>
  </si>
  <si>
    <t>2012 (3)</t>
  </si>
  <si>
    <t>2013 (3)</t>
  </si>
  <si>
    <t>2014 (3)</t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</si>
  <si>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</si>
  <si>
    <r>
      <t>(2)</t>
    </r>
    <r>
      <rPr>
        <sz val="10"/>
        <rFont val="Arial"/>
        <family val="2"/>
      </rPr>
      <t>El valor en cargadero de 2007 se obtenido a partir de las cuentas económicas de la selvicultura</t>
    </r>
  </si>
  <si>
    <r>
      <t>(3)</t>
    </r>
    <r>
      <rPr>
        <sz val="10"/>
        <rFont val="Arial"/>
        <family val="2"/>
      </rPr>
      <t xml:space="preserve"> No se ha estimado el valor total en cargadero </t>
    </r>
  </si>
  <si>
    <t>s/d: Sin datos</t>
  </si>
  <si>
    <t>12.4.7. Resumen nacional de la extracción de leña por grupo de especies y tipo de propiedad, 2014 (toneladas)</t>
  </si>
  <si>
    <t>De las CC.AA. o del Estado y no catalogados de utilidad pública</t>
  </si>
  <si>
    <t>Pública: Sin especificar</t>
  </si>
  <si>
    <t>Privada: Sin especificar</t>
  </si>
  <si>
    <t>12.4.8. Análisis autonómico de la extracción de leñas, 2014</t>
  </si>
  <si>
    <t>LEÑAS (toneladas)</t>
  </si>
  <si>
    <r>
      <t>12.4.9.  Esquema del balance de la madera, 2014 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sin corteza equivalentes)</t>
    </r>
  </si>
  <si>
    <t>12.4.10. Madera, leña, pasta  y papel: Comercio exterior de España, 2014</t>
  </si>
  <si>
    <t xml:space="preserve">  Productos</t>
  </si>
  <si>
    <t>Importaciones</t>
  </si>
  <si>
    <t>Exportaciones</t>
  </si>
  <si>
    <t>Unidad</t>
  </si>
  <si>
    <t>Cantidad</t>
  </si>
  <si>
    <t xml:space="preserve">Valor </t>
  </si>
  <si>
    <t xml:space="preserve"> (miles de euros)</t>
  </si>
  <si>
    <t>LEÑAS</t>
  </si>
  <si>
    <t>1000 m3</t>
  </si>
  <si>
    <t>MADERA EN ROLLO INDUSTRIAL (TROZAS PARA TRITURACIÓN, ASERRÍO Y CHAPA)</t>
  </si>
  <si>
    <t>CARBÓN VEGETAL</t>
  </si>
  <si>
    <t>1000 t</t>
  </si>
  <si>
    <t>ASTILLAS Y PARTÍCULAS</t>
  </si>
  <si>
    <t>RESIDUOS DE MADERA (incluye madera para aglomerados)</t>
  </si>
  <si>
    <t>PELETS Y OTROS AGLOMERADOS</t>
  </si>
  <si>
    <t xml:space="preserve">MADERA ASERRADA </t>
  </si>
  <si>
    <t xml:space="preserve">TABLEROS DE MADERA </t>
  </si>
  <si>
    <t>Hojas de chapa</t>
  </si>
  <si>
    <t>Tableros contrachapadoos</t>
  </si>
  <si>
    <t>Tableros de partículas, incluidos OSB</t>
  </si>
  <si>
    <t>Tableros de fibras</t>
  </si>
  <si>
    <t xml:space="preserve"> </t>
  </si>
  <si>
    <t>PASTA DE PAPEL (DE MADERA)</t>
  </si>
  <si>
    <t xml:space="preserve">    Mecánicas</t>
  </si>
  <si>
    <t xml:space="preserve">    Semiquímicas</t>
  </si>
  <si>
    <t xml:space="preserve">    Químicas</t>
  </si>
  <si>
    <t xml:space="preserve">    Solubles</t>
  </si>
  <si>
    <t>OTROS TIPOS DE PASTA</t>
  </si>
  <si>
    <t xml:space="preserve">    Pastas de otras fibras</t>
  </si>
  <si>
    <t xml:space="preserve">    Pasta de fibra recuperada</t>
  </si>
  <si>
    <t>PAPEL RECUPERADO</t>
  </si>
  <si>
    <t xml:space="preserve">PAPEL Y CARTÓN </t>
  </si>
  <si>
    <t>Papel con fines gráficos</t>
  </si>
  <si>
    <t>Papel doméstico y sanitario</t>
  </si>
  <si>
    <t>Material para empaquetar</t>
  </si>
  <si>
    <t>Otros papeles y cartones</t>
  </si>
  <si>
    <t>CAZA Y PESCA FLUVIAL</t>
  </si>
  <si>
    <t>12.5.1.  Serie histórica de las licencias expedidas de caza y pesca</t>
  </si>
  <si>
    <t>Número de licencias de caza</t>
  </si>
  <si>
    <t>Número de licencias de pesca</t>
  </si>
  <si>
    <t>2004*</t>
  </si>
  <si>
    <r>
      <t>2004:</t>
    </r>
    <r>
      <rPr>
        <sz val="10"/>
        <color indexed="12"/>
        <rFont val="Arial"/>
        <family val="2"/>
      </rPr>
      <t xml:space="preserve"> Cifras estimadas ya que faltan los datos de todas las CC.AA.</t>
    </r>
  </si>
  <si>
    <r>
      <t>2006:</t>
    </r>
    <r>
      <rPr>
        <sz val="10"/>
        <rFont val="Arial"/>
        <family val="2"/>
      </rPr>
      <t xml:space="preserve"> Cifra de licencias de pesca estimada ya que faltan los datos de Galicia y Extremadura.</t>
    </r>
  </si>
  <si>
    <r>
      <t>2007:</t>
    </r>
    <r>
      <rPr>
        <sz val="10"/>
        <rFont val="Arial"/>
        <family val="2"/>
      </rPr>
      <t xml:space="preserve"> Cifras se han completado con las de la Comunidad Valenciana.</t>
    </r>
  </si>
  <si>
    <r>
      <t>2008: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</si>
  <si>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Aragón,  Extremadura, Comunidad Valenciana, Canarias, País Vasco, Principado de Asturias.</t>
  </si>
  <si>
    <t xml:space="preserve">Se han completado con las cifras de estas comunidades en 2007 y las de la comunidad Valenciana </t>
  </si>
  <si>
    <t xml:space="preserve"> de las estadísticas de su página web</t>
  </si>
  <si>
    <r>
      <t>2009: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</si>
  <si>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</si>
  <si>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</si>
  <si>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 xml:space="preserve">Se han completado con las cifras de estas comunidades en 2007 o 2008 y las de la comunidad Valenciana </t>
  </si>
  <si>
    <t>de su página web</t>
  </si>
  <si>
    <r>
      <t>2010: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</si>
  <si>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Galicia, Extremadura, Asturias y parte de Aragón</t>
  </si>
  <si>
    <t>Se han completado con las cifras de estas comunidades en 2007,2008 o 2009.</t>
  </si>
  <si>
    <r>
      <t>2011:</t>
    </r>
    <r>
      <rPr>
        <sz val="10"/>
        <rFont val="Arial"/>
        <family val="2"/>
      </rPr>
      <t xml:space="preserve"> Cifras estimadas ya que faltan los datos de las siguientes comunidades autónomas:</t>
    </r>
  </si>
  <si>
    <t xml:space="preserve">          Asturias, Comunidad Valenciana y las provincias de Álava y Guipuzcoa en caza</t>
  </si>
  <si>
    <t xml:space="preserve">          Canarias, Comunidad Valenciana y las provincias de Álava y Guipuzcoa en pesca</t>
  </si>
  <si>
    <t xml:space="preserve">Se han completado con las cifras de estas comunidades en años anteriores y </t>
  </si>
  <si>
    <t>en el caso de la Comunidad Valenciana con las de estadísticas de su página web.</t>
  </si>
  <si>
    <r>
      <rPr>
        <b/>
        <sz val="10"/>
        <rFont val="Arial"/>
        <family val="2"/>
      </rPr>
      <t>2012:</t>
    </r>
    <r>
      <rPr>
        <sz val="10"/>
        <rFont val="Arial"/>
        <family val="2"/>
      </rPr>
      <t xml:space="preserve"> Cifras estimadas ya que faltan datos de las siguientes comunidades autónomas:</t>
    </r>
  </si>
  <si>
    <t>Asturias, Comunidad Valenciana y la provincia de Álava en caza</t>
  </si>
  <si>
    <t>Canarias, Comunidad Valenciana y la provincia de Álava en pesca</t>
  </si>
  <si>
    <t>12.5.2. Número de licencias expedidas y vigentes y valor económico, 2014</t>
  </si>
  <si>
    <t>Pesca</t>
  </si>
  <si>
    <t>Expedidas</t>
  </si>
  <si>
    <t>Vigentes</t>
  </si>
  <si>
    <t xml:space="preserve">Número de licencias </t>
  </si>
  <si>
    <t>Valor económico (euros)</t>
  </si>
  <si>
    <t>Nota:</t>
  </si>
  <si>
    <t>Faltan cifras de licencias de pesca de Canarias</t>
  </si>
  <si>
    <t>12.5.3. Número de capturas, peso total, peso medio, valor económico</t>
  </si>
  <si>
    <t>y precio medio según especie cinegéticas, 2014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</si>
  <si>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</si>
  <si>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</si>
  <si>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</si>
  <si>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</si>
  <si>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</si>
  <si>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</si>
  <si>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Arruí</t>
  </si>
  <si>
    <t>Cabra asilvestrada</t>
  </si>
  <si>
    <t>Cabra Montés</t>
  </si>
  <si>
    <t>Cabra salvaje mallorquina (Boc)</t>
  </si>
  <si>
    <t>Ciervo</t>
  </si>
  <si>
    <t>Corzo</t>
  </si>
  <si>
    <t>Gamo</t>
  </si>
  <si>
    <t>Jabalí</t>
  </si>
  <si>
    <t>Lobo</t>
  </si>
  <si>
    <t>Muflón</t>
  </si>
  <si>
    <t>Rebeco</t>
  </si>
  <si>
    <t>Total caza mayor</t>
  </si>
  <si>
    <t>Caza menor de mamíferos</t>
  </si>
  <si>
    <t>Conejo</t>
  </si>
  <si>
    <t>Liebre</t>
  </si>
  <si>
    <t>Zorro</t>
  </si>
  <si>
    <t>Total caza menor de mamíferos</t>
  </si>
  <si>
    <t>Caza menor de aves</t>
  </si>
  <si>
    <t>Acuáticas y anátidas</t>
  </si>
  <si>
    <t>Avefría</t>
  </si>
  <si>
    <t>Becada</t>
  </si>
  <si>
    <t>Codorniz</t>
  </si>
  <si>
    <t>Córvidos</t>
  </si>
  <si>
    <t>Estornino</t>
  </si>
  <si>
    <t>Faisán</t>
  </si>
  <si>
    <t>Paloma</t>
  </si>
  <si>
    <t>Perdiz</t>
  </si>
  <si>
    <t>Tórtola comun</t>
  </si>
  <si>
    <t>Zorzal</t>
  </si>
  <si>
    <t>Varias especies (Baleares)</t>
  </si>
  <si>
    <t>Total caza menor de aves</t>
  </si>
  <si>
    <t xml:space="preserve">CAZA Y PESCA FLUVIAL </t>
  </si>
  <si>
    <t>12.5.4. Sueltas de especies cinegéticas y piscícolas, 2014</t>
  </si>
  <si>
    <t xml:space="preserve"> Realizadas por la Administración</t>
  </si>
  <si>
    <t>De otras procedencias</t>
  </si>
  <si>
    <t>Total (número)</t>
  </si>
  <si>
    <t>Número de ejemplares</t>
  </si>
  <si>
    <t>Total especies cinegéticas</t>
  </si>
  <si>
    <t>Anguila</t>
  </si>
  <si>
    <t>Barbo</t>
  </si>
  <si>
    <t>Cangrejo autóctono</t>
  </si>
  <si>
    <t>Carpa</t>
  </si>
  <si>
    <t>Salmón</t>
  </si>
  <si>
    <t>Tenca</t>
  </si>
  <si>
    <t>Trucha arco-iris</t>
  </si>
  <si>
    <t>Trucha común</t>
  </si>
  <si>
    <t>Otros: Ciprínidos (varias especies)</t>
  </si>
  <si>
    <t>Total especies piscícolas</t>
  </si>
  <si>
    <t>12.5.5. Producción en granjas cinegéticas y piscifactorías para repoblación, 2014</t>
  </si>
  <si>
    <t>Cabra montés</t>
  </si>
  <si>
    <t>TOTAL ESPECIES CINEGÉTICAS</t>
  </si>
  <si>
    <t>Número ADULTOS</t>
  </si>
  <si>
    <t>Número HUEVOS Y ALEVINES</t>
  </si>
  <si>
    <t>Otros ciprínidos</t>
  </si>
  <si>
    <t>TOTAL ESPECIES PISCÍCOLAS</t>
  </si>
  <si>
    <t xml:space="preserve">12.5.6. Número y superficie de terrenos cinegéticos por tipología del terreno </t>
  </si>
  <si>
    <t>y total por comunidad autónoma, 2014</t>
  </si>
  <si>
    <t>Tipo de terreno cinegético</t>
  </si>
  <si>
    <t>RESERVA DE CAZA</t>
  </si>
  <si>
    <t>COTO REGIONAL O AUTONÓMICO</t>
  </si>
  <si>
    <t>COTO SOCIAL</t>
  </si>
  <si>
    <t>ZONA DE CAZA CONTROLADA</t>
  </si>
  <si>
    <t>COTO MUNICIPAL</t>
  </si>
  <si>
    <t>COTO PRIVADO DE CAZA</t>
  </si>
  <si>
    <t>COTO DEPORTIVO</t>
  </si>
  <si>
    <t>COTO INTENSIVO DE CAZA</t>
  </si>
  <si>
    <t>REFUGIO DE CAZA / FAUNA</t>
  </si>
  <si>
    <t>TERRENOS NO CINEGÉTICOS (Vedados, Terrenos Cercados y Zonas de Seguridad)</t>
  </si>
  <si>
    <t xml:space="preserve">TOTAL </t>
  </si>
  <si>
    <t>12.5.7 Masas de aprovechamiento piscícola según tipología y total por comunidad autónoma, 2014</t>
  </si>
  <si>
    <t>Longitud tramo (km)</t>
  </si>
  <si>
    <t>s.d.</t>
  </si>
  <si>
    <t>sd: sin datos</t>
  </si>
  <si>
    <t>Tipo de masa de aprovechameitno piscícola</t>
  </si>
  <si>
    <t>Aguas en regimen especial / cotos especiales</t>
  </si>
  <si>
    <t>Aguas libres para la pesca</t>
  </si>
  <si>
    <t>Tramo libre sin muerte</t>
  </si>
  <si>
    <t>Coto de cangrejo rojo /señal</t>
  </si>
  <si>
    <t>Regimen especial en embalses</t>
  </si>
  <si>
    <t>Coto de pesca intensivo</t>
  </si>
  <si>
    <t>Coto de pesca sin muerte</t>
  </si>
  <si>
    <t>Coto de pesca tradicional</t>
  </si>
  <si>
    <t>Coto Deportivo</t>
  </si>
  <si>
    <t>Coto Social</t>
  </si>
  <si>
    <t>Otros cotos</t>
  </si>
  <si>
    <t>Refugios de pesca</t>
  </si>
  <si>
    <t>Vedados</t>
  </si>
</sst>
</file>

<file path=xl/styles.xml><?xml version="1.0" encoding="utf-8"?>
<styleSheet xmlns="http://schemas.openxmlformats.org/spreadsheetml/2006/main">
  <numFmts count="21"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0_);\(#,##0.00\)"/>
    <numFmt numFmtId="173" formatCode="#,##0.0__;\–#,##0.0__;0.0__;@__"/>
    <numFmt numFmtId="174" formatCode="#,##0.0\ "/>
    <numFmt numFmtId="175" formatCode="0.0"/>
    <numFmt numFmtId="176" formatCode="_-* #,##0.00\ _P_t_s_-;\-* #,##0.00\ _P_t_s_-;_-* &quot;-&quot;??\ _P_t_s_-;_-@_-"/>
    <numFmt numFmtId="177" formatCode="_-* #,##0.0\ _P_t_s_-;\-* #,##0.0\ _P_t_s_-;_-* &quot;-&quot;??\ _P_t_s_-;_-@_-"/>
    <numFmt numFmtId="178" formatCode="_-* #,##0.0\ _€_-;\-* #,##0.0\ _€_-;_-* &quot;-&quot;?\ _€_-;_-@_-"/>
    <numFmt numFmtId="179" formatCode="#,##0.0\ \ \ "/>
    <numFmt numFmtId="180" formatCode="#,##0.0\ \ "/>
    <numFmt numFmtId="181" formatCode="General\ \ \ "/>
    <numFmt numFmtId="182" formatCode="0\ \ \ "/>
    <numFmt numFmtId="183" formatCode="#,##0__;\–#,##0__;\–__;@__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.1"/>
      <name val="Arial"/>
      <family val="2"/>
    </font>
    <font>
      <sz val="10"/>
      <name val="MS Sans Serif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0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dotted">
        <color theme="6" tint="-0.249977111117893"/>
      </right>
      <top/>
      <bottom style="medium">
        <color indexed="17"/>
      </bottom>
      <diagonal/>
    </border>
    <border>
      <left style="thin">
        <color indexed="17"/>
      </left>
      <right style="dotted">
        <color theme="6" tint="-0.249977111117893"/>
      </right>
      <top/>
      <bottom/>
      <diagonal/>
    </border>
    <border>
      <left style="thin">
        <color indexed="17"/>
      </left>
      <right style="dotted">
        <color theme="6" tint="-0.249977111117893"/>
      </right>
      <top style="medium">
        <color indexed="17"/>
      </top>
      <bottom/>
      <diagonal/>
    </border>
    <border>
      <left style="thin">
        <color indexed="17"/>
      </left>
      <right style="dotted">
        <color theme="6" tint="-0.249977111117893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thin">
        <color rgb="FF999999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 style="thin">
        <color indexed="9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/>
      <bottom style="thin">
        <color indexed="9"/>
      </bottom>
      <diagonal/>
    </border>
    <border>
      <left style="thin">
        <color indexed="17"/>
      </left>
      <right style="thin">
        <color indexed="17"/>
      </right>
      <top style="thin">
        <color indexed="9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indexed="17"/>
      </right>
      <top style="medium">
        <color rgb="FF008000"/>
      </top>
      <bottom style="medium">
        <color rgb="FF008000"/>
      </bottom>
      <diagonal/>
    </border>
    <border>
      <left style="medium">
        <color indexed="17"/>
      </left>
      <right style="medium">
        <color indexed="17"/>
      </right>
      <top style="medium">
        <color rgb="FF008000"/>
      </top>
      <bottom style="medium">
        <color rgb="FF008000"/>
      </bottom>
      <diagonal/>
    </border>
    <border>
      <left style="medium">
        <color indexed="17"/>
      </left>
      <right/>
      <top style="medium">
        <color rgb="FF008000"/>
      </top>
      <bottom style="medium">
        <color rgb="FF008000"/>
      </bottom>
      <diagonal/>
    </border>
    <border>
      <left style="medium">
        <color indexed="17"/>
      </left>
      <right/>
      <top style="medium">
        <color rgb="FF008000"/>
      </top>
      <bottom/>
      <diagonal/>
    </border>
    <border>
      <left style="medium">
        <color indexed="17"/>
      </left>
      <right/>
      <top style="medium">
        <color rgb="FF008000"/>
      </top>
      <bottom style="medium">
        <color indexed="17"/>
      </bottom>
      <diagonal/>
    </border>
    <border>
      <left/>
      <right style="medium">
        <color indexed="17"/>
      </right>
      <top style="medium">
        <color rgb="FF008000"/>
      </top>
      <bottom style="medium">
        <color indexed="17"/>
      </bottom>
      <diagonal/>
    </border>
    <border>
      <left style="thin">
        <color indexed="17"/>
      </left>
      <right style="thin">
        <color rgb="FF999999"/>
      </right>
      <top style="medium">
        <color indexed="17"/>
      </top>
      <bottom/>
      <diagonal/>
    </border>
    <border>
      <left style="thin">
        <color indexed="17"/>
      </left>
      <right style="thin">
        <color rgb="FF999999"/>
      </right>
      <top/>
      <bottom/>
      <diagonal/>
    </border>
    <border>
      <left/>
      <right/>
      <top style="medium">
        <color rgb="FF008000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rgb="FF999999"/>
      </left>
      <right/>
      <top style="medium">
        <color indexed="17"/>
      </top>
      <bottom/>
      <diagonal/>
    </border>
    <border>
      <left style="thin">
        <color rgb="FF999999"/>
      </left>
      <right/>
      <top/>
      <bottom style="medium">
        <color rgb="FF008000"/>
      </bottom>
      <diagonal/>
    </border>
    <border>
      <left/>
      <right/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indexed="17"/>
      </left>
      <right style="thin">
        <color indexed="17"/>
      </right>
      <top style="thin">
        <color rgb="FF008000"/>
      </top>
      <bottom/>
      <diagonal/>
    </border>
    <border>
      <left style="thin">
        <color indexed="17"/>
      </left>
      <right style="thin">
        <color indexed="17"/>
      </right>
      <top/>
      <bottom style="thin">
        <color rgb="FF008000"/>
      </bottom>
      <diagonal/>
    </border>
    <border>
      <left/>
      <right/>
      <top style="thin">
        <color rgb="FF008000"/>
      </top>
      <bottom/>
      <diagonal/>
    </border>
    <border>
      <left/>
      <right style="thin">
        <color indexed="17"/>
      </right>
      <top style="thin">
        <color rgb="FF008000"/>
      </top>
      <bottom/>
      <diagonal/>
    </border>
    <border>
      <left/>
      <right style="thin">
        <color indexed="17"/>
      </right>
      <top/>
      <bottom style="thin">
        <color rgb="FF008000"/>
      </bottom>
      <diagonal/>
    </border>
    <border>
      <left style="thin">
        <color indexed="17"/>
      </left>
      <right/>
      <top style="thin">
        <color rgb="FF008000"/>
      </top>
      <bottom/>
      <diagonal/>
    </border>
    <border>
      <left style="thin">
        <color indexed="17"/>
      </left>
      <right/>
      <top/>
      <bottom style="thin">
        <color rgb="FF008000"/>
      </bottom>
      <diagonal/>
    </border>
    <border>
      <left/>
      <right style="thin">
        <color indexed="17"/>
      </right>
      <top style="thin">
        <color rgb="FF008000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thin">
        <color indexed="17"/>
      </left>
      <right/>
      <top/>
      <bottom style="medium">
        <color rgb="FF008000"/>
      </bottom>
      <diagonal/>
    </border>
    <border>
      <left/>
      <right style="thin">
        <color indexed="17"/>
      </right>
      <top/>
      <bottom style="medium">
        <color rgb="FF008000"/>
      </bottom>
      <diagonal/>
    </border>
    <border>
      <left style="thin">
        <color indexed="17"/>
      </left>
      <right style="thin">
        <color indexed="17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/>
      <right style="thin">
        <color indexed="17"/>
      </right>
      <top style="medium">
        <color rgb="FF008000"/>
      </top>
      <bottom/>
      <diagonal/>
    </border>
    <border>
      <left style="thin">
        <color indexed="17"/>
      </left>
      <right/>
      <top style="medium">
        <color rgb="FF008000"/>
      </top>
      <bottom/>
      <diagonal/>
    </border>
    <border>
      <left/>
      <right/>
      <top style="medium">
        <color rgb="FF008000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thin">
        <color indexed="8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</borders>
  <cellStyleXfs count="35">
    <xf numFmtId="0" fontId="0" fillId="2" borderId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0"/>
    <xf numFmtId="0" fontId="4" fillId="0" borderId="0"/>
    <xf numFmtId="37" fontId="3" fillId="0" borderId="0"/>
    <xf numFmtId="37" fontId="3" fillId="0" borderId="0"/>
    <xf numFmtId="166" fontId="3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167" fontId="4" fillId="0" borderId="1">
      <alignment horizontal="right"/>
    </xf>
    <xf numFmtId="0" fontId="4" fillId="0" borderId="0"/>
    <xf numFmtId="0" fontId="4" fillId="2" borderId="0"/>
    <xf numFmtId="0" fontId="11" fillId="0" borderId="0"/>
    <xf numFmtId="0" fontId="1" fillId="2" borderId="0"/>
    <xf numFmtId="0" fontId="1" fillId="2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7" fontId="1" fillId="0" borderId="1">
      <alignment horizontal="right"/>
    </xf>
    <xf numFmtId="0" fontId="1" fillId="0" borderId="0"/>
    <xf numFmtId="0" fontId="1" fillId="2" borderId="0"/>
    <xf numFmtId="0" fontId="1" fillId="0" borderId="0"/>
    <xf numFmtId="167" fontId="1" fillId="0" borderId="1">
      <alignment horizontal="right"/>
    </xf>
    <xf numFmtId="0" fontId="1" fillId="0" borderId="0"/>
    <xf numFmtId="0" fontId="1" fillId="0" borderId="0"/>
    <xf numFmtId="0" fontId="1" fillId="2" borderId="0" applyBorder="0"/>
    <xf numFmtId="37" fontId="3" fillId="0" borderId="0"/>
  </cellStyleXfs>
  <cellXfs count="1406">
    <xf numFmtId="0" fontId="0" fillId="2" borderId="0" xfId="0"/>
    <xf numFmtId="0" fontId="4" fillId="2" borderId="0" xfId="11" applyFont="1" applyFill="1" applyProtection="1"/>
    <xf numFmtId="0" fontId="4" fillId="2" borderId="0" xfId="11" applyFont="1" applyFill="1"/>
    <xf numFmtId="165" fontId="4" fillId="2" borderId="0" xfId="11" applyNumberFormat="1" applyFont="1" applyFill="1" applyProtection="1"/>
    <xf numFmtId="165" fontId="4" fillId="2" borderId="0" xfId="11" applyNumberFormat="1" applyFont="1" applyFill="1" applyBorder="1" applyProtection="1"/>
    <xf numFmtId="165" fontId="7" fillId="2" borderId="0" xfId="11" applyNumberFormat="1" applyFont="1" applyFill="1" applyBorder="1" applyProtection="1"/>
    <xf numFmtId="0" fontId="0" fillId="2" borderId="0" xfId="0" applyBorder="1"/>
    <xf numFmtId="0" fontId="4" fillId="2" borderId="0" xfId="11" applyFont="1" applyFill="1" applyAlignment="1"/>
    <xf numFmtId="165" fontId="7" fillId="2" borderId="0" xfId="11" applyNumberFormat="1" applyFont="1" applyFill="1" applyProtection="1"/>
    <xf numFmtId="0" fontId="7" fillId="2" borderId="0" xfId="11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3" xfId="11" applyFont="1" applyFill="1" applyBorder="1" applyProtection="1"/>
    <xf numFmtId="0" fontId="4" fillId="2" borderId="4" xfId="11" applyFont="1" applyFill="1" applyBorder="1" applyProtection="1"/>
    <xf numFmtId="0" fontId="7" fillId="2" borderId="5" xfId="11" applyFont="1" applyFill="1" applyBorder="1" applyProtection="1"/>
    <xf numFmtId="165" fontId="4" fillId="2" borderId="6" xfId="9" applyNumberFormat="1" applyFont="1" applyFill="1" applyBorder="1" applyAlignment="1" applyProtection="1">
      <alignment horizontal="right"/>
    </xf>
    <xf numFmtId="165" fontId="4" fillId="2" borderId="7" xfId="9" applyNumberFormat="1" applyFont="1" applyFill="1" applyBorder="1" applyAlignment="1" applyProtection="1">
      <alignment horizontal="right"/>
    </xf>
    <xf numFmtId="0" fontId="4" fillId="2" borderId="7" xfId="11" applyFont="1" applyFill="1" applyBorder="1" applyProtection="1"/>
    <xf numFmtId="0" fontId="4" fillId="2" borderId="8" xfId="11" applyFont="1" applyFill="1" applyBorder="1"/>
    <xf numFmtId="0" fontId="4" fillId="3" borderId="9" xfId="11" applyFont="1" applyFill="1" applyBorder="1" applyAlignment="1" applyProtection="1">
      <alignment horizontal="center" vertical="center" wrapText="1"/>
    </xf>
    <xf numFmtId="0" fontId="4" fillId="3" borderId="10" xfId="11" applyFont="1" applyFill="1" applyBorder="1" applyAlignment="1" applyProtection="1">
      <alignment horizontal="center" vertical="center" wrapText="1"/>
    </xf>
    <xf numFmtId="0" fontId="4" fillId="3" borderId="11" xfId="11" applyFont="1" applyFill="1" applyBorder="1" applyAlignment="1" applyProtection="1">
      <alignment horizontal="center" vertical="center" wrapText="1"/>
    </xf>
    <xf numFmtId="165" fontId="7" fillId="2" borderId="12" xfId="9" applyNumberFormat="1" applyFont="1" applyFill="1" applyBorder="1" applyAlignment="1" applyProtection="1">
      <alignment horizontal="right"/>
    </xf>
    <xf numFmtId="165" fontId="7" fillId="2" borderId="13" xfId="9" applyNumberFormat="1" applyFont="1" applyFill="1" applyBorder="1" applyAlignment="1" applyProtection="1">
      <alignment horizontal="right"/>
    </xf>
    <xf numFmtId="0" fontId="4" fillId="2" borderId="13" xfId="11" applyFont="1" applyFill="1" applyBorder="1" applyProtection="1"/>
    <xf numFmtId="0" fontId="5" fillId="2" borderId="0" xfId="0" applyFont="1" applyFill="1" applyAlignment="1"/>
    <xf numFmtId="0" fontId="0" fillId="2" borderId="0" xfId="0" applyFill="1"/>
    <xf numFmtId="0" fontId="0" fillId="2" borderId="2" xfId="0" applyFill="1" applyBorder="1"/>
    <xf numFmtId="171" fontId="4" fillId="2" borderId="7" xfId="0" applyNumberFormat="1" applyFont="1" applyFill="1" applyBorder="1" applyAlignment="1" applyProtection="1">
      <alignment horizontal="right"/>
    </xf>
    <xf numFmtId="0" fontId="0" fillId="2" borderId="0" xfId="0" applyFill="1" applyBorder="1"/>
    <xf numFmtId="3" fontId="0" fillId="2" borderId="7" xfId="0" applyNumberFormat="1" applyBorder="1"/>
    <xf numFmtId="0" fontId="6" fillId="2" borderId="0" xfId="0" quotePrefix="1" applyFont="1" applyFill="1" applyAlignment="1"/>
    <xf numFmtId="0" fontId="6" fillId="2" borderId="0" xfId="0" applyFont="1" applyFill="1" applyAlignment="1"/>
    <xf numFmtId="169" fontId="4" fillId="2" borderId="6" xfId="0" applyNumberFormat="1" applyFont="1" applyFill="1" applyBorder="1" applyAlignment="1" applyProtection="1">
      <alignment horizontal="right"/>
    </xf>
    <xf numFmtId="169" fontId="4" fillId="2" borderId="12" xfId="0" applyNumberFormat="1" applyFont="1" applyFill="1" applyBorder="1" applyAlignment="1" applyProtection="1">
      <alignment horizontal="right"/>
    </xf>
    <xf numFmtId="169" fontId="4" fillId="2" borderId="7" xfId="0" applyNumberFormat="1" applyFont="1" applyFill="1" applyBorder="1" applyAlignment="1" applyProtection="1">
      <alignment horizontal="right"/>
    </xf>
    <xf numFmtId="169" fontId="4" fillId="2" borderId="13" xfId="0" applyNumberFormat="1" applyFont="1" applyFill="1" applyBorder="1" applyAlignment="1" applyProtection="1">
      <alignment horizontal="right"/>
    </xf>
    <xf numFmtId="169" fontId="4" fillId="2" borderId="14" xfId="0" applyNumberFormat="1" applyFont="1" applyFill="1" applyBorder="1" applyAlignment="1" applyProtection="1">
      <alignment horizontal="right"/>
    </xf>
    <xf numFmtId="169" fontId="4" fillId="2" borderId="15" xfId="0" applyNumberFormat="1" applyFont="1" applyFill="1" applyBorder="1" applyAlignment="1" applyProtection="1">
      <alignment horizontal="right"/>
    </xf>
    <xf numFmtId="0" fontId="7" fillId="2" borderId="3" xfId="11" applyFont="1" applyFill="1" applyBorder="1" applyProtection="1"/>
    <xf numFmtId="0" fontId="7" fillId="2" borderId="4" xfId="11" applyFont="1" applyFill="1" applyBorder="1" applyProtection="1"/>
    <xf numFmtId="169" fontId="7" fillId="2" borderId="7" xfId="0" applyNumberFormat="1" applyFont="1" applyFill="1" applyBorder="1" applyAlignment="1" applyProtection="1">
      <alignment horizontal="right"/>
    </xf>
    <xf numFmtId="0" fontId="0" fillId="2" borderId="2" xfId="0" applyBorder="1"/>
    <xf numFmtId="0" fontId="0" fillId="3" borderId="16" xfId="0" applyFill="1" applyBorder="1" applyAlignment="1">
      <alignment horizontal="center" vertical="center" wrapText="1"/>
    </xf>
    <xf numFmtId="0" fontId="0" fillId="2" borderId="3" xfId="0" applyBorder="1"/>
    <xf numFmtId="0" fontId="0" fillId="2" borderId="4" xfId="0" applyBorder="1"/>
    <xf numFmtId="0" fontId="7" fillId="2" borderId="4" xfId="0" applyFont="1" applyBorder="1"/>
    <xf numFmtId="0" fontId="7" fillId="2" borderId="0" xfId="0" applyFont="1" applyBorder="1"/>
    <xf numFmtId="0" fontId="7" fillId="2" borderId="0" xfId="0" applyFont="1"/>
    <xf numFmtId="0" fontId="4" fillId="2" borderId="0" xfId="0" applyFont="1" applyBorder="1"/>
    <xf numFmtId="0" fontId="4" fillId="2" borderId="0" xfId="0" applyFont="1"/>
    <xf numFmtId="0" fontId="0" fillId="2" borderId="8" xfId="0" applyBorder="1"/>
    <xf numFmtId="0" fontId="1" fillId="2" borderId="0" xfId="0" applyFont="1"/>
    <xf numFmtId="0" fontId="6" fillId="2" borderId="0" xfId="0" applyFont="1" applyAlignment="1"/>
    <xf numFmtId="37" fontId="7" fillId="2" borderId="17" xfId="7" applyFont="1" applyFill="1" applyBorder="1" applyAlignment="1">
      <alignment horizontal="right"/>
    </xf>
    <xf numFmtId="0" fontId="0" fillId="2" borderId="4" xfId="0" applyBorder="1" applyAlignment="1">
      <alignment horizontal="left"/>
    </xf>
    <xf numFmtId="37" fontId="7" fillId="2" borderId="22" xfId="7" applyFont="1" applyFill="1" applyBorder="1" applyAlignment="1">
      <alignment horizontal="right"/>
    </xf>
    <xf numFmtId="0" fontId="0" fillId="2" borderId="0" xfId="0" applyAlignment="1"/>
    <xf numFmtId="0" fontId="7" fillId="2" borderId="4" xfId="0" applyFont="1" applyFill="1" applyBorder="1"/>
    <xf numFmtId="37" fontId="7" fillId="2" borderId="7" xfId="7" applyFont="1" applyFill="1" applyBorder="1" applyAlignment="1">
      <alignment horizontal="right"/>
    </xf>
    <xf numFmtId="4" fontId="7" fillId="2" borderId="7" xfId="8" applyNumberFormat="1" applyFont="1" applyFill="1" applyBorder="1" applyProtection="1"/>
    <xf numFmtId="37" fontId="7" fillId="2" borderId="4" xfId="7" applyFont="1" applyFill="1" applyBorder="1" applyAlignment="1">
      <alignment horizontal="right"/>
    </xf>
    <xf numFmtId="4" fontId="0" fillId="2" borderId="7" xfId="0" applyNumberFormat="1" applyBorder="1"/>
    <xf numFmtId="4" fontId="0" fillId="2" borderId="13" xfId="0" applyNumberFormat="1" applyBorder="1"/>
    <xf numFmtId="0" fontId="0" fillId="2" borderId="6" xfId="0" applyBorder="1"/>
    <xf numFmtId="0" fontId="0" fillId="2" borderId="7" xfId="0" applyBorder="1"/>
    <xf numFmtId="0" fontId="0" fillId="2" borderId="14" xfId="0" applyBorder="1"/>
    <xf numFmtId="172" fontId="7" fillId="2" borderId="7" xfId="16" applyFont="1" applyFill="1" applyBorder="1"/>
    <xf numFmtId="172" fontId="7" fillId="2" borderId="13" xfId="16" applyFont="1" applyFill="1" applyBorder="1"/>
    <xf numFmtId="0" fontId="0" fillId="2" borderId="13" xfId="0" applyBorder="1"/>
    <xf numFmtId="3" fontId="0" fillId="2" borderId="0" xfId="0" applyNumberFormat="1"/>
    <xf numFmtId="164" fontId="0" fillId="2" borderId="6" xfId="0" applyNumberFormat="1" applyBorder="1"/>
    <xf numFmtId="0" fontId="0" fillId="2" borderId="12" xfId="0" applyBorder="1"/>
    <xf numFmtId="164" fontId="0" fillId="2" borderId="7" xfId="0" applyNumberFormat="1" applyBorder="1"/>
    <xf numFmtId="0" fontId="0" fillId="2" borderId="4" xfId="0" applyBorder="1" applyAlignment="1">
      <alignment horizontal="left" indent="3"/>
    </xf>
    <xf numFmtId="164" fontId="0" fillId="2" borderId="0" xfId="0" applyNumberFormat="1"/>
    <xf numFmtId="0" fontId="7" fillId="2" borderId="3" xfId="0" applyFont="1" applyBorder="1"/>
    <xf numFmtId="0" fontId="5" fillId="2" borderId="0" xfId="0" applyFont="1" applyAlignment="1"/>
    <xf numFmtId="3" fontId="0" fillId="2" borderId="0" xfId="0" applyNumberFormat="1" applyBorder="1"/>
    <xf numFmtId="3" fontId="7" fillId="2" borderId="0" xfId="0" applyNumberFormat="1" applyFont="1" applyBorder="1"/>
    <xf numFmtId="173" fontId="4" fillId="2" borderId="6" xfId="0" applyNumberFormat="1" applyFont="1" applyFill="1" applyBorder="1" applyAlignment="1" applyProtection="1">
      <alignment horizontal="right"/>
    </xf>
    <xf numFmtId="173" fontId="4" fillId="2" borderId="12" xfId="0" applyNumberFormat="1" applyFont="1" applyFill="1" applyBorder="1" applyAlignment="1" applyProtection="1">
      <alignment horizontal="right"/>
    </xf>
    <xf numFmtId="173" fontId="4" fillId="2" borderId="7" xfId="0" applyNumberFormat="1" applyFont="1" applyFill="1" applyBorder="1" applyAlignment="1" applyProtection="1">
      <alignment horizontal="right"/>
    </xf>
    <xf numFmtId="173" fontId="4" fillId="2" borderId="13" xfId="0" applyNumberFormat="1" applyFont="1" applyFill="1" applyBorder="1" applyAlignment="1" applyProtection="1">
      <alignment horizontal="right"/>
    </xf>
    <xf numFmtId="0" fontId="0" fillId="2" borderId="0" xfId="0" applyBorder="1" applyAlignment="1">
      <alignment horizontal="right"/>
    </xf>
    <xf numFmtId="0" fontId="0" fillId="2" borderId="2" xfId="0" applyBorder="1" applyAlignment="1"/>
    <xf numFmtId="0" fontId="6" fillId="2" borderId="0" xfId="0" applyFont="1" applyAlignment="1">
      <alignment wrapText="1"/>
    </xf>
    <xf numFmtId="0" fontId="0" fillId="2" borderId="5" xfId="0" applyBorder="1"/>
    <xf numFmtId="173" fontId="7" fillId="2" borderId="13" xfId="0" applyNumberFormat="1" applyFont="1" applyFill="1" applyBorder="1" applyAlignment="1" applyProtection="1">
      <alignment horizontal="right"/>
    </xf>
    <xf numFmtId="0" fontId="13" fillId="2" borderId="0" xfId="0" applyFont="1" applyFill="1"/>
    <xf numFmtId="0" fontId="0" fillId="2" borderId="4" xfId="0" applyFill="1" applyBorder="1"/>
    <xf numFmtId="0" fontId="6" fillId="2" borderId="0" xfId="0" applyFont="1" applyAlignment="1">
      <alignment vertical="center" wrapText="1"/>
    </xf>
    <xf numFmtId="173" fontId="4" fillId="2" borderId="15" xfId="0" applyNumberFormat="1" applyFont="1" applyFill="1" applyBorder="1" applyAlignment="1" applyProtection="1">
      <alignment horizontal="right"/>
    </xf>
    <xf numFmtId="173" fontId="7" fillId="2" borderId="7" xfId="0" applyNumberFormat="1" applyFont="1" applyFill="1" applyBorder="1" applyAlignment="1" applyProtection="1">
      <alignment horizontal="right"/>
    </xf>
    <xf numFmtId="169" fontId="7" fillId="2" borderId="0" xfId="0" applyNumberFormat="1" applyFont="1" applyFill="1" applyBorder="1" applyAlignment="1" applyProtection="1">
      <alignment horizontal="right"/>
    </xf>
    <xf numFmtId="173" fontId="7" fillId="2" borderId="0" xfId="0" applyNumberFormat="1" applyFont="1" applyFill="1" applyBorder="1" applyAlignment="1" applyProtection="1">
      <alignment horizontal="right"/>
    </xf>
    <xf numFmtId="0" fontId="10" fillId="2" borderId="3" xfId="0" applyFont="1" applyBorder="1"/>
    <xf numFmtId="0" fontId="10" fillId="2" borderId="4" xfId="0" applyFont="1" applyBorder="1"/>
    <xf numFmtId="0" fontId="0" fillId="0" borderId="0" xfId="0" applyFill="1"/>
    <xf numFmtId="3" fontId="0" fillId="2" borderId="0" xfId="0" applyNumberFormat="1" applyBorder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0" fontId="0" fillId="2" borderId="7" xfId="0" applyFill="1" applyBorder="1"/>
    <xf numFmtId="0" fontId="0" fillId="3" borderId="20" xfId="0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 applyProtection="1">
      <alignment horizontal="right"/>
    </xf>
    <xf numFmtId="169" fontId="4" fillId="2" borderId="4" xfId="0" applyNumberFormat="1" applyFont="1" applyFill="1" applyBorder="1" applyAlignment="1" applyProtection="1">
      <alignment horizontal="right"/>
    </xf>
    <xf numFmtId="169" fontId="0" fillId="2" borderId="0" xfId="0" applyNumberFormat="1"/>
    <xf numFmtId="174" fontId="0" fillId="2" borderId="0" xfId="0" applyNumberFormat="1"/>
    <xf numFmtId="0" fontId="0" fillId="3" borderId="16" xfId="0" applyFill="1" applyBorder="1" applyAlignment="1">
      <alignment horizontal="center" vertical="center"/>
    </xf>
    <xf numFmtId="177" fontId="1" fillId="2" borderId="0" xfId="4" applyNumberFormat="1" applyFill="1"/>
    <xf numFmtId="178" fontId="0" fillId="2" borderId="0" xfId="0" applyNumberFormat="1"/>
    <xf numFmtId="0" fontId="0" fillId="2" borderId="19" xfId="0" applyFill="1" applyBorder="1"/>
    <xf numFmtId="0" fontId="0" fillId="2" borderId="24" xfId="0" applyFill="1" applyBorder="1"/>
    <xf numFmtId="0" fontId="1" fillId="2" borderId="0" xfId="15" applyFill="1"/>
    <xf numFmtId="175" fontId="0" fillId="2" borderId="0" xfId="0" applyNumberFormat="1" applyBorder="1"/>
    <xf numFmtId="4" fontId="7" fillId="2" borderId="7" xfId="7" applyNumberFormat="1" applyFont="1" applyFill="1" applyBorder="1" applyAlignment="1">
      <alignment horizontal="right"/>
    </xf>
    <xf numFmtId="4" fontId="7" fillId="2" borderId="13" xfId="7" applyNumberFormat="1" applyFont="1" applyFill="1" applyBorder="1" applyAlignment="1">
      <alignment horizontal="right"/>
    </xf>
    <xf numFmtId="4" fontId="0" fillId="2" borderId="0" xfId="0" applyNumberFormat="1" applyBorder="1"/>
    <xf numFmtId="0" fontId="0" fillId="2" borderId="3" xfId="0" applyFill="1" applyBorder="1"/>
    <xf numFmtId="3" fontId="0" fillId="2" borderId="7" xfId="0" applyNumberFormat="1" applyBorder="1" applyAlignment="1">
      <alignment horizontal="center"/>
    </xf>
    <xf numFmtId="0" fontId="1" fillId="2" borderId="7" xfId="0" applyFont="1" applyFill="1" applyBorder="1"/>
    <xf numFmtId="173" fontId="1" fillId="2" borderId="7" xfId="0" applyNumberFormat="1" applyFont="1" applyFill="1" applyBorder="1" applyAlignment="1" applyProtection="1">
      <alignment horizontal="right"/>
    </xf>
    <xf numFmtId="173" fontId="1" fillId="2" borderId="13" xfId="0" applyNumberFormat="1" applyFont="1" applyFill="1" applyBorder="1" applyAlignment="1" applyProtection="1">
      <alignment horizontal="right"/>
    </xf>
    <xf numFmtId="173" fontId="1" fillId="2" borderId="19" xfId="0" applyNumberFormat="1" applyFont="1" applyFill="1" applyBorder="1" applyAlignment="1" applyProtection="1">
      <alignment horizontal="right"/>
    </xf>
    <xf numFmtId="173" fontId="1" fillId="2" borderId="18" xfId="0" applyNumberFormat="1" applyFont="1" applyFill="1" applyBorder="1" applyAlignment="1" applyProtection="1">
      <alignment horizontal="right"/>
    </xf>
    <xf numFmtId="0" fontId="1" fillId="2" borderId="24" xfId="0" applyFont="1" applyFill="1" applyBorder="1"/>
    <xf numFmtId="173" fontId="1" fillId="2" borderId="24" xfId="0" applyNumberFormat="1" applyFont="1" applyFill="1" applyBorder="1" applyAlignment="1" applyProtection="1">
      <alignment horizontal="right"/>
    </xf>
    <xf numFmtId="173" fontId="1" fillId="2" borderId="22" xfId="0" applyNumberFormat="1" applyFont="1" applyFill="1" applyBorder="1" applyAlignment="1" applyProtection="1">
      <alignment horizontal="right"/>
    </xf>
    <xf numFmtId="4" fontId="7" fillId="2" borderId="13" xfId="8" applyNumberFormat="1" applyFont="1" applyFill="1" applyBorder="1" applyAlignment="1" applyProtection="1">
      <alignment horizontal="right" indent="1"/>
    </xf>
    <xf numFmtId="4" fontId="7" fillId="3" borderId="14" xfId="8" applyNumberFormat="1" applyFont="1" applyFill="1" applyBorder="1" applyAlignment="1" applyProtection="1">
      <alignment horizontal="right" indent="1"/>
    </xf>
    <xf numFmtId="4" fontId="7" fillId="3" borderId="15" xfId="8" applyNumberFormat="1" applyFont="1" applyFill="1" applyBorder="1" applyAlignment="1" applyProtection="1">
      <alignment horizontal="right" indent="1"/>
    </xf>
    <xf numFmtId="0" fontId="7" fillId="3" borderId="5" xfId="0" applyFont="1" applyFill="1" applyBorder="1"/>
    <xf numFmtId="165" fontId="7" fillId="3" borderId="14" xfId="11" applyNumberFormat="1" applyFont="1" applyFill="1" applyBorder="1" applyProtection="1"/>
    <xf numFmtId="172" fontId="7" fillId="3" borderId="14" xfId="16" applyFont="1" applyFill="1" applyBorder="1"/>
    <xf numFmtId="165" fontId="7" fillId="3" borderId="15" xfId="11" applyNumberFormat="1" applyFont="1" applyFill="1" applyBorder="1" applyProtection="1"/>
    <xf numFmtId="3" fontId="4" fillId="2" borderId="7" xfId="0" applyNumberFormat="1" applyFont="1" applyFill="1" applyBorder="1" applyAlignment="1" applyProtection="1">
      <alignment horizontal="right" indent="1"/>
    </xf>
    <xf numFmtId="3" fontId="4" fillId="2" borderId="6" xfId="9" applyNumberFormat="1" applyFont="1" applyFill="1" applyBorder="1" applyAlignment="1" applyProtection="1">
      <alignment horizontal="right" indent="1"/>
    </xf>
    <xf numFmtId="3" fontId="4" fillId="2" borderId="7" xfId="9" applyNumberFormat="1" applyFont="1" applyFill="1" applyBorder="1" applyAlignment="1" applyProtection="1">
      <alignment horizontal="right" indent="1"/>
    </xf>
    <xf numFmtId="169" fontId="7" fillId="3" borderId="14" xfId="0" applyNumberFormat="1" applyFont="1" applyFill="1" applyBorder="1" applyAlignment="1" applyProtection="1">
      <alignment horizontal="right"/>
    </xf>
    <xf numFmtId="3" fontId="0" fillId="2" borderId="13" xfId="0" applyNumberFormat="1" applyBorder="1"/>
    <xf numFmtId="0" fontId="7" fillId="3" borderId="4" xfId="0" applyFont="1" applyFill="1" applyBorder="1"/>
    <xf numFmtId="169" fontId="7" fillId="3" borderId="14" xfId="0" applyNumberFormat="1" applyFont="1" applyFill="1" applyBorder="1" applyAlignment="1" applyProtection="1">
      <alignment horizontal="right" indent="1"/>
    </xf>
    <xf numFmtId="0" fontId="0" fillId="2" borderId="3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3" fontId="0" fillId="2" borderId="13" xfId="0" applyNumberFormat="1" applyBorder="1" applyAlignment="1">
      <alignment horizontal="right" indent="1"/>
    </xf>
    <xf numFmtId="173" fontId="4" fillId="2" borderId="12" xfId="0" applyNumberFormat="1" applyFont="1" applyFill="1" applyBorder="1" applyAlignment="1" applyProtection="1">
      <alignment horizontal="right" indent="1"/>
    </xf>
    <xf numFmtId="173" fontId="4" fillId="2" borderId="13" xfId="0" applyNumberFormat="1" applyFont="1" applyFill="1" applyBorder="1" applyAlignment="1" applyProtection="1">
      <alignment horizontal="right" indent="1"/>
    </xf>
    <xf numFmtId="0" fontId="7" fillId="3" borderId="5" xfId="0" applyFont="1" applyFill="1" applyBorder="1" applyAlignment="1">
      <alignment horizontal="left" indent="2"/>
    </xf>
    <xf numFmtId="173" fontId="7" fillId="3" borderId="15" xfId="0" applyNumberFormat="1" applyFont="1" applyFill="1" applyBorder="1" applyAlignment="1" applyProtection="1">
      <alignment horizontal="right" indent="1"/>
    </xf>
    <xf numFmtId="173" fontId="7" fillId="3" borderId="7" xfId="0" applyNumberFormat="1" applyFont="1" applyFill="1" applyBorder="1" applyAlignment="1" applyProtection="1">
      <alignment horizontal="right"/>
    </xf>
    <xf numFmtId="173" fontId="7" fillId="3" borderId="14" xfId="0" applyNumberFormat="1" applyFont="1" applyFill="1" applyBorder="1" applyAlignment="1" applyProtection="1">
      <alignment horizontal="right"/>
    </xf>
    <xf numFmtId="173" fontId="7" fillId="3" borderId="13" xfId="0" applyNumberFormat="1" applyFont="1" applyFill="1" applyBorder="1" applyAlignment="1" applyProtection="1">
      <alignment horizontal="right"/>
    </xf>
    <xf numFmtId="3" fontId="7" fillId="2" borderId="0" xfId="0" applyNumberFormat="1" applyFont="1" applyBorder="1" applyAlignment="1">
      <alignment horizontal="right" vertical="justify" indent="1"/>
    </xf>
    <xf numFmtId="3" fontId="0" fillId="2" borderId="7" xfId="0" applyNumberFormat="1" applyBorder="1" applyAlignment="1">
      <alignment horizontal="right" vertical="justify" indent="1"/>
    </xf>
    <xf numFmtId="3" fontId="7" fillId="2" borderId="7" xfId="0" applyNumberFormat="1" applyFont="1" applyBorder="1" applyAlignment="1">
      <alignment horizontal="right" vertical="justify" indent="1"/>
    </xf>
    <xf numFmtId="165" fontId="4" fillId="2" borderId="6" xfId="9" applyNumberFormat="1" applyFont="1" applyFill="1" applyBorder="1" applyAlignment="1" applyProtection="1">
      <alignment horizontal="right" indent="1"/>
    </xf>
    <xf numFmtId="165" fontId="4" fillId="2" borderId="7" xfId="9" applyNumberFormat="1" applyFont="1" applyFill="1" applyBorder="1" applyAlignment="1" applyProtection="1">
      <alignment horizontal="right" indent="1"/>
    </xf>
    <xf numFmtId="165" fontId="4" fillId="2" borderId="14" xfId="9" applyNumberFormat="1" applyFont="1" applyFill="1" applyBorder="1" applyAlignment="1" applyProtection="1">
      <alignment horizontal="right" indent="1"/>
    </xf>
    <xf numFmtId="37" fontId="7" fillId="3" borderId="14" xfId="7" applyFont="1" applyFill="1" applyBorder="1" applyAlignment="1">
      <alignment horizontal="right"/>
    </xf>
    <xf numFmtId="4" fontId="7" fillId="3" borderId="14" xfId="7" applyNumberFormat="1" applyFont="1" applyFill="1" applyBorder="1" applyAlignment="1">
      <alignment horizontal="right"/>
    </xf>
    <xf numFmtId="4" fontId="7" fillId="3" borderId="15" xfId="7" applyNumberFormat="1" applyFont="1" applyFill="1" applyBorder="1" applyAlignment="1">
      <alignment horizontal="right"/>
    </xf>
    <xf numFmtId="168" fontId="7" fillId="3" borderId="14" xfId="8" applyNumberFormat="1" applyFont="1" applyFill="1" applyBorder="1" applyProtection="1"/>
    <xf numFmtId="0" fontId="0" fillId="2" borderId="4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2" fontId="7" fillId="3" borderId="14" xfId="0" applyNumberFormat="1" applyFont="1" applyFill="1" applyBorder="1"/>
    <xf numFmtId="2" fontId="7" fillId="3" borderId="15" xfId="0" applyNumberFormat="1" applyFont="1" applyFill="1" applyBorder="1"/>
    <xf numFmtId="0" fontId="0" fillId="2" borderId="13" xfId="0" applyBorder="1" applyAlignment="1">
      <alignment horizontal="right" indent="1"/>
    </xf>
    <xf numFmtId="0" fontId="12" fillId="2" borderId="0" xfId="0" applyFont="1"/>
    <xf numFmtId="0" fontId="7" fillId="3" borderId="14" xfId="0" applyFont="1" applyFill="1" applyBorder="1"/>
    <xf numFmtId="172" fontId="7" fillId="3" borderId="15" xfId="16" applyFont="1" applyFill="1" applyBorder="1"/>
    <xf numFmtId="37" fontId="7" fillId="3" borderId="14" xfId="7" applyNumberFormat="1" applyFont="1" applyFill="1" applyBorder="1" applyAlignment="1">
      <alignment horizontal="right"/>
    </xf>
    <xf numFmtId="4" fontId="7" fillId="3" borderId="14" xfId="8" applyNumberFormat="1" applyFont="1" applyFill="1" applyBorder="1" applyAlignment="1" applyProtection="1">
      <alignment horizontal="right"/>
    </xf>
    <xf numFmtId="4" fontId="7" fillId="3" borderId="15" xfId="8" applyNumberFormat="1" applyFont="1" applyFill="1" applyBorder="1" applyAlignment="1" applyProtection="1">
      <alignment horizontal="right"/>
    </xf>
    <xf numFmtId="10" fontId="7" fillId="3" borderId="14" xfId="16" applyNumberFormat="1" applyFont="1" applyFill="1" applyBorder="1"/>
    <xf numFmtId="10" fontId="7" fillId="3" borderId="15" xfId="16" applyNumberFormat="1" applyFont="1" applyFill="1" applyBorder="1"/>
    <xf numFmtId="10" fontId="7" fillId="3" borderId="15" xfId="16" applyNumberFormat="1" applyFont="1" applyFill="1" applyBorder="1" applyAlignment="1">
      <alignment horizontal="right" indent="1"/>
    </xf>
    <xf numFmtId="4" fontId="7" fillId="3" borderId="14" xfId="0" applyNumberFormat="1" applyFont="1" applyFill="1" applyBorder="1" applyAlignment="1" applyProtection="1">
      <alignment horizontal="right"/>
    </xf>
    <xf numFmtId="4" fontId="7" fillId="3" borderId="15" xfId="0" applyNumberFormat="1" applyFont="1" applyFill="1" applyBorder="1" applyAlignment="1" applyProtection="1">
      <alignment horizontal="right"/>
    </xf>
    <xf numFmtId="10" fontId="7" fillId="3" borderId="14" xfId="0" applyNumberFormat="1" applyFont="1" applyFill="1" applyBorder="1" applyAlignment="1" applyProtection="1">
      <alignment horizontal="right"/>
    </xf>
    <xf numFmtId="0" fontId="8" fillId="4" borderId="14" xfId="12" applyFont="1" applyFill="1" applyBorder="1" applyAlignment="1">
      <alignment horizontal="center" vertical="center" wrapText="1"/>
    </xf>
    <xf numFmtId="0" fontId="7" fillId="3" borderId="5" xfId="11" applyFont="1" applyFill="1" applyBorder="1" applyAlignment="1" applyProtection="1">
      <alignment horizontal="left"/>
    </xf>
    <xf numFmtId="0" fontId="7" fillId="2" borderId="0" xfId="0" applyFont="1" applyFill="1"/>
    <xf numFmtId="0" fontId="0" fillId="2" borderId="7" xfId="0" applyBorder="1" applyAlignment="1">
      <alignment wrapText="1"/>
    </xf>
    <xf numFmtId="0" fontId="1" fillId="2" borderId="7" xfId="0" applyFont="1" applyFill="1" applyBorder="1" applyAlignment="1">
      <alignment wrapText="1"/>
    </xf>
    <xf numFmtId="173" fontId="1" fillId="2" borderId="7" xfId="0" applyNumberFormat="1" applyFont="1" applyFill="1" applyBorder="1" applyAlignment="1" applyProtection="1">
      <alignment horizontal="right" vertical="center"/>
    </xf>
    <xf numFmtId="0" fontId="1" fillId="2" borderId="19" xfId="0" applyFont="1" applyFill="1" applyBorder="1"/>
    <xf numFmtId="0" fontId="0" fillId="3" borderId="15" xfId="0" applyFill="1" applyBorder="1" applyAlignment="1">
      <alignment horizontal="center" vertical="center"/>
    </xf>
    <xf numFmtId="0" fontId="1" fillId="2" borderId="6" xfId="0" applyFont="1" applyBorder="1"/>
    <xf numFmtId="16" fontId="1" fillId="2" borderId="7" xfId="0" applyNumberFormat="1" applyFont="1" applyBorder="1"/>
    <xf numFmtId="0" fontId="1" fillId="2" borderId="7" xfId="0" applyFont="1" applyBorder="1"/>
    <xf numFmtId="0" fontId="1" fillId="2" borderId="24" xfId="0" applyFont="1" applyBorder="1"/>
    <xf numFmtId="16" fontId="1" fillId="2" borderId="7" xfId="0" applyNumberFormat="1" applyFont="1" applyFill="1" applyBorder="1"/>
    <xf numFmtId="0" fontId="0" fillId="2" borderId="7" xfId="0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6" xfId="0" applyFill="1" applyBorder="1"/>
    <xf numFmtId="173" fontId="1" fillId="2" borderId="6" xfId="0" applyNumberFormat="1" applyFont="1" applyFill="1" applyBorder="1" applyAlignment="1" applyProtection="1">
      <alignment horizontal="right"/>
    </xf>
    <xf numFmtId="173" fontId="1" fillId="2" borderId="12" xfId="0" applyNumberFormat="1" applyFont="1" applyFill="1" applyBorder="1" applyAlignment="1" applyProtection="1">
      <alignment horizontal="right"/>
    </xf>
    <xf numFmtId="0" fontId="1" fillId="3" borderId="15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0" fillId="2" borderId="7" xfId="0" applyBorder="1" applyAlignment="1">
      <alignment vertical="center" wrapText="1"/>
    </xf>
    <xf numFmtId="37" fontId="7" fillId="3" borderId="7" xfId="7" applyFont="1" applyFill="1" applyBorder="1" applyAlignment="1">
      <alignment horizontal="right"/>
    </xf>
    <xf numFmtId="37" fontId="7" fillId="3" borderId="4" xfId="7" applyFont="1" applyFill="1" applyBorder="1" applyAlignment="1">
      <alignment horizontal="right"/>
    </xf>
    <xf numFmtId="4" fontId="7" fillId="3" borderId="7" xfId="8" applyNumberFormat="1" applyFont="1" applyFill="1" applyBorder="1" applyProtection="1"/>
    <xf numFmtId="4" fontId="7" fillId="3" borderId="13" xfId="7" applyNumberFormat="1" applyFont="1" applyFill="1" applyBorder="1" applyAlignment="1">
      <alignment horizontal="right"/>
    </xf>
    <xf numFmtId="4" fontId="7" fillId="3" borderId="14" xfId="8" applyNumberFormat="1" applyFont="1" applyFill="1" applyBorder="1" applyProtection="1"/>
    <xf numFmtId="0" fontId="7" fillId="3" borderId="5" xfId="0" applyFont="1" applyFill="1" applyBorder="1" applyAlignment="1">
      <alignment vertical="center"/>
    </xf>
    <xf numFmtId="37" fontId="7" fillId="3" borderId="14" xfId="7" applyFont="1" applyFill="1" applyBorder="1" applyAlignment="1">
      <alignment horizontal="right" vertical="center"/>
    </xf>
    <xf numFmtId="0" fontId="7" fillId="3" borderId="14" xfId="0" applyFont="1" applyFill="1" applyBorder="1" applyAlignment="1">
      <alignment horizontal="right" vertical="center"/>
    </xf>
    <xf numFmtId="4" fontId="7" fillId="3" borderId="14" xfId="8" applyNumberFormat="1" applyFont="1" applyFill="1" applyBorder="1" applyAlignment="1" applyProtection="1">
      <alignment horizontal="right" vertical="center"/>
    </xf>
    <xf numFmtId="4" fontId="7" fillId="3" borderId="14" xfId="0" applyNumberFormat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center" indent="1"/>
    </xf>
    <xf numFmtId="3" fontId="7" fillId="3" borderId="14" xfId="7" applyNumberFormat="1" applyFont="1" applyFill="1" applyBorder="1" applyAlignment="1">
      <alignment horizontal="right" vertical="center" indent="1"/>
    </xf>
    <xf numFmtId="3" fontId="7" fillId="3" borderId="15" xfId="7" applyNumberFormat="1" applyFont="1" applyFill="1" applyBorder="1" applyAlignment="1">
      <alignment horizontal="right" vertical="center" indent="1"/>
    </xf>
    <xf numFmtId="37" fontId="7" fillId="3" borderId="14" xfId="7" applyFont="1" applyFill="1" applyBorder="1" applyAlignment="1">
      <alignment horizontal="right" vertical="center" indent="1"/>
    </xf>
    <xf numFmtId="4" fontId="7" fillId="3" borderId="15" xfId="0" applyNumberFormat="1" applyFont="1" applyFill="1" applyBorder="1" applyAlignment="1">
      <alignment horizontal="right" vertical="center" indent="1"/>
    </xf>
    <xf numFmtId="0" fontId="7" fillId="2" borderId="3" xfId="0" applyFont="1" applyFill="1" applyBorder="1"/>
    <xf numFmtId="2" fontId="7" fillId="3" borderId="7" xfId="8" applyNumberFormat="1" applyFont="1" applyFill="1" applyBorder="1" applyAlignment="1" applyProtection="1">
      <alignment horizontal="right"/>
    </xf>
    <xf numFmtId="2" fontId="7" fillId="3" borderId="13" xfId="8" applyNumberFormat="1" applyFont="1" applyFill="1" applyBorder="1" applyAlignment="1" applyProtection="1">
      <alignment horizontal="right"/>
    </xf>
    <xf numFmtId="3" fontId="0" fillId="3" borderId="16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17" xfId="0" applyNumberFormat="1" applyFill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0" fontId="0" fillId="2" borderId="3" xfId="0" applyBorder="1" applyAlignment="1">
      <alignment horizontal="left" vertical="center" indent="1"/>
    </xf>
    <xf numFmtId="0" fontId="0" fillId="2" borderId="4" xfId="0" applyBorder="1" applyAlignment="1">
      <alignment horizontal="left" vertical="center" indent="1"/>
    </xf>
    <xf numFmtId="0" fontId="0" fillId="2" borderId="5" xfId="0" applyBorder="1" applyAlignment="1">
      <alignment horizontal="left" vertical="center" inden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9" fillId="2" borderId="8" xfId="0" applyFont="1" applyBorder="1" applyAlignment="1">
      <alignment horizontal="left"/>
    </xf>
    <xf numFmtId="0" fontId="7" fillId="3" borderId="4" xfId="0" applyFont="1" applyFill="1" applyBorder="1" applyAlignment="1">
      <alignment vertical="center"/>
    </xf>
    <xf numFmtId="0" fontId="0" fillId="2" borderId="14" xfId="0" applyFill="1" applyBorder="1"/>
    <xf numFmtId="173" fontId="1" fillId="2" borderId="14" xfId="0" applyNumberFormat="1" applyFont="1" applyFill="1" applyBorder="1" applyAlignment="1" applyProtection="1">
      <alignment horizontal="right"/>
    </xf>
    <xf numFmtId="173" fontId="1" fillId="2" borderId="15" xfId="0" applyNumberFormat="1" applyFont="1" applyFill="1" applyBorder="1" applyAlignment="1" applyProtection="1">
      <alignment horizontal="right"/>
    </xf>
    <xf numFmtId="0" fontId="0" fillId="2" borderId="7" xfId="0" applyFill="1" applyBorder="1" applyAlignment="1">
      <alignment vertical="center" wrapText="1"/>
    </xf>
    <xf numFmtId="0" fontId="0" fillId="2" borderId="0" xfId="0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" fontId="6" fillId="3" borderId="14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0" fontId="0" fillId="2" borderId="0" xfId="0" applyAlignment="1">
      <alignment horizontal="center" vertical="top"/>
    </xf>
    <xf numFmtId="0" fontId="0" fillId="3" borderId="2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0" fontId="0" fillId="2" borderId="24" xfId="0" applyBorder="1"/>
    <xf numFmtId="0" fontId="0" fillId="2" borderId="19" xfId="0" applyBorder="1"/>
    <xf numFmtId="4" fontId="7" fillId="3" borderId="14" xfId="0" applyNumberFormat="1" applyFont="1" applyFill="1" applyBorder="1" applyAlignment="1">
      <alignment horizontal="right" vertical="center" indent="1"/>
    </xf>
    <xf numFmtId="169" fontId="7" fillId="2" borderId="6" xfId="0" applyNumberFormat="1" applyFont="1" applyFill="1" applyBorder="1" applyAlignment="1" applyProtection="1">
      <alignment horizontal="right"/>
    </xf>
    <xf numFmtId="169" fontId="7" fillId="2" borderId="14" xfId="0" applyNumberFormat="1" applyFont="1" applyFill="1" applyBorder="1" applyAlignment="1" applyProtection="1">
      <alignment horizontal="right"/>
    </xf>
    <xf numFmtId="164" fontId="7" fillId="2" borderId="12" xfId="0" applyNumberFormat="1" applyFont="1" applyFill="1" applyBorder="1" applyAlignment="1" applyProtection="1">
      <alignment horizontal="right" indent="1"/>
    </xf>
    <xf numFmtId="4" fontId="7" fillId="2" borderId="7" xfId="0" applyNumberFormat="1" applyFont="1" applyBorder="1" applyAlignment="1">
      <alignment horizontal="right" indent="1"/>
    </xf>
    <xf numFmtId="164" fontId="7" fillId="2" borderId="13" xfId="0" applyNumberFormat="1" applyFont="1" applyFill="1" applyBorder="1" applyAlignment="1" applyProtection="1">
      <alignment horizontal="right" indent="1"/>
    </xf>
    <xf numFmtId="164" fontId="7" fillId="2" borderId="15" xfId="0" applyNumberFormat="1" applyFont="1" applyFill="1" applyBorder="1" applyAlignment="1" applyProtection="1">
      <alignment horizontal="right" indent="1"/>
    </xf>
    <xf numFmtId="2" fontId="7" fillId="3" borderId="14" xfId="0" applyNumberFormat="1" applyFont="1" applyFill="1" applyBorder="1" applyAlignment="1">
      <alignment horizontal="right" vertical="center" indent="1"/>
    </xf>
    <xf numFmtId="165" fontId="4" fillId="2" borderId="12" xfId="11" applyNumberFormat="1" applyFont="1" applyFill="1" applyBorder="1" applyAlignment="1" applyProtection="1">
      <alignment horizontal="right" indent="1"/>
    </xf>
    <xf numFmtId="165" fontId="4" fillId="2" borderId="13" xfId="11" applyNumberFormat="1" applyFont="1" applyFill="1" applyBorder="1" applyAlignment="1" applyProtection="1">
      <alignment horizontal="right" indent="1"/>
    </xf>
    <xf numFmtId="165" fontId="4" fillId="2" borderId="13" xfId="11" applyNumberFormat="1" applyFont="1" applyFill="1" applyBorder="1" applyProtection="1"/>
    <xf numFmtId="0" fontId="9" fillId="2" borderId="8" xfId="11" applyFont="1" applyFill="1" applyBorder="1"/>
    <xf numFmtId="165" fontId="4" fillId="2" borderId="8" xfId="11" applyNumberFormat="1" applyFont="1" applyFill="1" applyBorder="1" applyProtection="1"/>
    <xf numFmtId="165" fontId="7" fillId="2" borderId="8" xfId="11" applyNumberFormat="1" applyFont="1" applyFill="1" applyBorder="1" applyProtection="1"/>
    <xf numFmtId="165" fontId="4" fillId="2" borderId="12" xfId="9" applyNumberFormat="1" applyFont="1" applyFill="1" applyBorder="1" applyAlignment="1" applyProtection="1">
      <alignment horizontal="right" indent="1"/>
    </xf>
    <xf numFmtId="165" fontId="4" fillId="2" borderId="13" xfId="9" applyNumberFormat="1" applyFont="1" applyFill="1" applyBorder="1" applyAlignment="1" applyProtection="1">
      <alignment horizontal="right" indent="1"/>
    </xf>
    <xf numFmtId="165" fontId="4" fillId="2" borderId="15" xfId="9" applyNumberFormat="1" applyFont="1" applyFill="1" applyBorder="1" applyAlignment="1" applyProtection="1">
      <alignment horizontal="right" indent="1"/>
    </xf>
    <xf numFmtId="165" fontId="7" fillId="2" borderId="0" xfId="11" applyNumberFormat="1" applyFont="1" applyFill="1" applyBorder="1" applyAlignment="1" applyProtection="1">
      <alignment horizontal="left"/>
    </xf>
    <xf numFmtId="0" fontId="6" fillId="6" borderId="0" xfId="0" applyFont="1" applyFill="1" applyAlignment="1"/>
    <xf numFmtId="0" fontId="1" fillId="6" borderId="24" xfId="0" applyFont="1" applyFill="1" applyBorder="1"/>
    <xf numFmtId="16" fontId="1" fillId="6" borderId="7" xfId="0" applyNumberFormat="1" applyFont="1" applyFill="1" applyBorder="1"/>
    <xf numFmtId="0" fontId="1" fillId="6" borderId="7" xfId="0" applyFont="1" applyFill="1" applyBorder="1"/>
    <xf numFmtId="0" fontId="0" fillId="6" borderId="7" xfId="0" applyFill="1" applyBorder="1"/>
    <xf numFmtId="0" fontId="0" fillId="6" borderId="7" xfId="0" applyFill="1" applyBorder="1" applyAlignment="1">
      <alignment wrapText="1"/>
    </xf>
    <xf numFmtId="0" fontId="0" fillId="6" borderId="19" xfId="0" applyFill="1" applyBorder="1"/>
    <xf numFmtId="0" fontId="6" fillId="6" borderId="0" xfId="0" applyFont="1" applyFill="1" applyAlignment="1">
      <alignment vertical="center" wrapText="1"/>
    </xf>
    <xf numFmtId="0" fontId="17" fillId="2" borderId="0" xfId="13" applyFont="1" applyFill="1"/>
    <xf numFmtId="0" fontId="17" fillId="6" borderId="0" xfId="13" applyFont="1" applyFill="1"/>
    <xf numFmtId="0" fontId="2" fillId="2" borderId="0" xfId="13" applyFont="1" applyFill="1" applyAlignment="1">
      <alignment horizontal="center" vertical="center" wrapText="1"/>
    </xf>
    <xf numFmtId="4" fontId="17" fillId="2" borderId="0" xfId="13" applyNumberFormat="1" applyFont="1" applyFill="1"/>
    <xf numFmtId="0" fontId="17" fillId="2" borderId="0" xfId="13" applyFont="1" applyFill="1" applyAlignment="1"/>
    <xf numFmtId="173" fontId="1" fillId="6" borderId="24" xfId="0" applyNumberFormat="1" applyFont="1" applyFill="1" applyBorder="1" applyAlignment="1" applyProtection="1">
      <alignment horizontal="right"/>
    </xf>
    <xf numFmtId="173" fontId="1" fillId="6" borderId="22" xfId="0" applyNumberFormat="1" applyFont="1" applyFill="1" applyBorder="1" applyAlignment="1" applyProtection="1">
      <alignment horizontal="right"/>
    </xf>
    <xf numFmtId="173" fontId="1" fillId="6" borderId="7" xfId="0" applyNumberFormat="1" applyFont="1" applyFill="1" applyBorder="1" applyAlignment="1" applyProtection="1">
      <alignment horizontal="right"/>
    </xf>
    <xf numFmtId="173" fontId="1" fillId="6" borderId="13" xfId="0" applyNumberFormat="1" applyFont="1" applyFill="1" applyBorder="1" applyAlignment="1" applyProtection="1">
      <alignment horizontal="right"/>
    </xf>
    <xf numFmtId="0" fontId="1" fillId="6" borderId="19" xfId="0" applyFont="1" applyFill="1" applyBorder="1"/>
    <xf numFmtId="173" fontId="1" fillId="6" borderId="19" xfId="0" applyNumberFormat="1" applyFont="1" applyFill="1" applyBorder="1" applyAlignment="1" applyProtection="1">
      <alignment horizontal="right"/>
    </xf>
    <xf numFmtId="173" fontId="1" fillId="6" borderId="18" xfId="0" applyNumberFormat="1" applyFont="1" applyFill="1" applyBorder="1" applyAlignment="1" applyProtection="1">
      <alignment horizontal="right"/>
    </xf>
    <xf numFmtId="0" fontId="0" fillId="6" borderId="24" xfId="0" applyFill="1" applyBorder="1"/>
    <xf numFmtId="0" fontId="0" fillId="6" borderId="7" xfId="0" applyFill="1" applyBorder="1" applyAlignment="1">
      <alignment vertical="center" wrapText="1"/>
    </xf>
    <xf numFmtId="0" fontId="0" fillId="2" borderId="0" xfId="0"/>
    <xf numFmtId="0" fontId="0" fillId="3" borderId="14" xfId="0" applyFill="1" applyBorder="1" applyAlignment="1">
      <alignment horizontal="center" vertical="center"/>
    </xf>
    <xf numFmtId="0" fontId="6" fillId="2" borderId="0" xfId="0" applyFont="1" applyAlignment="1">
      <alignment horizontal="center" wrapText="1"/>
    </xf>
    <xf numFmtId="0" fontId="0" fillId="3" borderId="1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6" borderId="0" xfId="0" applyFill="1" applyAlignment="1">
      <alignment horizontal="left"/>
    </xf>
    <xf numFmtId="173" fontId="0" fillId="2" borderId="0" xfId="0" applyNumberFormat="1"/>
    <xf numFmtId="173" fontId="4" fillId="2" borderId="5" xfId="0" applyNumberFormat="1" applyFont="1" applyFill="1" applyBorder="1" applyAlignment="1" applyProtection="1">
      <alignment horizontal="right"/>
    </xf>
    <xf numFmtId="173" fontId="4" fillId="2" borderId="38" xfId="0" applyNumberFormat="1" applyFont="1" applyFill="1" applyBorder="1" applyAlignment="1" applyProtection="1">
      <alignment horizontal="right"/>
    </xf>
    <xf numFmtId="173" fontId="4" fillId="2" borderId="4" xfId="0" applyNumberFormat="1" applyFont="1" applyFill="1" applyBorder="1" applyAlignment="1" applyProtection="1">
      <alignment horizontal="right"/>
    </xf>
    <xf numFmtId="173" fontId="4" fillId="2" borderId="39" xfId="0" applyNumberFormat="1" applyFont="1" applyFill="1" applyBorder="1" applyAlignment="1" applyProtection="1">
      <alignment horizontal="right"/>
    </xf>
    <xf numFmtId="0" fontId="0" fillId="2" borderId="39" xfId="0" applyBorder="1"/>
    <xf numFmtId="169" fontId="4" fillId="2" borderId="39" xfId="0" applyNumberFormat="1" applyFont="1" applyFill="1" applyBorder="1" applyAlignment="1" applyProtection="1">
      <alignment horizontal="right"/>
    </xf>
    <xf numFmtId="169" fontId="4" fillId="2" borderId="40" xfId="0" applyNumberFormat="1" applyFont="1" applyFill="1" applyBorder="1" applyAlignment="1" applyProtection="1">
      <alignment horizontal="right"/>
    </xf>
    <xf numFmtId="0" fontId="4" fillId="2" borderId="8" xfId="10" applyFont="1" applyFill="1" applyBorder="1"/>
    <xf numFmtId="0" fontId="4" fillId="2" borderId="5" xfId="10" applyFont="1" applyFill="1" applyBorder="1"/>
    <xf numFmtId="0" fontId="4" fillId="2" borderId="4" xfId="10" applyFont="1" applyFill="1" applyBorder="1"/>
    <xf numFmtId="173" fontId="4" fillId="2" borderId="7" xfId="0" quotePrefix="1" applyNumberFormat="1" applyFont="1" applyFill="1" applyBorder="1" applyAlignment="1" applyProtection="1">
      <alignment horizontal="right"/>
    </xf>
    <xf numFmtId="0" fontId="4" fillId="2" borderId="3" xfId="10" applyFont="1" applyFill="1" applyBorder="1"/>
    <xf numFmtId="0" fontId="4" fillId="3" borderId="5" xfId="10" applyFont="1" applyFill="1" applyBorder="1" applyAlignment="1">
      <alignment vertical="center"/>
    </xf>
    <xf numFmtId="0" fontId="4" fillId="3" borderId="4" xfId="10" applyFont="1" applyFill="1" applyBorder="1" applyAlignment="1">
      <alignment horizontal="center" vertical="center"/>
    </xf>
    <xf numFmtId="0" fontId="4" fillId="3" borderId="3" xfId="10" applyFont="1" applyFill="1" applyBorder="1" applyAlignment="1">
      <alignment vertical="center"/>
    </xf>
    <xf numFmtId="0" fontId="4" fillId="2" borderId="2" xfId="0" applyFont="1" applyFill="1" applyBorder="1"/>
    <xf numFmtId="0" fontId="0" fillId="3" borderId="5" xfId="0" applyFill="1" applyBorder="1" applyAlignment="1">
      <alignment vertical="center"/>
    </xf>
    <xf numFmtId="0" fontId="0" fillId="3" borderId="41" xfId="0" applyFill="1" applyBorder="1" applyAlignment="1">
      <alignment horizontal="center"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0" fillId="2" borderId="0" xfId="0"/>
    <xf numFmtId="0" fontId="5" fillId="2" borderId="0" xfId="18" applyFont="1" applyFill="1" applyAlignment="1"/>
    <xf numFmtId="0" fontId="4" fillId="2" borderId="0" xfId="18" applyFill="1"/>
    <xf numFmtId="0" fontId="6" fillId="2" borderId="0" xfId="18" quotePrefix="1" applyFont="1" applyFill="1" applyAlignment="1"/>
    <xf numFmtId="0" fontId="4" fillId="2" borderId="0" xfId="18" applyFill="1" applyBorder="1"/>
    <xf numFmtId="3" fontId="7" fillId="3" borderId="14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/>
    </xf>
    <xf numFmtId="0" fontId="4" fillId="2" borderId="2" xfId="18" applyFill="1" applyBorder="1"/>
    <xf numFmtId="0" fontId="4" fillId="2" borderId="0" xfId="18" applyFont="1" applyFill="1" applyAlignment="1">
      <alignment horizontal="left"/>
    </xf>
    <xf numFmtId="3" fontId="8" fillId="2" borderId="0" xfId="18" applyNumberFormat="1" applyFont="1" applyFill="1" applyAlignment="1">
      <alignment horizontal="right"/>
    </xf>
    <xf numFmtId="165" fontId="4" fillId="2" borderId="0" xfId="18" applyNumberFormat="1" applyFill="1"/>
    <xf numFmtId="43" fontId="0" fillId="2" borderId="0" xfId="3" applyFont="1" applyFill="1"/>
    <xf numFmtId="3" fontId="8" fillId="2" borderId="8" xfId="18" applyNumberFormat="1" applyFont="1" applyFill="1" applyBorder="1" applyAlignment="1">
      <alignment horizontal="right"/>
    </xf>
    <xf numFmtId="0" fontId="4" fillId="2" borderId="0" xfId="18" applyFill="1" applyAlignment="1">
      <alignment horizontal="center"/>
    </xf>
    <xf numFmtId="0" fontId="4" fillId="2" borderId="0" xfId="18" applyFill="1" applyAlignment="1">
      <alignment vertical="center"/>
    </xf>
    <xf numFmtId="165" fontId="4" fillId="2" borderId="0" xfId="11" applyNumberFormat="1" applyFont="1" applyFill="1" applyAlignment="1" applyProtection="1">
      <alignment vertical="center"/>
    </xf>
    <xf numFmtId="0" fontId="4" fillId="2" borderId="0" xfId="11" applyFont="1" applyFill="1" applyAlignment="1">
      <alignment vertical="center"/>
    </xf>
    <xf numFmtId="3" fontId="0" fillId="2" borderId="6" xfId="0" applyNumberFormat="1" applyBorder="1" applyAlignment="1">
      <alignment horizontal="right" indent="1"/>
    </xf>
    <xf numFmtId="3" fontId="7" fillId="2" borderId="6" xfId="0" applyNumberFormat="1" applyFont="1" applyBorder="1" applyAlignment="1">
      <alignment horizontal="right" indent="1"/>
    </xf>
    <xf numFmtId="3" fontId="7" fillId="2" borderId="0" xfId="0" applyNumberFormat="1" applyFont="1" applyBorder="1" applyAlignment="1">
      <alignment horizontal="right" indent="1"/>
    </xf>
    <xf numFmtId="0" fontId="0" fillId="2" borderId="0" xfId="18" applyFont="1" applyFill="1" applyAlignment="1">
      <alignment horizontal="left" indent="1"/>
    </xf>
    <xf numFmtId="0" fontId="4" fillId="2" borderId="0" xfId="18" applyFont="1" applyFill="1" applyAlignment="1">
      <alignment horizontal="left" indent="1"/>
    </xf>
    <xf numFmtId="0" fontId="4" fillId="2" borderId="3" xfId="11" applyFont="1" applyFill="1" applyBorder="1" applyAlignment="1" applyProtection="1">
      <alignment horizontal="left" indent="1"/>
    </xf>
    <xf numFmtId="0" fontId="4" fillId="2" borderId="4" xfId="11" applyFont="1" applyFill="1" applyBorder="1" applyAlignment="1" applyProtection="1">
      <alignment horizontal="left" indent="1"/>
    </xf>
    <xf numFmtId="0" fontId="7" fillId="3" borderId="5" xfId="11" applyFont="1" applyFill="1" applyBorder="1" applyAlignment="1" applyProtection="1">
      <alignment horizontal="left" indent="1"/>
    </xf>
    <xf numFmtId="0" fontId="7" fillId="3" borderId="5" xfId="0" applyFont="1" applyFill="1" applyBorder="1" applyAlignment="1">
      <alignment horizontal="left" indent="1"/>
    </xf>
    <xf numFmtId="0" fontId="0" fillId="2" borderId="0" xfId="0"/>
    <xf numFmtId="0" fontId="0" fillId="2" borderId="19" xfId="0" applyBorder="1" applyAlignment="1">
      <alignment horizontal="left" indent="1"/>
    </xf>
    <xf numFmtId="0" fontId="0" fillId="2" borderId="20" xfId="0" applyBorder="1" applyAlignment="1">
      <alignment horizontal="left" indent="1"/>
    </xf>
    <xf numFmtId="4" fontId="7" fillId="3" borderId="14" xfId="7" applyNumberFormat="1" applyFont="1" applyFill="1" applyBorder="1" applyAlignment="1">
      <alignment horizontal="right" vertical="center" indent="1"/>
    </xf>
    <xf numFmtId="4" fontId="7" fillId="3" borderId="14" xfId="8" applyNumberFormat="1" applyFont="1" applyFill="1" applyBorder="1" applyAlignment="1" applyProtection="1">
      <alignment horizontal="right" vertical="center" indent="1"/>
    </xf>
    <xf numFmtId="168" fontId="7" fillId="3" borderId="14" xfId="8" applyNumberFormat="1" applyFont="1" applyFill="1" applyBorder="1" applyAlignment="1" applyProtection="1">
      <alignment horizontal="right" vertical="center" indent="1"/>
    </xf>
    <xf numFmtId="4" fontId="0" fillId="2" borderId="13" xfId="0" applyNumberFormat="1" applyBorder="1" applyAlignment="1">
      <alignment horizontal="right" indent="1"/>
    </xf>
    <xf numFmtId="172" fontId="7" fillId="2" borderId="13" xfId="16" applyFont="1" applyFill="1" applyBorder="1" applyAlignment="1">
      <alignment horizontal="right"/>
    </xf>
    <xf numFmtId="0" fontId="0" fillId="2" borderId="13" xfId="0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37" fontId="7" fillId="2" borderId="7" xfId="7" applyFont="1" applyFill="1" applyBorder="1" applyAlignment="1">
      <alignment horizontal="right" indent="1"/>
    </xf>
    <xf numFmtId="172" fontId="7" fillId="2" borderId="7" xfId="16" applyFont="1" applyFill="1" applyBorder="1" applyAlignment="1">
      <alignment horizontal="right"/>
    </xf>
    <xf numFmtId="37" fontId="7" fillId="3" borderId="14" xfId="7" applyFont="1" applyFill="1" applyBorder="1" applyAlignment="1">
      <alignment horizontal="right" indent="1"/>
    </xf>
    <xf numFmtId="0" fontId="7" fillId="3" borderId="14" xfId="0" applyFont="1" applyFill="1" applyBorder="1" applyAlignment="1">
      <alignment horizontal="right" indent="1"/>
    </xf>
    <xf numFmtId="4" fontId="7" fillId="3" borderId="14" xfId="7" applyNumberFormat="1" applyFont="1" applyFill="1" applyBorder="1" applyAlignment="1">
      <alignment horizontal="right" indent="1"/>
    </xf>
    <xf numFmtId="37" fontId="7" fillId="2" borderId="6" xfId="7" applyFont="1" applyFill="1" applyBorder="1" applyAlignment="1">
      <alignment horizontal="right" indent="1"/>
    </xf>
    <xf numFmtId="4" fontId="7" fillId="2" borderId="7" xfId="8" applyNumberFormat="1" applyFont="1" applyFill="1" applyBorder="1" applyAlignment="1" applyProtection="1">
      <alignment horizontal="right" indent="1"/>
    </xf>
    <xf numFmtId="4" fontId="7" fillId="2" borderId="12" xfId="8" applyNumberFormat="1" applyFont="1" applyFill="1" applyBorder="1" applyAlignment="1" applyProtection="1">
      <alignment horizontal="right" indent="1"/>
    </xf>
    <xf numFmtId="1" fontId="7" fillId="2" borderId="7" xfId="0" applyNumberFormat="1" applyFont="1" applyFill="1" applyBorder="1" applyAlignment="1" applyProtection="1">
      <alignment horizontal="right" indent="1"/>
    </xf>
    <xf numFmtId="0" fontId="0" fillId="2" borderId="0" xfId="0" applyBorder="1" applyAlignment="1"/>
    <xf numFmtId="172" fontId="7" fillId="3" borderId="14" xfId="16" applyFont="1" applyFill="1" applyBorder="1" applyAlignment="1">
      <alignment horizontal="right" indent="1"/>
    </xf>
    <xf numFmtId="172" fontId="7" fillId="3" borderId="15" xfId="16" applyFont="1" applyFill="1" applyBorder="1" applyAlignment="1">
      <alignment horizontal="right" indent="1"/>
    </xf>
    <xf numFmtId="0" fontId="7" fillId="2" borderId="2" xfId="0" applyFont="1" applyBorder="1" applyAlignment="1">
      <alignment vertical="center"/>
    </xf>
    <xf numFmtId="0" fontId="0" fillId="2" borderId="0" xfId="0" applyNumberFormat="1" applyAlignment="1">
      <alignment wrapText="1"/>
    </xf>
    <xf numFmtId="0" fontId="0" fillId="2" borderId="0" xfId="0" applyNumberFormat="1" applyAlignment="1">
      <alignment horizontal="left"/>
    </xf>
    <xf numFmtId="0" fontId="0" fillId="2" borderId="0" xfId="0" applyNumberFormat="1" applyBorder="1" applyAlignment="1">
      <alignment horizontal="left"/>
    </xf>
    <xf numFmtId="0" fontId="0" fillId="2" borderId="0" xfId="0" applyNumberFormat="1" applyBorder="1" applyAlignment="1">
      <alignment horizontal="left" wrapText="1"/>
    </xf>
    <xf numFmtId="179" fontId="7" fillId="3" borderId="10" xfId="0" applyNumberFormat="1" applyFont="1" applyFill="1" applyBorder="1" applyAlignment="1" applyProtection="1">
      <alignment horizontal="right" vertical="center"/>
    </xf>
    <xf numFmtId="180" fontId="0" fillId="2" borderId="8" xfId="0" applyNumberFormat="1" applyBorder="1"/>
    <xf numFmtId="164" fontId="7" fillId="2" borderId="14" xfId="0" applyNumberFormat="1" applyFont="1" applyFill="1" applyBorder="1" applyAlignment="1" applyProtection="1">
      <alignment horizontal="right" indent="1"/>
    </xf>
    <xf numFmtId="165" fontId="1" fillId="2" borderId="0" xfId="11" applyNumberFormat="1" applyFont="1" applyFill="1" applyProtection="1"/>
    <xf numFmtId="0" fontId="1" fillId="2" borderId="0" xfId="11" applyFont="1" applyFill="1"/>
    <xf numFmtId="1" fontId="1" fillId="2" borderId="7" xfId="0" applyNumberFormat="1" applyFont="1" applyFill="1" applyBorder="1" applyAlignment="1" applyProtection="1">
      <alignment horizontal="right" indent="1"/>
    </xf>
    <xf numFmtId="0" fontId="1" fillId="2" borderId="0" xfId="11" applyFont="1" applyFill="1" applyProtection="1"/>
    <xf numFmtId="4" fontId="1" fillId="2" borderId="6" xfId="0" applyNumberFormat="1" applyFont="1" applyFill="1" applyBorder="1" applyAlignment="1" applyProtection="1">
      <alignment horizontal="right" indent="1"/>
    </xf>
    <xf numFmtId="4" fontId="1" fillId="2" borderId="6" xfId="8" applyNumberFormat="1" applyFont="1" applyFill="1" applyBorder="1" applyAlignment="1" applyProtection="1">
      <alignment horizontal="right" indent="1"/>
    </xf>
    <xf numFmtId="4" fontId="1" fillId="2" borderId="7" xfId="0" applyNumberFormat="1" applyFont="1" applyFill="1" applyBorder="1" applyAlignment="1" applyProtection="1">
      <alignment horizontal="right" indent="1"/>
    </xf>
    <xf numFmtId="4" fontId="1" fillId="2" borderId="7" xfId="8" applyNumberFormat="1" applyFont="1" applyFill="1" applyBorder="1" applyAlignment="1" applyProtection="1">
      <alignment horizontal="right" indent="1"/>
    </xf>
    <xf numFmtId="172" fontId="1" fillId="2" borderId="7" xfId="16" applyFont="1" applyFill="1" applyBorder="1"/>
    <xf numFmtId="0" fontId="1" fillId="2" borderId="0" xfId="11" applyFont="1" applyFill="1" applyBorder="1" applyProtection="1"/>
    <xf numFmtId="3" fontId="1" fillId="2" borderId="13" xfId="0" applyNumberFormat="1" applyFont="1" applyFill="1" applyBorder="1" applyAlignment="1" applyProtection="1">
      <alignment horizontal="right" indent="1"/>
    </xf>
    <xf numFmtId="3" fontId="1" fillId="2" borderId="7" xfId="0" applyNumberFormat="1" applyFont="1" applyFill="1" applyBorder="1" applyAlignment="1" applyProtection="1">
      <alignment horizontal="right" indent="1"/>
    </xf>
    <xf numFmtId="0" fontId="1" fillId="2" borderId="0" xfId="11" applyFont="1" applyFill="1" applyBorder="1"/>
    <xf numFmtId="169" fontId="1" fillId="2" borderId="6" xfId="0" applyNumberFormat="1" applyFont="1" applyFill="1" applyBorder="1" applyAlignment="1" applyProtection="1">
      <alignment horizontal="right"/>
    </xf>
    <xf numFmtId="169" fontId="1" fillId="2" borderId="12" xfId="0" applyNumberFormat="1" applyFont="1" applyFill="1" applyBorder="1" applyAlignment="1" applyProtection="1">
      <alignment horizontal="right"/>
    </xf>
    <xf numFmtId="169" fontId="1" fillId="2" borderId="7" xfId="0" applyNumberFormat="1" applyFont="1" applyFill="1" applyBorder="1" applyAlignment="1" applyProtection="1">
      <alignment horizontal="right"/>
    </xf>
    <xf numFmtId="169" fontId="1" fillId="2" borderId="13" xfId="0" applyNumberFormat="1" applyFont="1" applyFill="1" applyBorder="1" applyAlignment="1" applyProtection="1">
      <alignment horizontal="right"/>
    </xf>
    <xf numFmtId="169" fontId="1" fillId="2" borderId="0" xfId="0" applyNumberFormat="1" applyFont="1" applyFill="1" applyBorder="1" applyAlignment="1" applyProtection="1">
      <alignment horizontal="right"/>
    </xf>
    <xf numFmtId="169" fontId="1" fillId="2" borderId="14" xfId="0" applyNumberFormat="1" applyFont="1" applyFill="1" applyBorder="1" applyAlignment="1" applyProtection="1">
      <alignment horizontal="right"/>
    </xf>
    <xf numFmtId="169" fontId="1" fillId="2" borderId="15" xfId="0" applyNumberFormat="1" applyFont="1" applyFill="1" applyBorder="1" applyAlignment="1" applyProtection="1">
      <alignment horizontal="right"/>
    </xf>
    <xf numFmtId="0" fontId="1" fillId="2" borderId="0" xfId="0" applyFont="1" applyFill="1"/>
    <xf numFmtId="2" fontId="1" fillId="2" borderId="7" xfId="0" applyNumberFormat="1" applyFont="1" applyFill="1" applyBorder="1" applyAlignment="1" applyProtection="1">
      <alignment horizontal="right"/>
    </xf>
    <xf numFmtId="0" fontId="1" fillId="2" borderId="4" xfId="0" applyFont="1" applyBorder="1"/>
    <xf numFmtId="169" fontId="1" fillId="2" borderId="7" xfId="0" applyNumberFormat="1" applyFont="1" applyFill="1" applyBorder="1" applyAlignment="1" applyProtection="1">
      <alignment horizontal="right" indent="1"/>
    </xf>
    <xf numFmtId="0" fontId="1" fillId="2" borderId="0" xfId="0" applyFont="1" applyBorder="1"/>
    <xf numFmtId="0" fontId="1" fillId="3" borderId="6" xfId="19" applyFont="1" applyFill="1" applyBorder="1" applyAlignment="1">
      <alignment horizontal="center" vertical="center"/>
    </xf>
    <xf numFmtId="173" fontId="1" fillId="7" borderId="6" xfId="0" applyNumberFormat="1" applyFont="1" applyFill="1" applyBorder="1" applyAlignment="1" applyProtection="1">
      <alignment horizontal="right"/>
    </xf>
    <xf numFmtId="173" fontId="1" fillId="7" borderId="7" xfId="0" applyNumberFormat="1" applyFont="1" applyFill="1" applyBorder="1" applyAlignment="1" applyProtection="1">
      <alignment horizontal="right"/>
    </xf>
    <xf numFmtId="173" fontId="1" fillId="7" borderId="14" xfId="0" applyNumberFormat="1" applyFont="1" applyFill="1" applyBorder="1" applyAlignment="1" applyProtection="1">
      <alignment horizontal="right"/>
    </xf>
    <xf numFmtId="0" fontId="1" fillId="2" borderId="4" xfId="0" applyFont="1" applyBorder="1" applyAlignment="1">
      <alignment horizontal="left" vertical="center" indent="1"/>
    </xf>
    <xf numFmtId="164" fontId="1" fillId="2" borderId="7" xfId="11" applyNumberFormat="1" applyFont="1" applyFill="1" applyBorder="1" applyAlignment="1">
      <alignment horizontal="right" vertical="center" indent="1"/>
    </xf>
    <xf numFmtId="164" fontId="1" fillId="2" borderId="7" xfId="0" applyNumberFormat="1" applyFont="1" applyBorder="1" applyAlignment="1">
      <alignment horizontal="right" vertical="center" indent="1"/>
    </xf>
    <xf numFmtId="164" fontId="1" fillId="2" borderId="13" xfId="0" applyNumberFormat="1" applyFont="1" applyBorder="1" applyAlignment="1">
      <alignment horizontal="right" vertical="center" indent="1"/>
    </xf>
    <xf numFmtId="0" fontId="1" fillId="2" borderId="5" xfId="0" applyFont="1" applyBorder="1" applyAlignment="1">
      <alignment horizontal="left" vertical="center" indent="1"/>
    </xf>
    <xf numFmtId="164" fontId="1" fillId="2" borderId="14" xfId="11" applyNumberFormat="1" applyFont="1" applyFill="1" applyBorder="1" applyAlignment="1">
      <alignment horizontal="right" vertical="center" indent="1"/>
    </xf>
    <xf numFmtId="164" fontId="1" fillId="2" borderId="14" xfId="0" applyNumberFormat="1" applyFont="1" applyBorder="1" applyAlignment="1">
      <alignment horizontal="right" vertical="center" indent="1"/>
    </xf>
    <xf numFmtId="164" fontId="1" fillId="2" borderId="15" xfId="0" applyNumberFormat="1" applyFont="1" applyBorder="1" applyAlignment="1">
      <alignment horizontal="right" vertical="center" indent="1"/>
    </xf>
    <xf numFmtId="164" fontId="1" fillId="2" borderId="0" xfId="11" applyNumberFormat="1" applyFont="1" applyFill="1" applyBorder="1" applyAlignment="1">
      <alignment horizontal="right" vertical="center" indent="1"/>
    </xf>
    <xf numFmtId="164" fontId="1" fillId="2" borderId="0" xfId="0" applyNumberFormat="1" applyFont="1" applyBorder="1" applyAlignment="1">
      <alignment horizontal="right" vertical="center" indent="1"/>
    </xf>
    <xf numFmtId="0" fontId="1" fillId="2" borderId="0" xfId="0" applyFont="1" applyBorder="1" applyAlignment="1">
      <alignment horizontal="left" vertical="center" indent="1"/>
    </xf>
    <xf numFmtId="0" fontId="1" fillId="3" borderId="9" xfId="11" applyFont="1" applyFill="1" applyBorder="1" applyAlignment="1" applyProtection="1">
      <alignment horizontal="right" vertical="center" indent="1"/>
    </xf>
    <xf numFmtId="164" fontId="1" fillId="3" borderId="9" xfId="11" applyNumberFormat="1" applyFont="1" applyFill="1" applyBorder="1" applyAlignment="1" applyProtection="1">
      <alignment horizontal="right" vertical="center" indent="1"/>
    </xf>
    <xf numFmtId="0" fontId="1" fillId="3" borderId="42" xfId="11" applyFont="1" applyFill="1" applyBorder="1" applyAlignment="1" applyProtection="1">
      <alignment horizontal="right" vertical="center" indent="1"/>
    </xf>
    <xf numFmtId="180" fontId="0" fillId="2" borderId="6" xfId="0" applyNumberFormat="1" applyBorder="1"/>
    <xf numFmtId="180" fontId="0" fillId="2" borderId="7" xfId="0" applyNumberFormat="1" applyBorder="1"/>
    <xf numFmtId="180" fontId="0" fillId="2" borderId="14" xfId="0" applyNumberFormat="1" applyBorder="1"/>
    <xf numFmtId="180" fontId="7" fillId="3" borderId="10" xfId="0" applyNumberFormat="1" applyFont="1" applyFill="1" applyBorder="1" applyAlignment="1" applyProtection="1">
      <alignment horizontal="right" indent="1"/>
    </xf>
    <xf numFmtId="164" fontId="1" fillId="0" borderId="0" xfId="11" applyNumberFormat="1" applyFont="1" applyFill="1" applyBorder="1" applyAlignment="1" applyProtection="1">
      <alignment horizontal="right" vertical="center" indent="1"/>
    </xf>
    <xf numFmtId="0" fontId="1" fillId="0" borderId="0" xfId="11" applyFont="1" applyFill="1" applyBorder="1" applyAlignment="1" applyProtection="1">
      <alignment horizontal="right" vertical="center" indent="1"/>
    </xf>
    <xf numFmtId="4" fontId="1" fillId="2" borderId="0" xfId="11" applyNumberFormat="1" applyFont="1" applyFill="1" applyProtection="1"/>
    <xf numFmtId="4" fontId="0" fillId="2" borderId="0" xfId="0" applyNumberFormat="1"/>
    <xf numFmtId="1" fontId="1" fillId="2" borderId="0" xfId="0" applyNumberFormat="1" applyFont="1" applyBorder="1"/>
    <xf numFmtId="181" fontId="1" fillId="2" borderId="6" xfId="0" applyNumberFormat="1" applyFont="1" applyBorder="1"/>
    <xf numFmtId="180" fontId="1" fillId="2" borderId="6" xfId="0" applyNumberFormat="1" applyFont="1" applyBorder="1"/>
    <xf numFmtId="182" fontId="1" fillId="2" borderId="0" xfId="0" applyNumberFormat="1" applyFont="1"/>
    <xf numFmtId="181" fontId="1" fillId="2" borderId="7" xfId="0" applyNumberFormat="1" applyFont="1" applyBorder="1"/>
    <xf numFmtId="180" fontId="1" fillId="2" borderId="7" xfId="0" applyNumberFormat="1" applyFont="1" applyBorder="1"/>
    <xf numFmtId="1" fontId="1" fillId="0" borderId="0" xfId="0" applyNumberFormat="1" applyFont="1" applyFill="1" applyBorder="1"/>
    <xf numFmtId="1" fontId="1" fillId="0" borderId="2" xfId="0" applyNumberFormat="1" applyFont="1" applyFill="1" applyBorder="1"/>
    <xf numFmtId="181" fontId="1" fillId="2" borderId="14" xfId="0" applyNumberFormat="1" applyFont="1" applyBorder="1"/>
    <xf numFmtId="180" fontId="1" fillId="2" borderId="14" xfId="0" applyNumberFormat="1" applyFont="1" applyBorder="1"/>
    <xf numFmtId="182" fontId="1" fillId="2" borderId="2" xfId="0" applyNumberFormat="1" applyFont="1" applyBorder="1"/>
    <xf numFmtId="181" fontId="1" fillId="2" borderId="0" xfId="0" applyNumberFormat="1" applyFont="1" applyBorder="1"/>
    <xf numFmtId="180" fontId="1" fillId="2" borderId="0" xfId="0" applyNumberFormat="1" applyFont="1" applyBorder="1"/>
    <xf numFmtId="182" fontId="1" fillId="2" borderId="0" xfId="0" applyNumberFormat="1" applyFont="1" applyBorder="1"/>
    <xf numFmtId="181" fontId="1" fillId="2" borderId="0" xfId="0" applyNumberFormat="1" applyFont="1"/>
    <xf numFmtId="180" fontId="1" fillId="2" borderId="0" xfId="0" applyNumberFormat="1" applyFont="1"/>
    <xf numFmtId="169" fontId="7" fillId="3" borderId="10" xfId="0" applyNumberFormat="1" applyFont="1" applyFill="1" applyBorder="1" applyAlignment="1" applyProtection="1">
      <alignment horizontal="right" indent="1"/>
    </xf>
    <xf numFmtId="164" fontId="7" fillId="3" borderId="10" xfId="0" applyNumberFormat="1" applyFont="1" applyFill="1" applyBorder="1" applyAlignment="1" applyProtection="1">
      <alignment horizontal="right" indent="1"/>
    </xf>
    <xf numFmtId="180" fontId="0" fillId="2" borderId="0" xfId="0" applyNumberFormat="1" applyFill="1"/>
    <xf numFmtId="0" fontId="1" fillId="3" borderId="43" xfId="0" applyFont="1" applyFill="1" applyBorder="1" applyAlignment="1">
      <alignment horizontal="center" vertical="center" wrapText="1"/>
    </xf>
    <xf numFmtId="0" fontId="18" fillId="2" borderId="0" xfId="0" applyFont="1"/>
    <xf numFmtId="0" fontId="17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0" fillId="2" borderId="27" xfId="0" applyFont="1" applyBorder="1" applyAlignment="1">
      <alignment horizontal="left"/>
    </xf>
    <xf numFmtId="174" fontId="0" fillId="2" borderId="19" xfId="0" applyNumberFormat="1" applyBorder="1"/>
    <xf numFmtId="174" fontId="0" fillId="2" borderId="18" xfId="0" applyNumberFormat="1" applyBorder="1"/>
    <xf numFmtId="174" fontId="17" fillId="3" borderId="16" xfId="0" applyNumberFormat="1" applyFont="1" applyFill="1" applyBorder="1" applyAlignment="1">
      <alignment horizontal="center" vertical="center" wrapText="1"/>
    </xf>
    <xf numFmtId="172" fontId="1" fillId="2" borderId="6" xfId="16" applyFont="1" applyFill="1" applyBorder="1" applyAlignment="1">
      <alignment horizontal="right" indent="1"/>
    </xf>
    <xf numFmtId="172" fontId="1" fillId="2" borderId="7" xfId="16" applyFont="1" applyFill="1" applyBorder="1" applyAlignment="1">
      <alignment horizontal="right" indent="1"/>
    </xf>
    <xf numFmtId="10" fontId="1" fillId="2" borderId="12" xfId="16" applyNumberFormat="1" applyFont="1" applyFill="1" applyBorder="1" applyAlignment="1">
      <alignment horizontal="right" indent="1"/>
    </xf>
    <xf numFmtId="171" fontId="1" fillId="2" borderId="7" xfId="0" applyNumberFormat="1" applyFont="1" applyFill="1" applyBorder="1" applyAlignment="1" applyProtection="1">
      <alignment horizontal="right" indent="1"/>
    </xf>
    <xf numFmtId="10" fontId="1" fillId="2" borderId="7" xfId="0" applyNumberFormat="1" applyFont="1" applyFill="1" applyBorder="1" applyAlignment="1" applyProtection="1">
      <alignment horizontal="right" indent="1"/>
    </xf>
    <xf numFmtId="10" fontId="1" fillId="2" borderId="13" xfId="16" applyNumberFormat="1" applyFont="1" applyFill="1" applyBorder="1" applyAlignment="1">
      <alignment horizontal="right" indent="1"/>
    </xf>
    <xf numFmtId="180" fontId="0" fillId="2" borderId="12" xfId="0" applyNumberFormat="1" applyBorder="1"/>
    <xf numFmtId="180" fontId="0" fillId="2" borderId="13" xfId="0" applyNumberFormat="1" applyBorder="1"/>
    <xf numFmtId="180" fontId="0" fillId="2" borderId="15" xfId="0" applyNumberFormat="1" applyBorder="1"/>
    <xf numFmtId="4" fontId="7" fillId="0" borderId="6" xfId="0" applyNumberFormat="1" applyFont="1" applyFill="1" applyBorder="1" applyAlignment="1">
      <alignment horizontal="right" indent="1"/>
    </xf>
    <xf numFmtId="4" fontId="7" fillId="0" borderId="7" xfId="0" applyNumberFormat="1" applyFont="1" applyFill="1" applyBorder="1" applyAlignment="1">
      <alignment horizontal="right" indent="1"/>
    </xf>
    <xf numFmtId="164" fontId="7" fillId="2" borderId="7" xfId="0" applyNumberFormat="1" applyFont="1" applyFill="1" applyBorder="1" applyAlignment="1" applyProtection="1">
      <alignment horizontal="right" indent="1"/>
    </xf>
    <xf numFmtId="174" fontId="0" fillId="2" borderId="6" xfId="0" applyNumberFormat="1" applyBorder="1" applyAlignment="1">
      <alignment horizontal="right" indent="1"/>
    </xf>
    <xf numFmtId="174" fontId="0" fillId="2" borderId="12" xfId="0" applyNumberFormat="1" applyBorder="1" applyAlignment="1">
      <alignment horizontal="right" indent="1"/>
    </xf>
    <xf numFmtId="174" fontId="0" fillId="2" borderId="7" xfId="0" applyNumberFormat="1" applyBorder="1" applyAlignment="1">
      <alignment horizontal="right" indent="1"/>
    </xf>
    <xf numFmtId="174" fontId="0" fillId="2" borderId="13" xfId="0" applyNumberFormat="1" applyBorder="1" applyAlignment="1">
      <alignment horizontal="right" inden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5" fillId="2" borderId="0" xfId="0" applyFont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0" xfId="0" applyBorder="1" applyAlignment="1">
      <alignment horizontal="center"/>
    </xf>
    <xf numFmtId="0" fontId="6" fillId="2" borderId="0" xfId="0" applyFont="1" applyAlignment="1">
      <alignment horizontal="center" wrapText="1"/>
    </xf>
    <xf numFmtId="0" fontId="0" fillId="2" borderId="8" xfId="0" applyBorder="1" applyAlignment="1">
      <alignment horizontal="left"/>
    </xf>
    <xf numFmtId="0" fontId="0" fillId="2" borderId="4" xfId="0" applyBorder="1" applyAlignment="1">
      <alignment horizontal="left" vertical="center"/>
    </xf>
    <xf numFmtId="0" fontId="0" fillId="2" borderId="3" xfId="0" applyBorder="1" applyAlignment="1">
      <alignment horizontal="left" vertical="center"/>
    </xf>
    <xf numFmtId="37" fontId="1" fillId="2" borderId="12" xfId="7" applyFont="1" applyFill="1" applyBorder="1" applyAlignment="1">
      <alignment horizontal="right"/>
    </xf>
    <xf numFmtId="37" fontId="1" fillId="2" borderId="18" xfId="7" applyFont="1" applyFill="1" applyBorder="1" applyAlignment="1">
      <alignment horizontal="right"/>
    </xf>
    <xf numFmtId="37" fontId="1" fillId="2" borderId="13" xfId="7" applyFont="1" applyFill="1" applyBorder="1" applyAlignment="1">
      <alignment horizontal="right"/>
    </xf>
    <xf numFmtId="37" fontId="1" fillId="2" borderId="15" xfId="7" applyFont="1" applyFill="1" applyBorder="1" applyAlignment="1">
      <alignment horizontal="right"/>
    </xf>
    <xf numFmtId="37" fontId="1" fillId="2" borderId="21" xfId="7" applyFont="1" applyFill="1" applyBorder="1" applyAlignment="1">
      <alignment horizontal="right"/>
    </xf>
    <xf numFmtId="0" fontId="1" fillId="2" borderId="3" xfId="0" applyFont="1" applyFill="1" applyBorder="1"/>
    <xf numFmtId="37" fontId="1" fillId="2" borderId="6" xfId="7" applyFont="1" applyFill="1" applyBorder="1" applyAlignment="1">
      <alignment horizontal="right"/>
    </xf>
    <xf numFmtId="4" fontId="1" fillId="2" borderId="6" xfId="8" applyNumberFormat="1" applyFont="1" applyFill="1" applyBorder="1" applyProtection="1"/>
    <xf numFmtId="4" fontId="1" fillId="2" borderId="13" xfId="7" applyNumberFormat="1" applyFont="1" applyFill="1" applyBorder="1" applyAlignment="1">
      <alignment horizontal="right"/>
    </xf>
    <xf numFmtId="0" fontId="1" fillId="2" borderId="4" xfId="0" applyFont="1" applyFill="1" applyBorder="1"/>
    <xf numFmtId="37" fontId="1" fillId="2" borderId="7" xfId="7" applyFont="1" applyFill="1" applyBorder="1" applyAlignment="1">
      <alignment horizontal="right"/>
    </xf>
    <xf numFmtId="37" fontId="1" fillId="2" borderId="1" xfId="7" applyFont="1" applyFill="1" applyBorder="1" applyAlignment="1">
      <alignment horizontal="right"/>
    </xf>
    <xf numFmtId="4" fontId="1" fillId="2" borderId="4" xfId="8" applyNumberFormat="1" applyFont="1" applyFill="1" applyBorder="1" applyProtection="1"/>
    <xf numFmtId="4" fontId="1" fillId="2" borderId="7" xfId="8" applyNumberFormat="1" applyFont="1" applyFill="1" applyBorder="1" applyProtection="1"/>
    <xf numFmtId="4" fontId="1" fillId="2" borderId="13" xfId="8" applyNumberFormat="1" applyFont="1" applyFill="1" applyBorder="1" applyProtection="1"/>
    <xf numFmtId="37" fontId="1" fillId="2" borderId="4" xfId="7" applyFont="1" applyFill="1" applyBorder="1" applyAlignment="1">
      <alignment horizontal="right"/>
    </xf>
    <xf numFmtId="4" fontId="1" fillId="2" borderId="7" xfId="7" applyNumberFormat="1" applyFont="1" applyFill="1" applyBorder="1" applyAlignment="1">
      <alignment horizontal="right"/>
    </xf>
    <xf numFmtId="37" fontId="1" fillId="2" borderId="6" xfId="7" applyFont="1" applyFill="1" applyBorder="1" applyAlignment="1">
      <alignment horizontal="right" indent="1"/>
    </xf>
    <xf numFmtId="4" fontId="1" fillId="2" borderId="6" xfId="16" applyNumberFormat="1" applyFont="1" applyFill="1" applyBorder="1" applyAlignment="1">
      <alignment horizontal="right" indent="1"/>
    </xf>
    <xf numFmtId="172" fontId="1" fillId="2" borderId="12" xfId="16" applyFont="1" applyFill="1" applyBorder="1" applyAlignment="1">
      <alignment horizontal="right" indent="1"/>
    </xf>
    <xf numFmtId="37" fontId="1" fillId="2" borderId="7" xfId="7" applyFont="1" applyFill="1" applyBorder="1" applyAlignment="1">
      <alignment horizontal="right" indent="1"/>
    </xf>
    <xf numFmtId="4" fontId="1" fillId="2" borderId="7" xfId="16" applyNumberFormat="1" applyFont="1" applyFill="1" applyBorder="1" applyAlignment="1">
      <alignment horizontal="right" indent="1"/>
    </xf>
    <xf numFmtId="172" fontId="1" fillId="2" borderId="13" xfId="16" applyFont="1" applyFill="1" applyBorder="1" applyAlignment="1">
      <alignment horizontal="right" indent="1"/>
    </xf>
    <xf numFmtId="4" fontId="1" fillId="2" borderId="7" xfId="7" applyNumberFormat="1" applyFont="1" applyFill="1" applyBorder="1" applyAlignment="1">
      <alignment horizontal="right" indent="1"/>
    </xf>
    <xf numFmtId="4" fontId="1" fillId="2" borderId="7" xfId="16" applyNumberFormat="1" applyFont="1" applyFill="1" applyBorder="1"/>
    <xf numFmtId="168" fontId="1" fillId="2" borderId="7" xfId="8" applyNumberFormat="1" applyFont="1" applyFill="1" applyBorder="1" applyProtection="1"/>
    <xf numFmtId="172" fontId="1" fillId="2" borderId="6" xfId="16" applyFont="1" applyFill="1" applyBorder="1"/>
    <xf numFmtId="168" fontId="1" fillId="2" borderId="6" xfId="8" applyNumberFormat="1" applyFont="1" applyFill="1" applyBorder="1" applyProtection="1"/>
    <xf numFmtId="172" fontId="1" fillId="2" borderId="13" xfId="16" applyFont="1" applyFill="1" applyBorder="1"/>
    <xf numFmtId="172" fontId="1" fillId="2" borderId="12" xfId="16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indent="1"/>
    </xf>
    <xf numFmtId="168" fontId="1" fillId="2" borderId="6" xfId="8" applyNumberFormat="1" applyFont="1" applyFill="1" applyBorder="1" applyAlignment="1" applyProtection="1">
      <alignment horizontal="right" indent="1"/>
    </xf>
    <xf numFmtId="171" fontId="1" fillId="2" borderId="6" xfId="0" applyNumberFormat="1" applyFont="1" applyFill="1" applyBorder="1" applyAlignment="1" applyProtection="1">
      <alignment horizontal="right" indent="1"/>
    </xf>
    <xf numFmtId="0" fontId="1" fillId="2" borderId="4" xfId="0" applyFont="1" applyFill="1" applyBorder="1" applyAlignment="1">
      <alignment horizontal="left" indent="1"/>
    </xf>
    <xf numFmtId="168" fontId="1" fillId="2" borderId="7" xfId="8" applyNumberFormat="1" applyFont="1" applyFill="1" applyBorder="1" applyAlignment="1" applyProtection="1">
      <alignment horizontal="right" indent="1"/>
    </xf>
    <xf numFmtId="0" fontId="1" fillId="2" borderId="5" xfId="0" applyFont="1" applyFill="1" applyBorder="1" applyAlignment="1">
      <alignment horizontal="left" indent="1"/>
    </xf>
    <xf numFmtId="172" fontId="1" fillId="2" borderId="6" xfId="16" applyFont="1" applyFill="1" applyBorder="1" applyAlignment="1">
      <alignment horizontal="right"/>
    </xf>
    <xf numFmtId="172" fontId="1" fillId="2" borderId="12" xfId="16" applyFont="1" applyFill="1" applyBorder="1" applyAlignment="1">
      <alignment horizontal="right"/>
    </xf>
    <xf numFmtId="172" fontId="1" fillId="2" borderId="7" xfId="16" applyFont="1" applyFill="1" applyBorder="1" applyAlignment="1">
      <alignment horizontal="right"/>
    </xf>
    <xf numFmtId="172" fontId="1" fillId="2" borderId="13" xfId="16" applyFont="1" applyFill="1" applyBorder="1" applyAlignment="1">
      <alignment horizontal="right"/>
    </xf>
    <xf numFmtId="171" fontId="1" fillId="2" borderId="7" xfId="0" applyNumberFormat="1" applyFont="1" applyFill="1" applyBorder="1" applyAlignment="1" applyProtection="1">
      <alignment horizontal="right"/>
    </xf>
    <xf numFmtId="171" fontId="1" fillId="2" borderId="13" xfId="0" applyNumberFormat="1" applyFont="1" applyFill="1" applyBorder="1" applyAlignment="1" applyProtection="1">
      <alignment horizontal="right"/>
    </xf>
    <xf numFmtId="37" fontId="1" fillId="2" borderId="7" xfId="7" applyFont="1" applyFill="1" applyBorder="1" applyAlignment="1">
      <alignment horizontal="right" vertical="center"/>
    </xf>
    <xf numFmtId="172" fontId="1" fillId="2" borderId="7" xfId="16" applyFont="1" applyFill="1" applyBorder="1" applyAlignment="1">
      <alignment horizontal="right" vertical="center"/>
    </xf>
    <xf numFmtId="172" fontId="1" fillId="2" borderId="13" xfId="16" applyFont="1" applyFill="1" applyBorder="1" applyAlignment="1">
      <alignment horizontal="right" vertical="center"/>
    </xf>
    <xf numFmtId="169" fontId="1" fillId="2" borderId="7" xfId="0" applyNumberFormat="1" applyFont="1" applyFill="1" applyBorder="1" applyAlignment="1" applyProtection="1">
      <alignment horizontal="right" vertical="center"/>
    </xf>
    <xf numFmtId="0" fontId="1" fillId="2" borderId="3" xfId="0" applyFont="1" applyFill="1" applyBorder="1" applyAlignment="1">
      <alignment horizontal="left"/>
    </xf>
    <xf numFmtId="3" fontId="1" fillId="2" borderId="7" xfId="7" applyNumberFormat="1" applyFont="1" applyFill="1" applyBorder="1" applyAlignment="1">
      <alignment horizontal="right" indent="1"/>
    </xf>
    <xf numFmtId="3" fontId="1" fillId="2" borderId="12" xfId="7" applyNumberFormat="1" applyFont="1" applyFill="1" applyBorder="1" applyAlignment="1">
      <alignment horizontal="right" indent="1"/>
    </xf>
    <xf numFmtId="0" fontId="1" fillId="2" borderId="4" xfId="0" applyFont="1" applyFill="1" applyBorder="1" applyAlignment="1">
      <alignment horizontal="left"/>
    </xf>
    <xf numFmtId="3" fontId="1" fillId="2" borderId="13" xfId="7" applyNumberFormat="1" applyFont="1" applyFill="1" applyBorder="1" applyAlignment="1">
      <alignment horizontal="right" indent="1"/>
    </xf>
    <xf numFmtId="171" fontId="1" fillId="2" borderId="6" xfId="0" applyNumberFormat="1" applyFont="1" applyFill="1" applyBorder="1" applyAlignment="1" applyProtection="1">
      <alignment horizontal="right"/>
    </xf>
    <xf numFmtId="168" fontId="1" fillId="2" borderId="6" xfId="8" applyNumberFormat="1" applyFont="1" applyFill="1" applyBorder="1" applyAlignment="1" applyProtection="1">
      <alignment horizontal="right"/>
    </xf>
    <xf numFmtId="168" fontId="1" fillId="2" borderId="12" xfId="8" applyNumberFormat="1" applyFont="1" applyFill="1" applyBorder="1" applyAlignment="1" applyProtection="1">
      <alignment horizontal="right"/>
    </xf>
    <xf numFmtId="168" fontId="1" fillId="2" borderId="7" xfId="8" applyNumberFormat="1" applyFont="1" applyFill="1" applyBorder="1" applyAlignment="1" applyProtection="1">
      <alignment horizontal="right"/>
    </xf>
    <xf numFmtId="168" fontId="1" fillId="2" borderId="13" xfId="8" applyNumberFormat="1" applyFont="1" applyFill="1" applyBorder="1" applyAlignment="1" applyProtection="1">
      <alignment horizontal="right"/>
    </xf>
    <xf numFmtId="168" fontId="1" fillId="2" borderId="13" xfId="8" applyNumberFormat="1" applyFont="1" applyFill="1" applyBorder="1" applyProtection="1"/>
    <xf numFmtId="4" fontId="1" fillId="2" borderId="13" xfId="8" applyNumberFormat="1" applyFont="1" applyFill="1" applyBorder="1" applyAlignment="1" applyProtection="1">
      <alignment horizontal="right" indent="1"/>
    </xf>
    <xf numFmtId="3" fontId="7" fillId="2" borderId="7" xfId="0" applyNumberFormat="1" applyFont="1" applyFill="1" applyBorder="1" applyAlignment="1" applyProtection="1">
      <alignment horizontal="right" indent="1"/>
    </xf>
    <xf numFmtId="1" fontId="1" fillId="2" borderId="6" xfId="7" applyNumberFormat="1" applyFont="1" applyFill="1" applyBorder="1" applyAlignment="1">
      <alignment horizontal="right" indent="1"/>
    </xf>
    <xf numFmtId="2" fontId="1" fillId="2" borderId="6" xfId="16" applyNumberFormat="1" applyFont="1" applyFill="1" applyBorder="1" applyAlignment="1">
      <alignment horizontal="right" indent="1"/>
    </xf>
    <xf numFmtId="2" fontId="1" fillId="2" borderId="7" xfId="16" applyNumberFormat="1" applyFont="1" applyFill="1" applyBorder="1" applyAlignment="1">
      <alignment horizontal="right" indent="1"/>
    </xf>
    <xf numFmtId="2" fontId="1" fillId="2" borderId="12" xfId="16" applyNumberFormat="1" applyFont="1" applyFill="1" applyBorder="1" applyAlignment="1">
      <alignment horizontal="right" indent="1"/>
    </xf>
    <xf numFmtId="1" fontId="1" fillId="2" borderId="7" xfId="7" applyNumberFormat="1" applyFont="1" applyFill="1" applyBorder="1" applyAlignment="1">
      <alignment horizontal="right" indent="1"/>
    </xf>
    <xf numFmtId="2" fontId="1" fillId="2" borderId="13" xfId="16" applyNumberFormat="1" applyFont="1" applyFill="1" applyBorder="1" applyAlignment="1">
      <alignment horizontal="right" indent="1"/>
    </xf>
    <xf numFmtId="2" fontId="1" fillId="2" borderId="13" xfId="0" applyNumberFormat="1" applyFont="1" applyFill="1" applyBorder="1" applyAlignment="1" applyProtection="1">
      <alignment horizontal="right" indent="1"/>
    </xf>
    <xf numFmtId="37" fontId="1" fillId="2" borderId="7" xfId="7" applyNumberFormat="1" applyFont="1" applyFill="1" applyBorder="1" applyAlignment="1">
      <alignment horizontal="right" indent="1"/>
    </xf>
    <xf numFmtId="37" fontId="1" fillId="2" borderId="7" xfId="0" applyNumberFormat="1" applyFont="1" applyFill="1" applyBorder="1" applyAlignment="1" applyProtection="1">
      <alignment horizontal="right" indent="1"/>
    </xf>
    <xf numFmtId="1" fontId="1" fillId="2" borderId="7" xfId="7" applyNumberFormat="1" applyFont="1" applyFill="1" applyBorder="1" applyAlignment="1">
      <alignment horizontal="right"/>
    </xf>
    <xf numFmtId="10" fontId="1" fillId="2" borderId="7" xfId="16" applyNumberFormat="1" applyFont="1" applyFill="1" applyBorder="1" applyAlignment="1">
      <alignment horizontal="right"/>
    </xf>
    <xf numFmtId="37" fontId="1" fillId="2" borderId="7" xfId="0" applyNumberFormat="1" applyFont="1" applyFill="1" applyBorder="1" applyAlignment="1" applyProtection="1">
      <alignment horizontal="right"/>
    </xf>
    <xf numFmtId="10" fontId="1" fillId="2" borderId="13" xfId="16" applyNumberFormat="1" applyFont="1" applyFill="1" applyBorder="1" applyAlignment="1">
      <alignment horizontal="right"/>
    </xf>
    <xf numFmtId="2" fontId="1" fillId="2" borderId="6" xfId="8" applyNumberFormat="1" applyFont="1" applyFill="1" applyBorder="1" applyAlignment="1" applyProtection="1">
      <alignment horizontal="right"/>
    </xf>
    <xf numFmtId="2" fontId="1" fillId="2" borderId="12" xfId="8" applyNumberFormat="1" applyFont="1" applyFill="1" applyBorder="1" applyAlignment="1" applyProtection="1">
      <alignment horizontal="right"/>
    </xf>
    <xf numFmtId="2" fontId="1" fillId="2" borderId="7" xfId="8" applyNumberFormat="1" applyFont="1" applyFill="1" applyBorder="1" applyAlignment="1" applyProtection="1">
      <alignment horizontal="right"/>
    </xf>
    <xf numFmtId="2" fontId="1" fillId="2" borderId="13" xfId="8" applyNumberFormat="1" applyFont="1" applyFill="1" applyBorder="1" applyAlignment="1" applyProtection="1">
      <alignment horizontal="right"/>
    </xf>
    <xf numFmtId="2" fontId="1" fillId="2" borderId="6" xfId="8" applyNumberFormat="1" applyFont="1" applyFill="1" applyBorder="1" applyProtection="1"/>
    <xf numFmtId="2" fontId="1" fillId="2" borderId="12" xfId="8" applyNumberFormat="1" applyFont="1" applyFill="1" applyBorder="1" applyProtection="1"/>
    <xf numFmtId="37" fontId="1" fillId="2" borderId="7" xfId="7" applyNumberFormat="1" applyFont="1" applyFill="1" applyBorder="1" applyAlignment="1">
      <alignment horizontal="right"/>
    </xf>
    <xf numFmtId="172" fontId="1" fillId="2" borderId="7" xfId="8" applyNumberFormat="1" applyFont="1" applyFill="1" applyBorder="1" applyAlignment="1" applyProtection="1">
      <alignment horizontal="right"/>
    </xf>
    <xf numFmtId="172" fontId="1" fillId="2" borderId="13" xfId="8" applyNumberFormat="1" applyFont="1" applyFill="1" applyBorder="1" applyAlignment="1" applyProtection="1">
      <alignment horizontal="right"/>
    </xf>
    <xf numFmtId="172" fontId="1" fillId="2" borderId="7" xfId="0" applyNumberFormat="1" applyFont="1" applyFill="1" applyBorder="1" applyAlignment="1" applyProtection="1">
      <alignment horizontal="right"/>
    </xf>
    <xf numFmtId="172" fontId="1" fillId="2" borderId="13" xfId="0" applyNumberFormat="1" applyFont="1" applyFill="1" applyBorder="1" applyAlignment="1" applyProtection="1">
      <alignment horizontal="right"/>
    </xf>
    <xf numFmtId="37" fontId="1" fillId="2" borderId="13" xfId="7" applyNumberFormat="1" applyFont="1" applyFill="1" applyBorder="1" applyAlignment="1">
      <alignment horizontal="right"/>
    </xf>
    <xf numFmtId="4" fontId="1" fillId="2" borderId="7" xfId="8" applyNumberFormat="1" applyFont="1" applyFill="1" applyBorder="1" applyAlignment="1" applyProtection="1">
      <alignment horizontal="right"/>
    </xf>
    <xf numFmtId="4" fontId="1" fillId="2" borderId="13" xfId="8" applyNumberFormat="1" applyFont="1" applyFill="1" applyBorder="1" applyAlignment="1" applyProtection="1">
      <alignment horizontal="right"/>
    </xf>
    <xf numFmtId="169" fontId="1" fillId="2" borderId="6" xfId="0" applyNumberFormat="1" applyFont="1" applyFill="1" applyBorder="1" applyAlignment="1" applyProtection="1">
      <alignment horizontal="right" indent="1"/>
    </xf>
    <xf numFmtId="10" fontId="1" fillId="2" borderId="6" xfId="0" applyNumberFormat="1" applyFont="1" applyFill="1" applyBorder="1" applyAlignment="1" applyProtection="1">
      <alignment horizontal="right" indent="1"/>
    </xf>
    <xf numFmtId="10" fontId="1" fillId="2" borderId="12" xfId="0" applyNumberFormat="1" applyFont="1" applyFill="1" applyBorder="1" applyAlignment="1" applyProtection="1">
      <alignment horizontal="right" indent="1"/>
    </xf>
    <xf numFmtId="10" fontId="1" fillId="2" borderId="13" xfId="0" applyNumberFormat="1" applyFont="1" applyFill="1" applyBorder="1" applyAlignment="1" applyProtection="1">
      <alignment horizontal="right" indent="1"/>
    </xf>
    <xf numFmtId="172" fontId="1" fillId="3" borderId="14" xfId="16" applyFont="1" applyFill="1" applyBorder="1"/>
    <xf numFmtId="172" fontId="1" fillId="3" borderId="15" xfId="16" applyFont="1" applyFill="1" applyBorder="1"/>
    <xf numFmtId="4" fontId="1" fillId="2" borderId="12" xfId="0" applyNumberFormat="1" applyFont="1" applyFill="1" applyBorder="1" applyAlignment="1" applyProtection="1">
      <alignment horizontal="right" indent="1"/>
    </xf>
    <xf numFmtId="4" fontId="1" fillId="2" borderId="13" xfId="0" applyNumberFormat="1" applyFont="1" applyFill="1" applyBorder="1" applyAlignment="1" applyProtection="1">
      <alignment horizontal="right" indent="1"/>
    </xf>
    <xf numFmtId="4" fontId="1" fillId="3" borderId="14" xfId="16" applyNumberFormat="1" applyFont="1" applyFill="1" applyBorder="1"/>
    <xf numFmtId="4" fontId="1" fillId="2" borderId="7" xfId="0" applyNumberFormat="1" applyFont="1" applyFill="1" applyBorder="1" applyAlignment="1" applyProtection="1">
      <alignment horizontal="right"/>
    </xf>
    <xf numFmtId="10" fontId="1" fillId="2" borderId="7" xfId="0" applyNumberFormat="1" applyFont="1" applyFill="1" applyBorder="1" applyAlignment="1" applyProtection="1">
      <alignment horizontal="right"/>
    </xf>
    <xf numFmtId="169" fontId="1" fillId="0" borderId="7" xfId="0" applyNumberFormat="1" applyFont="1" applyFill="1" applyBorder="1" applyAlignment="1" applyProtection="1">
      <alignment horizontal="right"/>
    </xf>
    <xf numFmtId="169" fontId="1" fillId="0" borderId="13" xfId="0" applyNumberFormat="1" applyFont="1" applyFill="1" applyBorder="1" applyAlignment="1" applyProtection="1">
      <alignment horizontal="right"/>
    </xf>
    <xf numFmtId="0" fontId="22" fillId="2" borderId="7" xfId="0" applyFont="1" applyBorder="1" applyAlignment="1">
      <alignment horizontal="left" vertical="center"/>
    </xf>
    <xf numFmtId="3" fontId="0" fillId="2" borderId="45" xfId="0" applyNumberFormat="1" applyBorder="1"/>
    <xf numFmtId="0" fontId="23" fillId="2" borderId="0" xfId="0" applyFont="1" applyBorder="1" applyAlignment="1">
      <alignment horizontal="left" vertical="center" indent="1"/>
    </xf>
    <xf numFmtId="0" fontId="25" fillId="0" borderId="46" xfId="20" applyFont="1" applyFill="1" applyBorder="1" applyAlignment="1">
      <alignment wrapText="1"/>
    </xf>
    <xf numFmtId="0" fontId="25" fillId="0" borderId="47" xfId="20" applyFont="1" applyFill="1" applyBorder="1" applyAlignment="1">
      <alignment horizontal="right" wrapText="1"/>
    </xf>
    <xf numFmtId="0" fontId="26" fillId="0" borderId="46" xfId="20" applyFont="1" applyFill="1" applyBorder="1" applyAlignment="1">
      <alignment wrapText="1"/>
    </xf>
    <xf numFmtId="0" fontId="26" fillId="0" borderId="47" xfId="20" applyFont="1" applyFill="1" applyBorder="1" applyAlignment="1">
      <alignment horizontal="right" wrapText="1"/>
    </xf>
    <xf numFmtId="0" fontId="25" fillId="0" borderId="48" xfId="20" applyFont="1" applyFill="1" applyBorder="1" applyAlignment="1">
      <alignment horizontal="right" wrapText="1"/>
    </xf>
    <xf numFmtId="0" fontId="26" fillId="0" borderId="48" xfId="20" applyFont="1" applyFill="1" applyBorder="1" applyAlignment="1">
      <alignment horizontal="right" wrapText="1"/>
    </xf>
    <xf numFmtId="0" fontId="25" fillId="0" borderId="49" xfId="20" applyFont="1" applyFill="1" applyBorder="1" applyAlignment="1">
      <alignment horizontal="right" wrapText="1"/>
    </xf>
    <xf numFmtId="0" fontId="25" fillId="0" borderId="7" xfId="20" applyFont="1" applyFill="1" applyBorder="1" applyAlignment="1">
      <alignment horizontal="right" wrapText="1"/>
    </xf>
    <xf numFmtId="0" fontId="25" fillId="0" borderId="0" xfId="20" applyFont="1" applyFill="1" applyBorder="1" applyAlignment="1">
      <alignment wrapText="1"/>
    </xf>
    <xf numFmtId="0" fontId="1" fillId="0" borderId="8" xfId="11" applyFont="1" applyFill="1" applyBorder="1" applyAlignment="1" applyProtection="1">
      <alignment horizontal="center" vertical="center" wrapText="1"/>
    </xf>
    <xf numFmtId="3" fontId="1" fillId="0" borderId="8" xfId="11" applyNumberFormat="1" applyFont="1" applyFill="1" applyBorder="1" applyAlignment="1" applyProtection="1">
      <alignment horizontal="right" vertical="center" wrapText="1"/>
    </xf>
    <xf numFmtId="164" fontId="1" fillId="0" borderId="8" xfId="11" applyNumberFormat="1" applyFont="1" applyFill="1" applyBorder="1" applyAlignment="1" applyProtection="1">
      <alignment horizontal="right" vertical="center" wrapText="1"/>
    </xf>
    <xf numFmtId="0" fontId="1" fillId="2" borderId="0" xfId="21"/>
    <xf numFmtId="0" fontId="1" fillId="2" borderId="0" xfId="21" applyFill="1"/>
    <xf numFmtId="0" fontId="1" fillId="2" borderId="0" xfId="21" applyFont="1"/>
    <xf numFmtId="164" fontId="7" fillId="0" borderId="0" xfId="21" applyNumberFormat="1" applyFont="1" applyFill="1"/>
    <xf numFmtId="164" fontId="7" fillId="2" borderId="13" xfId="21" applyNumberFormat="1" applyFont="1" applyFill="1" applyBorder="1" applyAlignment="1" applyProtection="1">
      <alignment horizontal="right"/>
    </xf>
    <xf numFmtId="0" fontId="7" fillId="2" borderId="0" xfId="21" applyFont="1"/>
    <xf numFmtId="164" fontId="1" fillId="2" borderId="13" xfId="21" applyNumberFormat="1" applyFont="1" applyFill="1" applyBorder="1" applyAlignment="1" applyProtection="1">
      <alignment horizontal="right"/>
    </xf>
    <xf numFmtId="164" fontId="1" fillId="0" borderId="0" xfId="21" applyNumberFormat="1" applyFont="1" applyFill="1"/>
    <xf numFmtId="164" fontId="1" fillId="0" borderId="0" xfId="21" applyNumberFormat="1" applyFill="1"/>
    <xf numFmtId="164" fontId="7" fillId="0" borderId="0" xfId="21" applyNumberFormat="1" applyFont="1" applyFill="1" applyBorder="1"/>
    <xf numFmtId="164" fontId="1" fillId="0" borderId="0" xfId="21" applyNumberFormat="1" applyFill="1" applyBorder="1"/>
    <xf numFmtId="0" fontId="1" fillId="2" borderId="0" xfId="21" applyBorder="1"/>
    <xf numFmtId="164" fontId="1" fillId="2" borderId="0" xfId="21" applyNumberFormat="1" applyBorder="1"/>
    <xf numFmtId="164" fontId="1" fillId="2" borderId="0" xfId="21" applyNumberFormat="1" applyFont="1" applyFill="1" applyBorder="1" applyAlignment="1" applyProtection="1">
      <alignment horizontal="right"/>
    </xf>
    <xf numFmtId="169" fontId="1" fillId="2" borderId="0" xfId="21" applyNumberFormat="1"/>
    <xf numFmtId="164" fontId="1" fillId="2" borderId="0" xfId="21" applyNumberFormat="1"/>
    <xf numFmtId="0" fontId="1" fillId="2" borderId="0" xfId="21" applyFont="1" applyFill="1"/>
    <xf numFmtId="3" fontId="1" fillId="2" borderId="0" xfId="21" applyNumberFormat="1" applyFill="1"/>
    <xf numFmtId="0" fontId="5" fillId="2" borderId="0" xfId="21" applyFont="1" applyFill="1" applyAlignment="1"/>
    <xf numFmtId="4" fontId="18" fillId="2" borderId="0" xfId="21" applyNumberFormat="1" applyFont="1" applyFill="1"/>
    <xf numFmtId="3" fontId="18" fillId="2" borderId="0" xfId="21" applyNumberFormat="1" applyFont="1" applyFill="1"/>
    <xf numFmtId="0" fontId="6" fillId="2" borderId="0" xfId="21" applyFont="1" applyFill="1" applyAlignment="1"/>
    <xf numFmtId="0" fontId="6" fillId="2" borderId="0" xfId="21" quotePrefix="1" applyFont="1" applyFill="1" applyAlignment="1"/>
    <xf numFmtId="0" fontId="1" fillId="2" borderId="25" xfId="21" applyBorder="1"/>
    <xf numFmtId="0" fontId="1" fillId="2" borderId="50" xfId="21" applyBorder="1"/>
    <xf numFmtId="0" fontId="1" fillId="2" borderId="50" xfId="21" applyNumberFormat="1" applyBorder="1"/>
    <xf numFmtId="4" fontId="1" fillId="2" borderId="51" xfId="21" applyNumberFormat="1" applyBorder="1"/>
    <xf numFmtId="0" fontId="1" fillId="2" borderId="26" xfId="21" applyBorder="1"/>
    <xf numFmtId="0" fontId="1" fillId="2" borderId="44" xfId="21" applyBorder="1"/>
    <xf numFmtId="0" fontId="1" fillId="2" borderId="44" xfId="21" applyNumberFormat="1" applyBorder="1"/>
    <xf numFmtId="4" fontId="1" fillId="2" borderId="52" xfId="21" applyNumberFormat="1" applyBorder="1"/>
    <xf numFmtId="0" fontId="7" fillId="2" borderId="55" xfId="21" applyNumberFormat="1" applyFont="1" applyBorder="1"/>
    <xf numFmtId="4" fontId="7" fillId="2" borderId="56" xfId="21" applyNumberFormat="1" applyFont="1" applyBorder="1"/>
    <xf numFmtId="0" fontId="7" fillId="2" borderId="0" xfId="21" applyFont="1" applyFill="1" applyBorder="1"/>
    <xf numFmtId="4" fontId="7" fillId="2" borderId="57" xfId="21" applyNumberFormat="1" applyFont="1" applyBorder="1"/>
    <xf numFmtId="0" fontId="1" fillId="2" borderId="0" xfId="21" applyFont="1" applyBorder="1" applyAlignment="1">
      <alignment vertical="center"/>
    </xf>
    <xf numFmtId="4" fontId="1" fillId="2" borderId="0" xfId="21" applyNumberFormat="1" applyFill="1"/>
    <xf numFmtId="175" fontId="1" fillId="2" borderId="13" xfId="0" applyNumberFormat="1" applyFont="1" applyBorder="1" applyAlignment="1">
      <alignment horizontal="right" vertical="center" indent="1"/>
    </xf>
    <xf numFmtId="0" fontId="1" fillId="2" borderId="4" xfId="22" applyFont="1" applyBorder="1"/>
    <xf numFmtId="0" fontId="1" fillId="2" borderId="3" xfId="22" applyFont="1" applyBorder="1"/>
    <xf numFmtId="174" fontId="1" fillId="2" borderId="7" xfId="28" applyNumberFormat="1" applyFont="1" applyBorder="1"/>
    <xf numFmtId="174" fontId="1" fillId="2" borderId="6" xfId="28" applyNumberFormat="1" applyFont="1" applyBorder="1"/>
    <xf numFmtId="0" fontId="17" fillId="3" borderId="14" xfId="28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2" borderId="0" xfId="0" applyFont="1"/>
    <xf numFmtId="3" fontId="0" fillId="2" borderId="60" xfId="0" applyNumberFormat="1" applyBorder="1"/>
    <xf numFmtId="3" fontId="0" fillId="2" borderId="61" xfId="0" applyNumberFormat="1" applyBorder="1"/>
    <xf numFmtId="0" fontId="0" fillId="3" borderId="1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0" fontId="7" fillId="3" borderId="9" xfId="11" applyFont="1" applyFill="1" applyBorder="1" applyAlignment="1" applyProtection="1">
      <alignment horizontal="left" vertical="center" indent="1"/>
    </xf>
    <xf numFmtId="0" fontId="7" fillId="3" borderId="9" xfId="11" applyFont="1" applyFill="1" applyBorder="1" applyAlignment="1" applyProtection="1">
      <alignment horizontal="right" vertical="center"/>
    </xf>
    <xf numFmtId="3" fontId="7" fillId="3" borderId="11" xfId="0" applyNumberFormat="1" applyFont="1" applyFill="1" applyBorder="1" applyAlignment="1" applyProtection="1">
      <alignment horizontal="right" inden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4" xfId="0" applyFont="1" applyFill="1" applyBorder="1" applyAlignment="1">
      <alignment horizontal="center" vertical="center" wrapText="1"/>
    </xf>
    <xf numFmtId="174" fontId="17" fillId="3" borderId="32" xfId="0" applyNumberFormat="1" applyFont="1" applyFill="1" applyBorder="1" applyAlignment="1">
      <alignment horizontal="center" vertical="center" wrapText="1"/>
    </xf>
    <xf numFmtId="174" fontId="17" fillId="3" borderId="17" xfId="0" applyNumberFormat="1" applyFont="1" applyFill="1" applyBorder="1" applyAlignment="1">
      <alignment horizontal="center" vertical="center" wrapText="1"/>
    </xf>
    <xf numFmtId="0" fontId="1" fillId="3" borderId="23" xfId="19" applyFont="1" applyFill="1" applyBorder="1" applyAlignment="1">
      <alignment horizontal="center" vertical="center"/>
    </xf>
    <xf numFmtId="3" fontId="0" fillId="2" borderId="65" xfId="0" applyNumberFormat="1" applyBorder="1"/>
    <xf numFmtId="3" fontId="0" fillId="2" borderId="66" xfId="0" applyNumberFormat="1" applyBorder="1"/>
    <xf numFmtId="0" fontId="6" fillId="2" borderId="0" xfId="0" applyFont="1" applyFill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0" xfId="0" applyAlignment="1">
      <alignment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6" borderId="0" xfId="0" applyFill="1"/>
    <xf numFmtId="0" fontId="1" fillId="3" borderId="14" xfId="0" applyFont="1" applyFill="1" applyBorder="1" applyAlignment="1">
      <alignment horizontal="center" vertical="center"/>
    </xf>
    <xf numFmtId="0" fontId="0" fillId="2" borderId="7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3" xfId="0" applyBorder="1" applyAlignment="1">
      <alignment horizontal="left" indent="1"/>
    </xf>
    <xf numFmtId="0" fontId="0" fillId="2" borderId="6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0" fontId="0" fillId="3" borderId="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3" xfId="0" applyBorder="1" applyAlignment="1">
      <alignment horizontal="left" vertical="center" wrapText="1" indent="1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73" fontId="1" fillId="0" borderId="6" xfId="0" applyNumberFormat="1" applyFont="1" applyFill="1" applyBorder="1" applyAlignment="1" applyProtection="1">
      <alignment horizontal="right"/>
    </xf>
    <xf numFmtId="173" fontId="1" fillId="0" borderId="24" xfId="0" applyNumberFormat="1" applyFont="1" applyFill="1" applyBorder="1" applyAlignment="1" applyProtection="1">
      <alignment horizontal="right"/>
    </xf>
    <xf numFmtId="173" fontId="1" fillId="2" borderId="19" xfId="0" applyNumberFormat="1" applyFont="1" applyFill="1" applyBorder="1" applyAlignment="1" applyProtection="1">
      <alignment horizontal="right" vertical="center"/>
    </xf>
    <xf numFmtId="173" fontId="1" fillId="0" borderId="7" xfId="0" applyNumberFormat="1" applyFont="1" applyFill="1" applyBorder="1" applyAlignment="1" applyProtection="1">
      <alignment horizontal="right"/>
    </xf>
    <xf numFmtId="173" fontId="1" fillId="6" borderId="7" xfId="0" applyNumberFormat="1" applyFont="1" applyFill="1" applyBorder="1" applyAlignment="1" applyProtection="1">
      <alignment horizontal="right" vertical="center"/>
    </xf>
    <xf numFmtId="16" fontId="1" fillId="2" borderId="0" xfId="0" applyNumberFormat="1" applyFont="1" applyBorder="1"/>
    <xf numFmtId="0" fontId="0" fillId="2" borderId="0" xfId="0" applyBorder="1" applyAlignment="1">
      <alignment wrapText="1"/>
    </xf>
    <xf numFmtId="0" fontId="0" fillId="8" borderId="0" xfId="0" applyFill="1"/>
    <xf numFmtId="0" fontId="0" fillId="2" borderId="0" xfId="0" applyBorder="1" applyAlignment="1">
      <alignment vertical="center" wrapText="1"/>
    </xf>
    <xf numFmtId="173" fontId="1" fillId="2" borderId="0" xfId="0" applyNumberFormat="1" applyFont="1" applyFill="1" applyBorder="1" applyAlignment="1" applyProtection="1">
      <alignment horizontal="right"/>
    </xf>
    <xf numFmtId="173" fontId="1" fillId="2" borderId="0" xfId="0" applyNumberFormat="1" applyFont="1" applyFill="1" applyBorder="1" applyAlignment="1" applyProtection="1">
      <alignment horizontal="right" vertical="center"/>
    </xf>
    <xf numFmtId="0" fontId="0" fillId="2" borderId="0" xfId="0" applyBorder="1" applyAlignment="1">
      <alignment horizontal="center" vertical="center" wrapText="1"/>
    </xf>
    <xf numFmtId="0" fontId="1" fillId="0" borderId="24" xfId="0" applyFont="1" applyFill="1" applyBorder="1"/>
    <xf numFmtId="173" fontId="1" fillId="0" borderId="22" xfId="0" applyNumberFormat="1" applyFont="1" applyFill="1" applyBorder="1" applyAlignment="1" applyProtection="1">
      <alignment horizontal="right"/>
    </xf>
    <xf numFmtId="16" fontId="1" fillId="0" borderId="7" xfId="0" applyNumberFormat="1" applyFont="1" applyFill="1" applyBorder="1"/>
    <xf numFmtId="173" fontId="1" fillId="0" borderId="13" xfId="0" applyNumberFormat="1" applyFont="1" applyFill="1" applyBorder="1" applyAlignment="1" applyProtection="1">
      <alignment horizontal="right"/>
    </xf>
    <xf numFmtId="0" fontId="1" fillId="0" borderId="7" xfId="0" applyFont="1" applyFill="1" applyBorder="1"/>
    <xf numFmtId="0" fontId="0" fillId="0" borderId="7" xfId="0" applyFill="1" applyBorder="1"/>
    <xf numFmtId="0" fontId="0" fillId="0" borderId="7" xfId="0" applyFill="1" applyBorder="1" applyAlignment="1">
      <alignment wrapText="1"/>
    </xf>
    <xf numFmtId="0" fontId="0" fillId="0" borderId="19" xfId="0" applyFill="1" applyBorder="1"/>
    <xf numFmtId="173" fontId="1" fillId="0" borderId="19" xfId="0" applyNumberFormat="1" applyFont="1" applyFill="1" applyBorder="1" applyAlignment="1" applyProtection="1">
      <alignment horizontal="right"/>
    </xf>
    <xf numFmtId="173" fontId="1" fillId="0" borderId="18" xfId="0" applyNumberFormat="1" applyFont="1" applyFill="1" applyBorder="1" applyAlignment="1" applyProtection="1">
      <alignment horizontal="right"/>
    </xf>
    <xf numFmtId="0" fontId="1" fillId="2" borderId="0" xfId="13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3" fontId="1" fillId="2" borderId="24" xfId="2" applyFont="1" applyFill="1" applyBorder="1" applyAlignment="1" applyProtection="1">
      <alignment horizontal="right"/>
    </xf>
    <xf numFmtId="43" fontId="1" fillId="2" borderId="22" xfId="2" applyFont="1" applyFill="1" applyBorder="1" applyAlignment="1" applyProtection="1">
      <alignment horizontal="right"/>
    </xf>
    <xf numFmtId="43" fontId="1" fillId="2" borderId="7" xfId="2" applyFont="1" applyFill="1" applyBorder="1" applyAlignment="1" applyProtection="1">
      <alignment horizontal="right"/>
    </xf>
    <xf numFmtId="43" fontId="1" fillId="2" borderId="13" xfId="2" applyFont="1" applyFill="1" applyBorder="1" applyAlignment="1" applyProtection="1">
      <alignment horizontal="right"/>
    </xf>
    <xf numFmtId="43" fontId="1" fillId="2" borderId="19" xfId="2" applyFont="1" applyFill="1" applyBorder="1" applyAlignment="1" applyProtection="1">
      <alignment horizontal="right"/>
    </xf>
    <xf numFmtId="43" fontId="1" fillId="2" borderId="18" xfId="2" applyFont="1" applyFill="1" applyBorder="1" applyAlignment="1" applyProtection="1">
      <alignment horizontal="right"/>
    </xf>
    <xf numFmtId="43" fontId="1" fillId="2" borderId="0" xfId="2" applyFont="1" applyFill="1" applyBorder="1" applyAlignment="1" applyProtection="1">
      <alignment horizontal="right"/>
    </xf>
    <xf numFmtId="43" fontId="1" fillId="0" borderId="19" xfId="2" applyFont="1" applyFill="1" applyBorder="1" applyAlignment="1" applyProtection="1">
      <alignment horizontal="right"/>
    </xf>
    <xf numFmtId="0" fontId="1" fillId="2" borderId="0" xfId="15" applyFont="1" applyFill="1" applyBorder="1" applyAlignment="1">
      <alignment horizontal="center" vertical="center"/>
    </xf>
    <xf numFmtId="43" fontId="1" fillId="0" borderId="0" xfId="2" applyFont="1" applyFill="1" applyBorder="1" applyAlignment="1" applyProtection="1">
      <alignment horizontal="right"/>
    </xf>
    <xf numFmtId="43" fontId="1" fillId="6" borderId="24" xfId="2" applyFont="1" applyFill="1" applyBorder="1" applyAlignment="1" applyProtection="1">
      <alignment horizontal="right"/>
    </xf>
    <xf numFmtId="43" fontId="1" fillId="6" borderId="22" xfId="2" applyFont="1" applyFill="1" applyBorder="1" applyAlignment="1" applyProtection="1">
      <alignment horizontal="right"/>
    </xf>
    <xf numFmtId="43" fontId="1" fillId="6" borderId="7" xfId="2" applyFont="1" applyFill="1" applyBorder="1" applyAlignment="1" applyProtection="1">
      <alignment horizontal="right"/>
    </xf>
    <xf numFmtId="43" fontId="1" fillId="6" borderId="13" xfId="2" applyFont="1" applyFill="1" applyBorder="1" applyAlignment="1" applyProtection="1">
      <alignment horizontal="right"/>
    </xf>
    <xf numFmtId="43" fontId="1" fillId="6" borderId="19" xfId="2" applyFont="1" applyFill="1" applyBorder="1" applyAlignment="1" applyProtection="1">
      <alignment horizontal="right"/>
    </xf>
    <xf numFmtId="43" fontId="1" fillId="6" borderId="18" xfId="2" applyFont="1" applyFill="1" applyBorder="1" applyAlignment="1" applyProtection="1">
      <alignment horizontal="right"/>
    </xf>
    <xf numFmtId="37" fontId="1" fillId="2" borderId="12" xfId="7" applyFont="1" applyFill="1" applyBorder="1" applyAlignment="1">
      <alignment horizontal="right" indent="1"/>
    </xf>
    <xf numFmtId="37" fontId="1" fillId="2" borderId="13" xfId="7" applyFont="1" applyFill="1" applyBorder="1" applyAlignment="1">
      <alignment horizontal="right" indent="1"/>
    </xf>
    <xf numFmtId="37" fontId="1" fillId="2" borderId="14" xfId="7" applyFont="1" applyFill="1" applyBorder="1" applyAlignment="1">
      <alignment horizontal="right" indent="1"/>
    </xf>
    <xf numFmtId="37" fontId="1" fillId="2" borderId="15" xfId="7" applyFont="1" applyFill="1" applyBorder="1" applyAlignment="1">
      <alignment horizontal="right" indent="1"/>
    </xf>
    <xf numFmtId="0" fontId="1" fillId="3" borderId="16" xfId="0" applyFont="1" applyFill="1" applyBorder="1" applyAlignment="1">
      <alignment horizontal="center" vertical="center" wrapText="1"/>
    </xf>
    <xf numFmtId="37" fontId="1" fillId="2" borderId="14" xfId="7" applyFont="1" applyFill="1" applyBorder="1" applyAlignment="1">
      <alignment horizontal="right"/>
    </xf>
    <xf numFmtId="10" fontId="1" fillId="2" borderId="15" xfId="16" applyNumberFormat="1" applyFont="1" applyFill="1" applyBorder="1" applyAlignment="1">
      <alignment horizontal="right" indent="1"/>
    </xf>
    <xf numFmtId="168" fontId="1" fillId="2" borderId="14" xfId="8" applyNumberFormat="1" applyFont="1" applyFill="1" applyBorder="1" applyAlignment="1" applyProtection="1">
      <alignment horizontal="right" indent="1"/>
    </xf>
    <xf numFmtId="3" fontId="1" fillId="2" borderId="0" xfId="7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37" fontId="7" fillId="3" borderId="14" xfId="0" applyNumberFormat="1" applyFont="1" applyFill="1" applyBorder="1"/>
    <xf numFmtId="169" fontId="1" fillId="2" borderId="6" xfId="0" applyNumberFormat="1" applyFont="1" applyFill="1" applyBorder="1" applyAlignment="1" applyProtection="1">
      <alignment horizontal="center"/>
    </xf>
    <xf numFmtId="169" fontId="1" fillId="2" borderId="24" xfId="0" applyNumberFormat="1" applyFont="1" applyFill="1" applyBorder="1" applyAlignment="1" applyProtection="1">
      <alignment horizontal="center"/>
    </xf>
    <xf numFmtId="169" fontId="1" fillId="2" borderId="22" xfId="0" applyNumberFormat="1" applyFont="1" applyFill="1" applyBorder="1" applyAlignment="1" applyProtection="1">
      <alignment horizontal="right"/>
    </xf>
    <xf numFmtId="169" fontId="1" fillId="2" borderId="7" xfId="0" applyNumberFormat="1" applyFont="1" applyFill="1" applyBorder="1" applyAlignment="1" applyProtection="1">
      <alignment horizontal="center"/>
    </xf>
    <xf numFmtId="169" fontId="1" fillId="2" borderId="19" xfId="0" applyNumberFormat="1" applyFont="1" applyFill="1" applyBorder="1" applyAlignment="1" applyProtection="1">
      <alignment horizontal="center"/>
    </xf>
    <xf numFmtId="169" fontId="1" fillId="2" borderId="18" xfId="0" applyNumberFormat="1" applyFont="1" applyFill="1" applyBorder="1" applyAlignment="1" applyProtection="1">
      <alignment horizontal="right"/>
    </xf>
    <xf numFmtId="169" fontId="1" fillId="2" borderId="13" xfId="0" applyNumberFormat="1" applyFont="1" applyFill="1" applyBorder="1" applyAlignment="1" applyProtection="1">
      <alignment horizontal="right" wrapText="1"/>
    </xf>
    <xf numFmtId="169" fontId="1" fillId="6" borderId="24" xfId="0" applyNumberFormat="1" applyFont="1" applyFill="1" applyBorder="1" applyAlignment="1" applyProtection="1">
      <alignment horizontal="center"/>
    </xf>
    <xf numFmtId="169" fontId="1" fillId="2" borderId="33" xfId="0" applyNumberFormat="1" applyFont="1" applyFill="1" applyBorder="1" applyAlignment="1" applyProtection="1">
      <alignment horizontal="right"/>
    </xf>
    <xf numFmtId="169" fontId="1" fillId="2" borderId="14" xfId="0" applyNumberFormat="1" applyFont="1" applyFill="1" applyBorder="1" applyAlignment="1" applyProtection="1">
      <alignment horizontal="center"/>
    </xf>
    <xf numFmtId="169" fontId="1" fillId="2" borderId="2" xfId="0" applyNumberFormat="1" applyFont="1" applyFill="1" applyBorder="1" applyAlignment="1" applyProtection="1">
      <alignment horizontal="right"/>
    </xf>
    <xf numFmtId="0" fontId="1" fillId="2" borderId="0" xfId="0" applyFont="1" applyBorder="1" applyAlignment="1">
      <alignment horizontal="left" vertical="center" wrapText="1"/>
    </xf>
    <xf numFmtId="0" fontId="0" fillId="2" borderId="0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" fillId="2" borderId="67" xfId="0" applyFont="1" applyBorder="1" applyAlignment="1">
      <alignment horizontal="left" vertical="center" indent="1"/>
    </xf>
    <xf numFmtId="164" fontId="1" fillId="2" borderId="67" xfId="11" applyNumberFormat="1" applyFont="1" applyFill="1" applyBorder="1" applyAlignment="1">
      <alignment horizontal="right" vertical="center" indent="1"/>
    </xf>
    <xf numFmtId="164" fontId="1" fillId="2" borderId="67" xfId="0" applyNumberFormat="1" applyFont="1" applyBorder="1" applyAlignment="1">
      <alignment horizontal="right" vertical="center" indent="1"/>
    </xf>
    <xf numFmtId="180" fontId="7" fillId="3" borderId="11" xfId="0" applyNumberFormat="1" applyFont="1" applyFill="1" applyBorder="1" applyAlignment="1" applyProtection="1">
      <alignment horizontal="right" indent="1"/>
    </xf>
    <xf numFmtId="37" fontId="7" fillId="3" borderId="15" xfId="7" applyFont="1" applyFill="1" applyBorder="1" applyAlignment="1">
      <alignment horizontal="right" vertical="center" indent="1"/>
    </xf>
    <xf numFmtId="37" fontId="7" fillId="3" borderId="13" xfId="7" applyFont="1" applyFill="1" applyBorder="1" applyAlignment="1">
      <alignment horizontal="right"/>
    </xf>
    <xf numFmtId="37" fontId="7" fillId="3" borderId="15" xfId="0" applyNumberFormat="1" applyFont="1" applyFill="1" applyBorder="1"/>
    <xf numFmtId="0" fontId="1" fillId="3" borderId="5" xfId="11" applyFont="1" applyFill="1" applyBorder="1" applyAlignment="1" applyProtection="1">
      <alignment horizontal="center" vertical="center" wrapText="1"/>
    </xf>
    <xf numFmtId="0" fontId="1" fillId="3" borderId="14" xfId="11" applyFont="1" applyFill="1" applyBorder="1" applyAlignment="1" applyProtection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6" fillId="2" borderId="0" xfId="0" applyFont="1" applyFill="1" applyAlignment="1">
      <alignment horizontal="center" wrapText="1"/>
    </xf>
    <xf numFmtId="173" fontId="1" fillId="0" borderId="0" xfId="0" applyNumberFormat="1" applyFont="1" applyFill="1" applyBorder="1" applyAlignment="1" applyProtection="1">
      <alignment horizontal="right"/>
    </xf>
    <xf numFmtId="0" fontId="1" fillId="6" borderId="69" xfId="0" applyFont="1" applyFill="1" applyBorder="1"/>
    <xf numFmtId="173" fontId="1" fillId="6" borderId="69" xfId="0" applyNumberFormat="1" applyFont="1" applyFill="1" applyBorder="1" applyAlignment="1" applyProtection="1">
      <alignment horizontal="right"/>
    </xf>
    <xf numFmtId="0" fontId="0" fillId="6" borderId="70" xfId="0" applyFill="1" applyBorder="1"/>
    <xf numFmtId="173" fontId="1" fillId="6" borderId="70" xfId="0" applyNumberFormat="1" applyFont="1" applyFill="1" applyBorder="1" applyAlignment="1" applyProtection="1">
      <alignment horizontal="right"/>
    </xf>
    <xf numFmtId="0" fontId="0" fillId="6" borderId="0" xfId="0" applyFill="1" applyBorder="1" applyAlignment="1">
      <alignment vertical="center" wrapText="1"/>
    </xf>
    <xf numFmtId="0" fontId="1" fillId="2" borderId="71" xfId="0" applyFont="1" applyBorder="1" applyAlignment="1">
      <alignment horizontal="left" vertical="center"/>
    </xf>
    <xf numFmtId="173" fontId="1" fillId="6" borderId="74" xfId="0" applyNumberFormat="1" applyFont="1" applyFill="1" applyBorder="1" applyAlignment="1" applyProtection="1">
      <alignment horizontal="right"/>
    </xf>
    <xf numFmtId="173" fontId="1" fillId="6" borderId="75" xfId="0" applyNumberFormat="1" applyFont="1" applyFill="1" applyBorder="1" applyAlignment="1" applyProtection="1">
      <alignment horizontal="right"/>
    </xf>
    <xf numFmtId="0" fontId="1" fillId="6" borderId="0" xfId="0" applyFont="1" applyFill="1" applyBorder="1"/>
    <xf numFmtId="173" fontId="1" fillId="6" borderId="0" xfId="0" applyNumberFormat="1" applyFont="1" applyFill="1" applyBorder="1" applyAlignment="1" applyProtection="1">
      <alignment horizontal="right"/>
    </xf>
    <xf numFmtId="16" fontId="1" fillId="6" borderId="0" xfId="0" applyNumberFormat="1" applyFont="1" applyFill="1" applyBorder="1"/>
    <xf numFmtId="0" fontId="0" fillId="6" borderId="0" xfId="0" applyFill="1" applyBorder="1"/>
    <xf numFmtId="173" fontId="1" fillId="6" borderId="13" xfId="0" applyNumberFormat="1" applyFont="1" applyFill="1" applyBorder="1" applyAlignment="1" applyProtection="1">
      <alignment horizontal="right" vertical="center"/>
    </xf>
    <xf numFmtId="0" fontId="6" fillId="6" borderId="0" xfId="0" applyFont="1" applyFill="1" applyBorder="1" applyAlignment="1">
      <alignment vertical="center" wrapText="1"/>
    </xf>
    <xf numFmtId="173" fontId="1" fillId="2" borderId="70" xfId="0" applyNumberFormat="1" applyFont="1" applyFill="1" applyBorder="1" applyAlignment="1" applyProtection="1">
      <alignment horizontal="right"/>
    </xf>
    <xf numFmtId="0" fontId="1" fillId="6" borderId="70" xfId="0" applyFont="1" applyFill="1" applyBorder="1"/>
    <xf numFmtId="0" fontId="0" fillId="6" borderId="69" xfId="0" applyFill="1" applyBorder="1"/>
    <xf numFmtId="43" fontId="1" fillId="6" borderId="69" xfId="2" applyFont="1" applyFill="1" applyBorder="1" applyAlignment="1" applyProtection="1">
      <alignment horizontal="right"/>
    </xf>
    <xf numFmtId="43" fontId="1" fillId="6" borderId="70" xfId="2" applyFont="1" applyFill="1" applyBorder="1" applyAlignment="1" applyProtection="1">
      <alignment horizontal="right"/>
    </xf>
    <xf numFmtId="43" fontId="1" fillId="6" borderId="74" xfId="2" applyFont="1" applyFill="1" applyBorder="1" applyAlignment="1" applyProtection="1">
      <alignment horizontal="right"/>
    </xf>
    <xf numFmtId="43" fontId="1" fillId="6" borderId="75" xfId="2" applyFont="1" applyFill="1" applyBorder="1" applyAlignment="1" applyProtection="1">
      <alignment horizontal="right"/>
    </xf>
    <xf numFmtId="0" fontId="1" fillId="2" borderId="67" xfId="0" applyFont="1" applyBorder="1" applyAlignment="1">
      <alignment horizontal="left" vertical="center" wrapText="1"/>
    </xf>
    <xf numFmtId="0" fontId="1" fillId="2" borderId="71" xfId="0" applyFont="1" applyBorder="1" applyAlignment="1">
      <alignment horizontal="left" vertical="center" wrapText="1"/>
    </xf>
    <xf numFmtId="0" fontId="1" fillId="2" borderId="78" xfId="0" applyFont="1" applyBorder="1" applyAlignment="1">
      <alignment horizontal="left" vertical="center" wrapText="1"/>
    </xf>
    <xf numFmtId="0" fontId="1" fillId="0" borderId="67" xfId="0" applyFont="1" applyFill="1" applyBorder="1" applyAlignment="1">
      <alignment horizontal="left" vertical="center" wrapText="1"/>
    </xf>
    <xf numFmtId="0" fontId="1" fillId="2" borderId="79" xfId="0" applyFont="1" applyBorder="1" applyAlignment="1">
      <alignment horizontal="left" vertical="center" wrapText="1"/>
    </xf>
    <xf numFmtId="0" fontId="1" fillId="2" borderId="80" xfId="0" applyFont="1" applyBorder="1" applyAlignment="1">
      <alignment horizontal="left" vertical="center" wrapText="1"/>
    </xf>
    <xf numFmtId="0" fontId="1" fillId="2" borderId="81" xfId="0" applyFont="1" applyBorder="1" applyAlignment="1">
      <alignment horizontal="left" vertical="center" wrapText="1"/>
    </xf>
    <xf numFmtId="0" fontId="1" fillId="2" borderId="68" xfId="0" applyFont="1" applyBorder="1" applyAlignment="1">
      <alignment horizontal="left" vertical="center" wrapText="1"/>
    </xf>
    <xf numFmtId="0" fontId="1" fillId="0" borderId="81" xfId="0" applyFont="1" applyFill="1" applyBorder="1" applyAlignment="1">
      <alignment horizontal="left" vertical="center" wrapText="1"/>
    </xf>
    <xf numFmtId="49" fontId="1" fillId="2" borderId="80" xfId="0" applyNumberFormat="1" applyFont="1" applyBorder="1" applyAlignment="1">
      <alignment horizontal="center" vertical="center" wrapText="1"/>
    </xf>
    <xf numFmtId="1" fontId="1" fillId="2" borderId="80" xfId="0" applyNumberFormat="1" applyFont="1" applyBorder="1" applyAlignment="1">
      <alignment horizontal="center" vertical="center" wrapText="1"/>
    </xf>
    <xf numFmtId="0" fontId="1" fillId="2" borderId="80" xfId="0" applyNumberFormat="1" applyFont="1" applyBorder="1" applyAlignment="1">
      <alignment horizontal="center" vertical="center" wrapText="1"/>
    </xf>
    <xf numFmtId="49" fontId="1" fillId="2" borderId="81" xfId="0" applyNumberFormat="1" applyFont="1" applyBorder="1" applyAlignment="1">
      <alignment horizontal="center" vertical="center" wrapText="1"/>
    </xf>
    <xf numFmtId="1" fontId="1" fillId="2" borderId="79" xfId="0" applyNumberFormat="1" applyFont="1" applyBorder="1" applyAlignment="1">
      <alignment horizontal="center" vertical="center" wrapText="1"/>
    </xf>
    <xf numFmtId="1" fontId="1" fillId="2" borderId="81" xfId="0" applyNumberFormat="1" applyFont="1" applyBorder="1" applyAlignment="1">
      <alignment horizontal="center" vertical="center" wrapText="1"/>
    </xf>
    <xf numFmtId="0" fontId="1" fillId="2" borderId="81" xfId="0" applyNumberFormat="1" applyFont="1" applyBorder="1" applyAlignment="1">
      <alignment horizontal="center" vertical="center" wrapText="1"/>
    </xf>
    <xf numFmtId="0" fontId="1" fillId="2" borderId="68" xfId="0" applyNumberFormat="1" applyFont="1" applyBorder="1" applyAlignment="1">
      <alignment horizontal="center" vertical="center" wrapText="1"/>
    </xf>
    <xf numFmtId="1" fontId="1" fillId="0" borderId="81" xfId="0" applyNumberFormat="1" applyFont="1" applyFill="1" applyBorder="1" applyAlignment="1">
      <alignment horizontal="center" vertical="center" wrapText="1"/>
    </xf>
    <xf numFmtId="0" fontId="1" fillId="2" borderId="80" xfId="0" applyFont="1" applyBorder="1" applyAlignment="1">
      <alignment horizontal="center" vertical="center" wrapText="1"/>
    </xf>
    <xf numFmtId="0" fontId="1" fillId="2" borderId="81" xfId="0" applyFont="1" applyBorder="1" applyAlignment="1">
      <alignment horizontal="center" vertical="center" wrapText="1"/>
    </xf>
    <xf numFmtId="0" fontId="1" fillId="2" borderId="79" xfId="0" applyFont="1" applyBorder="1" applyAlignment="1">
      <alignment horizontal="center" vertical="center" wrapText="1"/>
    </xf>
    <xf numFmtId="0" fontId="1" fillId="2" borderId="68" xfId="0" applyFont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0" fontId="0" fillId="3" borderId="85" xfId="0" applyFill="1" applyBorder="1" applyAlignment="1">
      <alignment horizontal="center" vertical="center" wrapText="1"/>
    </xf>
    <xf numFmtId="0" fontId="0" fillId="3" borderId="88" xfId="0" applyFill="1" applyBorder="1" applyAlignment="1">
      <alignment horizontal="center" vertical="center" wrapText="1"/>
    </xf>
    <xf numFmtId="0" fontId="0" fillId="3" borderId="89" xfId="0" applyFill="1" applyBorder="1" applyAlignment="1">
      <alignment horizontal="center" vertical="center" wrapText="1"/>
    </xf>
    <xf numFmtId="0" fontId="1" fillId="2" borderId="78" xfId="0" applyFont="1" applyBorder="1" applyAlignment="1">
      <alignment horizontal="left" vertical="center" wrapText="1" indent="1"/>
    </xf>
    <xf numFmtId="0" fontId="0" fillId="2" borderId="0" xfId="0" applyFill="1" applyBorder="1" applyAlignment="1">
      <alignment wrapText="1"/>
    </xf>
    <xf numFmtId="0" fontId="1" fillId="2" borderId="0" xfId="11" applyFont="1" applyFill="1" applyAlignment="1" applyProtection="1">
      <alignment horizontal="center" vertical="center"/>
    </xf>
    <xf numFmtId="0" fontId="1" fillId="2" borderId="0" xfId="1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9" xfId="11" applyFont="1" applyFill="1" applyBorder="1" applyAlignment="1" applyProtection="1">
      <alignment horizontal="center" vertical="center" wrapText="1"/>
    </xf>
    <xf numFmtId="0" fontId="1" fillId="3" borderId="10" xfId="11" applyFont="1" applyFill="1" applyBorder="1" applyAlignment="1" applyProtection="1">
      <alignment horizontal="center" vertical="center" wrapText="1"/>
    </xf>
    <xf numFmtId="0" fontId="1" fillId="3" borderId="10" xfId="11" applyFont="1" applyFill="1" applyBorder="1" applyAlignment="1" applyProtection="1">
      <alignment horizontal="center" vertical="center"/>
    </xf>
    <xf numFmtId="0" fontId="7" fillId="3" borderId="11" xfId="11" applyFont="1" applyFill="1" applyBorder="1" applyAlignment="1" applyProtection="1">
      <alignment horizontal="center" vertical="center" wrapText="1"/>
    </xf>
    <xf numFmtId="0" fontId="1" fillId="2" borderId="3" xfId="11" applyFont="1" applyFill="1" applyBorder="1" applyProtection="1"/>
    <xf numFmtId="1" fontId="1" fillId="2" borderId="6" xfId="0" applyNumberFormat="1" applyFont="1" applyFill="1" applyBorder="1" applyAlignment="1" applyProtection="1">
      <alignment horizontal="right" indent="1"/>
    </xf>
    <xf numFmtId="1" fontId="1" fillId="2" borderId="6" xfId="8" applyNumberFormat="1" applyFont="1" applyFill="1" applyBorder="1" applyAlignment="1" applyProtection="1">
      <alignment horizontal="right" indent="1"/>
    </xf>
    <xf numFmtId="1" fontId="1" fillId="2" borderId="12" xfId="8" applyNumberFormat="1" applyFont="1" applyFill="1" applyBorder="1" applyAlignment="1" applyProtection="1">
      <alignment horizontal="right" indent="1"/>
    </xf>
    <xf numFmtId="0" fontId="1" fillId="2" borderId="4" xfId="11" applyFont="1" applyFill="1" applyBorder="1" applyProtection="1"/>
    <xf numFmtId="1" fontId="1" fillId="2" borderId="13" xfId="8" applyNumberFormat="1" applyFont="1" applyFill="1" applyBorder="1" applyAlignment="1" applyProtection="1">
      <alignment horizontal="right" indent="1"/>
    </xf>
    <xf numFmtId="1" fontId="1" fillId="2" borderId="7" xfId="8" applyNumberFormat="1" applyFont="1" applyFill="1" applyBorder="1" applyAlignment="1" applyProtection="1">
      <alignment horizontal="right" indent="1"/>
    </xf>
    <xf numFmtId="1" fontId="1" fillId="2" borderId="13" xfId="0" applyNumberFormat="1" applyFont="1" applyFill="1" applyBorder="1" applyAlignment="1" applyProtection="1">
      <alignment horizontal="right" indent="1"/>
    </xf>
    <xf numFmtId="0" fontId="7" fillId="3" borderId="5" xfId="11" applyFont="1" applyFill="1" applyBorder="1" applyProtection="1"/>
    <xf numFmtId="3" fontId="7" fillId="3" borderId="14" xfId="8" applyNumberFormat="1" applyFont="1" applyFill="1" applyBorder="1" applyAlignment="1" applyProtection="1">
      <alignment horizontal="right" indent="1"/>
    </xf>
    <xf numFmtId="0" fontId="1" fillId="3" borderId="16" xfId="11" applyFont="1" applyFill="1" applyBorder="1" applyAlignment="1" applyProtection="1">
      <alignment horizontal="center" vertical="center" wrapText="1"/>
    </xf>
    <xf numFmtId="0" fontId="1" fillId="3" borderId="17" xfId="11" applyFont="1" applyFill="1" applyBorder="1" applyAlignment="1" applyProtection="1">
      <alignment horizontal="center" vertical="center" wrapText="1"/>
    </xf>
    <xf numFmtId="1" fontId="1" fillId="2" borderId="6" xfId="9" applyNumberFormat="1" applyFont="1" applyFill="1" applyBorder="1" applyAlignment="1" applyProtection="1">
      <alignment horizontal="right" indent="1"/>
    </xf>
    <xf numFmtId="1" fontId="1" fillId="2" borderId="12" xfId="0" applyNumberFormat="1" applyFont="1" applyFill="1" applyBorder="1" applyAlignment="1" applyProtection="1">
      <alignment horizontal="right" indent="1"/>
    </xf>
    <xf numFmtId="0" fontId="0" fillId="2" borderId="12" xfId="0" applyNumberFormat="1" applyBorder="1"/>
    <xf numFmtId="1" fontId="1" fillId="2" borderId="7" xfId="9" applyNumberFormat="1" applyFont="1" applyFill="1" applyBorder="1" applyAlignment="1" applyProtection="1">
      <alignment horizontal="right" indent="1"/>
    </xf>
    <xf numFmtId="1" fontId="1" fillId="2" borderId="13" xfId="9" applyNumberFormat="1" applyFont="1" applyFill="1" applyBorder="1" applyAlignment="1" applyProtection="1">
      <alignment horizontal="right" indent="1"/>
    </xf>
    <xf numFmtId="0" fontId="0" fillId="2" borderId="13" xfId="0" applyNumberFormat="1" applyBorder="1"/>
    <xf numFmtId="1" fontId="1" fillId="2" borderId="7" xfId="11" applyNumberFormat="1" applyFont="1" applyFill="1" applyBorder="1" applyAlignment="1" applyProtection="1">
      <alignment horizontal="right" indent="1"/>
    </xf>
    <xf numFmtId="1" fontId="1" fillId="2" borderId="13" xfId="11" applyNumberFormat="1" applyFont="1" applyFill="1" applyBorder="1" applyAlignment="1" applyProtection="1">
      <alignment horizontal="right" indent="1"/>
    </xf>
    <xf numFmtId="1" fontId="7" fillId="3" borderId="14" xfId="11" applyNumberFormat="1" applyFont="1" applyFill="1" applyBorder="1" applyAlignment="1" applyProtection="1">
      <alignment horizontal="right" indent="1"/>
    </xf>
    <xf numFmtId="1" fontId="7" fillId="3" borderId="15" xfId="11" applyNumberFormat="1" applyFont="1" applyFill="1" applyBorder="1" applyAlignment="1" applyProtection="1">
      <alignment horizontal="right" indent="1"/>
    </xf>
    <xf numFmtId="165" fontId="0" fillId="2" borderId="0" xfId="0" applyNumberFormat="1" applyFill="1"/>
    <xf numFmtId="0" fontId="1" fillId="3" borderId="11" xfId="11" applyFont="1" applyFill="1" applyBorder="1" applyAlignment="1" applyProtection="1">
      <alignment horizontal="center" vertical="center" wrapText="1"/>
    </xf>
    <xf numFmtId="4" fontId="7" fillId="2" borderId="12" xfId="0" applyNumberFormat="1" applyFont="1" applyFill="1" applyBorder="1" applyAlignment="1" applyProtection="1">
      <alignment horizontal="right" indent="1"/>
    </xf>
    <xf numFmtId="4" fontId="7" fillId="2" borderId="13" xfId="0" applyNumberFormat="1" applyFont="1" applyFill="1" applyBorder="1" applyAlignment="1" applyProtection="1">
      <alignment horizontal="right" indent="1"/>
    </xf>
    <xf numFmtId="0" fontId="7" fillId="3" borderId="5" xfId="11" applyFont="1" applyFill="1" applyBorder="1" applyAlignment="1" applyProtection="1">
      <alignment vertical="center"/>
    </xf>
    <xf numFmtId="4" fontId="7" fillId="3" borderId="14" xfId="8" applyNumberFormat="1" applyFont="1" applyFill="1" applyBorder="1" applyAlignment="1" applyProtection="1">
      <alignment horizontal="left" vertical="center" indent="1"/>
    </xf>
    <xf numFmtId="4" fontId="7" fillId="3" borderId="15" xfId="8" applyNumberFormat="1" applyFont="1" applyFill="1" applyBorder="1" applyAlignment="1" applyProtection="1">
      <alignment horizontal="left" vertical="center" indent="1"/>
    </xf>
    <xf numFmtId="4" fontId="0" fillId="2" borderId="7" xfId="0" applyNumberFormat="1" applyFill="1" applyBorder="1" applyAlignment="1">
      <alignment horizontal="right" indent="1"/>
    </xf>
    <xf numFmtId="0" fontId="1" fillId="3" borderId="14" xfId="11" applyFont="1" applyFill="1" applyBorder="1" applyAlignment="1" applyProtection="1">
      <alignment horizontal="center" vertical="center"/>
    </xf>
    <xf numFmtId="0" fontId="1" fillId="3" borderId="94" xfId="11" applyFont="1" applyFill="1" applyBorder="1" applyAlignment="1" applyProtection="1">
      <alignment horizontal="center" vertical="center" wrapText="1"/>
    </xf>
    <xf numFmtId="0" fontId="1" fillId="3" borderId="95" xfId="11" applyFont="1" applyFill="1" applyBorder="1" applyAlignment="1" applyProtection="1">
      <alignment horizontal="center" vertical="center" wrapText="1"/>
    </xf>
    <xf numFmtId="0" fontId="1" fillId="3" borderId="32" xfId="11" applyFont="1" applyFill="1" applyBorder="1" applyAlignment="1" applyProtection="1">
      <alignment horizontal="center" vertical="center" wrapText="1"/>
    </xf>
    <xf numFmtId="0" fontId="1" fillId="2" borderId="25" xfId="11" applyFont="1" applyFill="1" applyBorder="1" applyProtection="1"/>
    <xf numFmtId="4" fontId="1" fillId="2" borderId="3" xfId="0" applyNumberFormat="1" applyFont="1" applyFill="1" applyBorder="1" applyAlignment="1" applyProtection="1">
      <alignment horizontal="right" indent="1"/>
    </xf>
    <xf numFmtId="4" fontId="7" fillId="2" borderId="96" xfId="0" applyNumberFormat="1" applyFont="1" applyFill="1" applyBorder="1" applyAlignment="1" applyProtection="1">
      <alignment horizontal="right" indent="1"/>
    </xf>
    <xf numFmtId="4" fontId="7" fillId="2" borderId="97" xfId="0" applyNumberFormat="1" applyFont="1" applyFill="1" applyBorder="1" applyAlignment="1" applyProtection="1">
      <alignment horizontal="right" indent="1"/>
    </xf>
    <xf numFmtId="4" fontId="1" fillId="2" borderId="4" xfId="8" applyNumberFormat="1" applyFont="1" applyFill="1" applyBorder="1" applyAlignment="1" applyProtection="1">
      <alignment horizontal="right" indent="1"/>
    </xf>
    <xf numFmtId="0" fontId="1" fillId="2" borderId="26" xfId="11" applyFont="1" applyFill="1" applyBorder="1" applyProtection="1"/>
    <xf numFmtId="4" fontId="1" fillId="2" borderId="4" xfId="0" applyNumberFormat="1" applyFont="1" applyFill="1" applyBorder="1" applyAlignment="1" applyProtection="1">
      <alignment horizontal="right" indent="1"/>
    </xf>
    <xf numFmtId="4" fontId="7" fillId="2" borderId="98" xfId="0" applyNumberFormat="1" applyFont="1" applyFill="1" applyBorder="1" applyAlignment="1" applyProtection="1">
      <alignment horizontal="right" indent="1"/>
    </xf>
    <xf numFmtId="4" fontId="7" fillId="2" borderId="98" xfId="8" applyNumberFormat="1" applyFont="1" applyFill="1" applyBorder="1" applyAlignment="1" applyProtection="1">
      <alignment horizontal="right" indent="1"/>
    </xf>
    <xf numFmtId="4" fontId="7" fillId="2" borderId="97" xfId="8" applyNumberFormat="1" applyFont="1" applyFill="1" applyBorder="1" applyAlignment="1" applyProtection="1">
      <alignment horizontal="right" indent="1"/>
    </xf>
    <xf numFmtId="4" fontId="1" fillId="2" borderId="4" xfId="8" applyNumberFormat="1" applyFont="1" applyFill="1" applyBorder="1" applyAlignment="1" applyProtection="1"/>
    <xf numFmtId="4" fontId="7" fillId="2" borderId="13" xfId="8" applyNumberFormat="1" applyFont="1" applyFill="1" applyBorder="1" applyAlignment="1" applyProtection="1">
      <alignment horizontal="center"/>
    </xf>
    <xf numFmtId="0" fontId="7" fillId="3" borderId="93" xfId="11" applyFont="1" applyFill="1" applyBorder="1" applyProtection="1"/>
    <xf numFmtId="4" fontId="7" fillId="3" borderId="5" xfId="8" applyNumberFormat="1" applyFont="1" applyFill="1" applyBorder="1" applyAlignment="1" applyProtection="1">
      <alignment horizontal="right" indent="1"/>
    </xf>
    <xf numFmtId="4" fontId="7" fillId="3" borderId="99" xfId="8" applyNumberFormat="1" applyFont="1" applyFill="1" applyBorder="1" applyAlignment="1" applyProtection="1">
      <alignment horizontal="right" indent="1"/>
    </xf>
    <xf numFmtId="4" fontId="7" fillId="3" borderId="100" xfId="8" applyNumberFormat="1" applyFont="1" applyFill="1" applyBorder="1" applyAlignment="1" applyProtection="1">
      <alignment horizontal="right" indent="1"/>
    </xf>
    <xf numFmtId="4" fontId="7" fillId="3" borderId="5" xfId="8" applyNumberFormat="1" applyFont="1" applyFill="1" applyBorder="1" applyAlignment="1" applyProtection="1"/>
    <xf numFmtId="4" fontId="7" fillId="3" borderId="15" xfId="8" applyNumberFormat="1" applyFont="1" applyFill="1" applyBorder="1" applyAlignment="1" applyProtection="1">
      <alignment horizontal="center"/>
    </xf>
    <xf numFmtId="0" fontId="1" fillId="3" borderId="100" xfId="11" applyFont="1" applyFill="1" applyBorder="1" applyAlignment="1" applyProtection="1">
      <alignment horizontal="center" vertical="center" wrapText="1"/>
    </xf>
    <xf numFmtId="0" fontId="0" fillId="2" borderId="101" xfId="0" applyBorder="1"/>
    <xf numFmtId="4" fontId="1" fillId="2" borderId="102" xfId="0" applyNumberFormat="1" applyFont="1" applyFill="1" applyBorder="1" applyAlignment="1" applyProtection="1">
      <alignment horizontal="right" indent="1"/>
    </xf>
    <xf numFmtId="4" fontId="0" fillId="2" borderId="4" xfId="0" applyNumberFormat="1" applyBorder="1" applyAlignment="1">
      <alignment horizontal="right" indent="1"/>
    </xf>
    <xf numFmtId="0" fontId="0" fillId="2" borderId="26" xfId="0" applyBorder="1"/>
    <xf numFmtId="4" fontId="1" fillId="2" borderId="97" xfId="0" applyNumberFormat="1" applyFont="1" applyFill="1" applyBorder="1" applyAlignment="1" applyProtection="1">
      <alignment horizontal="right" indent="1"/>
    </xf>
    <xf numFmtId="4" fontId="1" fillId="2" borderId="97" xfId="8" applyNumberFormat="1" applyFont="1" applyFill="1" applyBorder="1" applyAlignment="1" applyProtection="1">
      <alignment horizontal="right" indent="1"/>
    </xf>
    <xf numFmtId="4" fontId="0" fillId="2" borderId="97" xfId="0" applyNumberFormat="1" applyBorder="1" applyAlignment="1">
      <alignment horizontal="right" indent="1"/>
    </xf>
    <xf numFmtId="4" fontId="0" fillId="2" borderId="7" xfId="0" applyNumberFormat="1" applyBorder="1" applyAlignment="1">
      <alignment horizontal="right" indent="1"/>
    </xf>
    <xf numFmtId="0" fontId="1" fillId="2" borderId="26" xfId="0" applyFont="1" applyBorder="1"/>
    <xf numFmtId="0" fontId="7" fillId="3" borderId="93" xfId="0" applyFont="1" applyFill="1" applyBorder="1" applyAlignment="1"/>
    <xf numFmtId="4" fontId="7" fillId="3" borderId="93" xfId="8" applyNumberFormat="1" applyFont="1" applyFill="1" applyBorder="1" applyAlignment="1" applyProtection="1">
      <alignment horizontal="right" indent="1"/>
    </xf>
    <xf numFmtId="165" fontId="7" fillId="2" borderId="6" xfId="9" applyNumberFormat="1" applyFont="1" applyFill="1" applyBorder="1" applyAlignment="1" applyProtection="1">
      <alignment horizontal="right" indent="1"/>
    </xf>
    <xf numFmtId="165" fontId="7" fillId="2" borderId="7" xfId="9" applyNumberFormat="1" applyFont="1" applyFill="1" applyBorder="1" applyAlignment="1" applyProtection="1">
      <alignment horizontal="right" indent="1"/>
    </xf>
    <xf numFmtId="0" fontId="1" fillId="2" borderId="7" xfId="11" applyFont="1" applyFill="1" applyBorder="1" applyProtection="1"/>
    <xf numFmtId="165" fontId="7" fillId="3" borderId="14" xfId="11" applyNumberFormat="1" applyFont="1" applyFill="1" applyBorder="1" applyAlignment="1" applyProtection="1">
      <alignment horizontal="right" indent="1"/>
    </xf>
    <xf numFmtId="165" fontId="1" fillId="2" borderId="0" xfId="11" applyNumberFormat="1" applyFont="1" applyFill="1" applyBorder="1" applyProtection="1"/>
    <xf numFmtId="165" fontId="1" fillId="2" borderId="6" xfId="9" applyNumberFormat="1" applyFont="1" applyFill="1" applyBorder="1" applyAlignment="1" applyProtection="1">
      <alignment horizontal="right" indent="1"/>
    </xf>
    <xf numFmtId="10" fontId="1" fillId="2" borderId="6" xfId="16" applyNumberFormat="1" applyFont="1" applyFill="1" applyBorder="1" applyAlignment="1">
      <alignment horizontal="right" indent="1"/>
    </xf>
    <xf numFmtId="165" fontId="1" fillId="2" borderId="7" xfId="9" applyNumberFormat="1" applyFont="1" applyFill="1" applyBorder="1" applyAlignment="1" applyProtection="1">
      <alignment horizontal="right" indent="1"/>
    </xf>
    <xf numFmtId="10" fontId="1" fillId="2" borderId="7" xfId="16" applyNumberFormat="1" applyFont="1" applyFill="1" applyBorder="1" applyAlignment="1">
      <alignment horizontal="right" indent="1"/>
    </xf>
    <xf numFmtId="183" fontId="1" fillId="2" borderId="7" xfId="32" applyNumberFormat="1" applyFont="1" applyFill="1" applyBorder="1" applyAlignment="1">
      <alignment horizontal="right" indent="1"/>
    </xf>
    <xf numFmtId="0" fontId="1" fillId="2" borderId="7" xfId="11" applyFont="1" applyFill="1" applyBorder="1" applyAlignment="1" applyProtection="1">
      <alignment horizontal="right" indent="1"/>
    </xf>
    <xf numFmtId="10" fontId="7" fillId="3" borderId="14" xfId="16" applyNumberFormat="1" applyFont="1" applyFill="1" applyBorder="1" applyAlignment="1">
      <alignment horizontal="right" indent="1"/>
    </xf>
    <xf numFmtId="0" fontId="6" fillId="2" borderId="0" xfId="0" quotePrefix="1" applyFont="1" applyFill="1" applyBorder="1" applyAlignment="1"/>
    <xf numFmtId="3" fontId="1" fillId="2" borderId="12" xfId="8" applyNumberFormat="1" applyFont="1" applyFill="1" applyBorder="1" applyAlignment="1" applyProtection="1">
      <alignment horizontal="right" indent="1"/>
    </xf>
    <xf numFmtId="3" fontId="1" fillId="2" borderId="13" xfId="8" applyNumberFormat="1" applyFont="1" applyFill="1" applyBorder="1" applyAlignment="1" applyProtection="1">
      <alignment horizontal="right" indent="1"/>
    </xf>
    <xf numFmtId="3" fontId="1" fillId="2" borderId="7" xfId="8" applyNumberFormat="1" applyFont="1" applyFill="1" applyBorder="1" applyAlignment="1" applyProtection="1">
      <alignment horizontal="right" indent="1"/>
    </xf>
    <xf numFmtId="3" fontId="7" fillId="3" borderId="15" xfId="8" applyNumberFormat="1" applyFont="1" applyFill="1" applyBorder="1" applyAlignment="1" applyProtection="1">
      <alignment horizontal="right" indent="1"/>
    </xf>
    <xf numFmtId="3" fontId="8" fillId="2" borderId="0" xfId="0" applyNumberFormat="1" applyFont="1" applyFill="1" applyAlignment="1">
      <alignment horizontal="right"/>
    </xf>
    <xf numFmtId="183" fontId="1" fillId="2" borderId="0" xfId="32" applyNumberFormat="1" applyFont="1" applyFill="1" applyBorder="1" applyAlignment="1">
      <alignment horizontal="center"/>
    </xf>
    <xf numFmtId="0" fontId="6" fillId="2" borderId="0" xfId="0" applyFont="1" applyFill="1" applyAlignment="1">
      <alignment wrapText="1"/>
    </xf>
    <xf numFmtId="0" fontId="1" fillId="3" borderId="42" xfId="11" applyFont="1" applyFill="1" applyBorder="1" applyAlignment="1" applyProtection="1">
      <alignment horizontal="center" vertical="center" wrapText="1"/>
    </xf>
    <xf numFmtId="0" fontId="7" fillId="2" borderId="0" xfId="1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3" xfId="25" applyFont="1" applyFill="1" applyBorder="1"/>
    <xf numFmtId="0" fontId="1" fillId="2" borderId="4" xfId="25" applyFont="1" applyFill="1" applyBorder="1"/>
    <xf numFmtId="0" fontId="7" fillId="3" borderId="5" xfId="25" applyFont="1" applyFill="1" applyBorder="1"/>
    <xf numFmtId="0" fontId="0" fillId="2" borderId="4" xfId="0" applyFont="1" applyFill="1" applyBorder="1"/>
    <xf numFmtId="0" fontId="5" fillId="2" borderId="0" xfId="33" applyFont="1" applyFill="1" applyAlignment="1">
      <alignment horizontal="right"/>
    </xf>
    <xf numFmtId="0" fontId="1" fillId="2" borderId="0" xfId="33" applyFill="1" applyAlignment="1">
      <alignment horizontal="right"/>
    </xf>
    <xf numFmtId="0" fontId="6" fillId="2" borderId="0" xfId="33" quotePrefix="1" applyFont="1" applyFill="1" applyAlignment="1">
      <alignment horizontal="right"/>
    </xf>
    <xf numFmtId="0" fontId="1" fillId="2" borderId="0" xfId="11" applyFont="1" applyFill="1" applyAlignment="1" applyProtection="1">
      <alignment horizontal="right"/>
    </xf>
    <xf numFmtId="0" fontId="1" fillId="2" borderId="0" xfId="11" applyFont="1" applyFill="1" applyAlignment="1">
      <alignment horizontal="right"/>
    </xf>
    <xf numFmtId="0" fontId="1" fillId="2" borderId="3" xfId="11" applyFont="1" applyFill="1" applyBorder="1" applyAlignment="1" applyProtection="1">
      <alignment horizontal="right" vertical="center" wrapText="1"/>
    </xf>
    <xf numFmtId="169" fontId="1" fillId="2" borderId="6" xfId="33" applyNumberFormat="1" applyFont="1" applyFill="1" applyBorder="1" applyAlignment="1" applyProtection="1">
      <alignment horizontal="right"/>
    </xf>
    <xf numFmtId="169" fontId="7" fillId="2" borderId="6" xfId="33" applyNumberFormat="1" applyFont="1" applyFill="1" applyBorder="1" applyAlignment="1" applyProtection="1">
      <alignment horizontal="right"/>
    </xf>
    <xf numFmtId="169" fontId="1" fillId="2" borderId="12" xfId="33" applyNumberFormat="1" applyFont="1" applyFill="1" applyBorder="1" applyAlignment="1" applyProtection="1">
      <alignment horizontal="right"/>
    </xf>
    <xf numFmtId="165" fontId="1" fillId="2" borderId="0" xfId="11" applyNumberFormat="1" applyFont="1" applyFill="1" applyAlignment="1" applyProtection="1">
      <alignment horizontal="right"/>
    </xf>
    <xf numFmtId="0" fontId="1" fillId="2" borderId="4" xfId="11" applyFont="1" applyFill="1" applyBorder="1" applyAlignment="1" applyProtection="1">
      <alignment horizontal="right" vertical="center" wrapText="1"/>
    </xf>
    <xf numFmtId="169" fontId="1" fillId="2" borderId="7" xfId="33" applyNumberFormat="1" applyFont="1" applyFill="1" applyBorder="1" applyAlignment="1" applyProtection="1">
      <alignment horizontal="right"/>
    </xf>
    <xf numFmtId="169" fontId="7" fillId="2" borderId="7" xfId="33" applyNumberFormat="1" applyFont="1" applyFill="1" applyBorder="1" applyAlignment="1" applyProtection="1">
      <alignment horizontal="right"/>
    </xf>
    <xf numFmtId="169" fontId="1" fillId="2" borderId="13" xfId="33" applyNumberFormat="1" applyFont="1" applyFill="1" applyBorder="1" applyAlignment="1" applyProtection="1">
      <alignment horizontal="right"/>
    </xf>
    <xf numFmtId="0" fontId="1" fillId="2" borderId="4" xfId="11" applyFont="1" applyFill="1" applyBorder="1" applyAlignment="1" applyProtection="1">
      <alignment horizontal="right"/>
    </xf>
    <xf numFmtId="169" fontId="1" fillId="2" borderId="0" xfId="33" applyNumberFormat="1" applyFont="1" applyFill="1" applyBorder="1" applyAlignment="1" applyProtection="1">
      <alignment horizontal="right"/>
    </xf>
    <xf numFmtId="0" fontId="1" fillId="2" borderId="5" xfId="11" applyFont="1" applyFill="1" applyBorder="1" applyAlignment="1" applyProtection="1">
      <alignment horizontal="right"/>
    </xf>
    <xf numFmtId="169" fontId="1" fillId="2" borderId="14" xfId="33" applyNumberFormat="1" applyFont="1" applyFill="1" applyBorder="1" applyAlignment="1" applyProtection="1">
      <alignment horizontal="right"/>
    </xf>
    <xf numFmtId="0" fontId="1" fillId="2" borderId="8" xfId="33" applyFont="1" applyFill="1" applyBorder="1" applyAlignment="1">
      <alignment horizontal="right"/>
    </xf>
    <xf numFmtId="0" fontId="1" fillId="2" borderId="8" xfId="33" applyFill="1" applyBorder="1" applyAlignment="1">
      <alignment horizontal="right"/>
    </xf>
    <xf numFmtId="0" fontId="5" fillId="2" borderId="0" xfId="33" applyFont="1" applyFill="1" applyAlignment="1"/>
    <xf numFmtId="0" fontId="5" fillId="2" borderId="0" xfId="33" applyFont="1" applyFill="1" applyAlignment="1">
      <alignment horizontal="center"/>
    </xf>
    <xf numFmtId="0" fontId="1" fillId="2" borderId="0" xfId="33" applyFill="1"/>
    <xf numFmtId="0" fontId="6" fillId="2" borderId="0" xfId="33" quotePrefix="1" applyFont="1" applyFill="1" applyAlignment="1">
      <alignment horizontal="center"/>
    </xf>
    <xf numFmtId="0" fontId="6" fillId="2" borderId="0" xfId="33" quotePrefix="1" applyFont="1" applyFill="1" applyAlignment="1"/>
    <xf numFmtId="0" fontId="6" fillId="2" borderId="0" xfId="33" applyFont="1" applyFill="1" applyBorder="1" applyAlignment="1"/>
    <xf numFmtId="0" fontId="1" fillId="2" borderId="0" xfId="33" applyFill="1" applyBorder="1"/>
    <xf numFmtId="0" fontId="1" fillId="2" borderId="0" xfId="11" applyFont="1" applyFill="1" applyBorder="1" applyAlignment="1" applyProtection="1">
      <alignment horizontal="center" vertical="center"/>
    </xf>
    <xf numFmtId="0" fontId="1" fillId="2" borderId="3" xfId="11" applyFont="1" applyFill="1" applyBorder="1" applyAlignment="1" applyProtection="1">
      <alignment wrapText="1"/>
    </xf>
    <xf numFmtId="0" fontId="1" fillId="2" borderId="4" xfId="11" applyFont="1" applyFill="1" applyBorder="1" applyAlignment="1" applyProtection="1">
      <alignment wrapText="1"/>
    </xf>
    <xf numFmtId="169" fontId="7" fillId="3" borderId="14" xfId="33" applyNumberFormat="1" applyFont="1" applyFill="1" applyBorder="1" applyAlignment="1" applyProtection="1">
      <alignment horizontal="right"/>
    </xf>
    <xf numFmtId="169" fontId="7" fillId="3" borderId="15" xfId="33" applyNumberFormat="1" applyFont="1" applyFill="1" applyBorder="1" applyAlignment="1" applyProtection="1">
      <alignment horizontal="right"/>
    </xf>
    <xf numFmtId="0" fontId="7" fillId="2" borderId="0" xfId="11" applyFont="1" applyFill="1" applyBorder="1" applyProtection="1"/>
    <xf numFmtId="169" fontId="7" fillId="2" borderId="0" xfId="33" applyNumberFormat="1" applyFont="1" applyFill="1" applyBorder="1" applyAlignment="1" applyProtection="1">
      <alignment horizontal="right"/>
    </xf>
    <xf numFmtId="0" fontId="1" fillId="3" borderId="7" xfId="11" applyFont="1" applyFill="1" applyBorder="1" applyAlignment="1" applyProtection="1">
      <alignment vertical="center" wrapText="1"/>
    </xf>
    <xf numFmtId="0" fontId="30" fillId="2" borderId="0" xfId="0" applyFont="1"/>
    <xf numFmtId="0" fontId="30" fillId="2" borderId="0" xfId="0" applyFont="1" applyBorder="1"/>
    <xf numFmtId="0" fontId="6" fillId="2" borderId="0" xfId="33" applyFont="1" applyFill="1" applyAlignment="1">
      <alignment wrapText="1"/>
    </xf>
    <xf numFmtId="0" fontId="1" fillId="2" borderId="2" xfId="33" applyFill="1" applyBorder="1"/>
    <xf numFmtId="0" fontId="1" fillId="2" borderId="0" xfId="11" applyFont="1" applyFill="1" applyBorder="1" applyAlignment="1" applyProtection="1">
      <alignment horizontal="center" vertical="center" wrapText="1"/>
    </xf>
    <xf numFmtId="0" fontId="10" fillId="2" borderId="3" xfId="11" applyFont="1" applyFill="1" applyBorder="1" applyProtection="1"/>
    <xf numFmtId="165" fontId="1" fillId="2" borderId="0" xfId="9" applyNumberFormat="1" applyFont="1" applyFill="1" applyBorder="1" applyAlignment="1" applyProtection="1">
      <alignment horizontal="right"/>
    </xf>
    <xf numFmtId="0" fontId="10" fillId="2" borderId="4" xfId="11" applyFont="1" applyFill="1" applyBorder="1" applyProtection="1"/>
    <xf numFmtId="0" fontId="1" fillId="2" borderId="5" xfId="11" applyFont="1" applyFill="1" applyBorder="1" applyProtection="1"/>
    <xf numFmtId="169" fontId="1" fillId="2" borderId="15" xfId="33" applyNumberFormat="1" applyFont="1" applyFill="1" applyBorder="1" applyAlignment="1" applyProtection="1">
      <alignment horizontal="right"/>
    </xf>
    <xf numFmtId="165" fontId="1" fillId="2" borderId="0" xfId="33" applyNumberFormat="1" applyFill="1"/>
    <xf numFmtId="3" fontId="1" fillId="2" borderId="6" xfId="9" applyNumberFormat="1" applyFont="1" applyFill="1" applyBorder="1" applyAlignment="1" applyProtection="1">
      <alignment horizontal="right" indent="1"/>
    </xf>
    <xf numFmtId="3" fontId="1" fillId="2" borderId="6" xfId="16" applyNumberFormat="1" applyFont="1" applyFill="1" applyBorder="1" applyAlignment="1">
      <alignment horizontal="right" indent="1"/>
    </xf>
    <xf numFmtId="3" fontId="1" fillId="2" borderId="12" xfId="16" applyNumberFormat="1" applyFont="1" applyFill="1" applyBorder="1" applyAlignment="1">
      <alignment horizontal="right" indent="1"/>
    </xf>
    <xf numFmtId="3" fontId="1" fillId="2" borderId="7" xfId="9" applyNumberFormat="1" applyFont="1" applyFill="1" applyBorder="1" applyAlignment="1" applyProtection="1">
      <alignment horizontal="right" indent="1"/>
    </xf>
    <xf numFmtId="3" fontId="1" fillId="2" borderId="7" xfId="16" applyNumberFormat="1" applyFont="1" applyFill="1" applyBorder="1" applyAlignment="1">
      <alignment horizontal="right" indent="1"/>
    </xf>
    <xf numFmtId="3" fontId="1" fillId="2" borderId="13" xfId="16" applyNumberFormat="1" applyFont="1" applyFill="1" applyBorder="1" applyAlignment="1">
      <alignment horizontal="right" indent="1"/>
    </xf>
    <xf numFmtId="3" fontId="1" fillId="2" borderId="7" xfId="11" applyNumberFormat="1" applyFont="1" applyFill="1" applyBorder="1" applyAlignment="1" applyProtection="1">
      <alignment horizontal="right" indent="1"/>
    </xf>
    <xf numFmtId="3" fontId="7" fillId="3" borderId="14" xfId="11" applyNumberFormat="1" applyFont="1" applyFill="1" applyBorder="1" applyAlignment="1" applyProtection="1">
      <alignment horizontal="right" indent="1"/>
    </xf>
    <xf numFmtId="3" fontId="7" fillId="3" borderId="15" xfId="16" applyNumberFormat="1" applyFont="1" applyFill="1" applyBorder="1" applyAlignment="1">
      <alignment horizontal="right" indent="1"/>
    </xf>
    <xf numFmtId="0" fontId="1" fillId="2" borderId="3" xfId="11" applyFont="1" applyFill="1" applyBorder="1" applyAlignment="1" applyProtection="1">
      <alignment horizontal="left" vertical="center" wrapText="1"/>
    </xf>
    <xf numFmtId="0" fontId="1" fillId="2" borderId="4" xfId="11" applyFont="1" applyFill="1" applyBorder="1" applyAlignment="1" applyProtection="1">
      <alignment horizontal="left" vertical="center" wrapText="1"/>
    </xf>
    <xf numFmtId="0" fontId="1" fillId="2" borderId="4" xfId="11" applyFont="1" applyFill="1" applyBorder="1" applyAlignment="1" applyProtection="1">
      <alignment horizontal="left"/>
    </xf>
    <xf numFmtId="0" fontId="1" fillId="2" borderId="5" xfId="11" applyFont="1" applyFill="1" applyBorder="1" applyAlignment="1" applyProtection="1">
      <alignment horizontal="left"/>
    </xf>
    <xf numFmtId="0" fontId="1" fillId="2" borderId="0" xfId="33" applyFill="1" applyAlignment="1"/>
    <xf numFmtId="0" fontId="1" fillId="2" borderId="0" xfId="33" applyFont="1" applyFill="1" applyAlignment="1">
      <alignment horizontal="left"/>
    </xf>
    <xf numFmtId="0" fontId="6" fillId="2" borderId="0" xfId="33" quotePrefix="1" applyFont="1" applyFill="1" applyAlignment="1">
      <alignment vertical="center"/>
    </xf>
    <xf numFmtId="4" fontId="1" fillId="2" borderId="7" xfId="33" applyNumberFormat="1" applyFont="1" applyFill="1" applyBorder="1" applyAlignment="1" applyProtection="1">
      <alignment horizontal="right"/>
    </xf>
    <xf numFmtId="0" fontId="7" fillId="2" borderId="0" xfId="33" applyFont="1" applyFill="1"/>
    <xf numFmtId="3" fontId="1" fillId="2" borderId="0" xfId="33" applyNumberFormat="1" applyFont="1" applyFill="1" applyBorder="1" applyAlignment="1">
      <alignment horizontal="center" wrapText="1"/>
    </xf>
    <xf numFmtId="0" fontId="1" fillId="2" borderId="0" xfId="33" applyFont="1" applyFill="1" applyBorder="1" applyAlignment="1">
      <alignment horizontal="center" wrapText="1"/>
    </xf>
    <xf numFmtId="0" fontId="31" fillId="2" borderId="0" xfId="33" applyFont="1" applyFill="1" applyBorder="1" applyAlignment="1">
      <alignment horizontal="center" wrapText="1"/>
    </xf>
    <xf numFmtId="3" fontId="11" fillId="2" borderId="0" xfId="33" applyNumberFormat="1" applyFont="1" applyFill="1" applyBorder="1" applyAlignment="1">
      <alignment horizontal="center" wrapText="1"/>
    </xf>
    <xf numFmtId="3" fontId="32" fillId="2" borderId="0" xfId="33" applyNumberFormat="1" applyFont="1" applyFill="1" applyBorder="1" applyAlignment="1">
      <alignment horizontal="center" wrapText="1"/>
    </xf>
    <xf numFmtId="0" fontId="6" fillId="2" borderId="0" xfId="33" quotePrefix="1" applyFont="1" applyFill="1" applyAlignment="1">
      <alignment vertical="center" wrapText="1"/>
    </xf>
    <xf numFmtId="3" fontId="1" fillId="2" borderId="12" xfId="9" applyNumberFormat="1" applyFont="1" applyFill="1" applyBorder="1" applyAlignment="1" applyProtection="1">
      <alignment horizontal="right" indent="1"/>
    </xf>
    <xf numFmtId="3" fontId="1" fillId="2" borderId="13" xfId="9" applyNumberFormat="1" applyFont="1" applyFill="1" applyBorder="1" applyAlignment="1" applyProtection="1">
      <alignment horizontal="right" indent="1"/>
    </xf>
    <xf numFmtId="3" fontId="1" fillId="2" borderId="13" xfId="11" applyNumberFormat="1" applyFont="1" applyFill="1" applyBorder="1" applyAlignment="1" applyProtection="1">
      <alignment horizontal="right" indent="1"/>
    </xf>
    <xf numFmtId="3" fontId="7" fillId="3" borderId="15" xfId="11" applyNumberFormat="1" applyFont="1" applyFill="1" applyBorder="1" applyAlignment="1" applyProtection="1">
      <alignment horizontal="right" indent="1"/>
    </xf>
    <xf numFmtId="0" fontId="1" fillId="2" borderId="0" xfId="33" applyFont="1" applyFill="1"/>
    <xf numFmtId="0" fontId="5" fillId="2" borderId="0" xfId="32" applyFont="1" applyFill="1" applyBorder="1" applyAlignment="1"/>
    <xf numFmtId="0" fontId="1" fillId="2" borderId="0" xfId="33"/>
    <xf numFmtId="0" fontId="1" fillId="2" borderId="0" xfId="32" applyFont="1" applyFill="1" applyBorder="1"/>
    <xf numFmtId="0" fontId="6" fillId="2" borderId="0" xfId="32" applyFont="1" applyFill="1" applyBorder="1" applyAlignment="1">
      <alignment vertical="center"/>
    </xf>
    <xf numFmtId="0" fontId="5" fillId="0" borderId="0" xfId="32" applyFont="1" applyFill="1" applyAlignment="1">
      <alignment horizontal="center"/>
    </xf>
    <xf numFmtId="37" fontId="33" fillId="0" borderId="0" xfId="34" applyFont="1" applyFill="1"/>
    <xf numFmtId="37" fontId="33" fillId="0" borderId="0" xfId="34" applyFont="1"/>
    <xf numFmtId="37" fontId="7" fillId="0" borderId="0" xfId="34" applyFont="1" applyFill="1" applyAlignment="1">
      <alignment horizontal="center" vertical="center"/>
    </xf>
    <xf numFmtId="37" fontId="1" fillId="0" borderId="0" xfId="34" applyFont="1" applyFill="1" applyAlignment="1">
      <alignment horizontal="center" vertical="center"/>
    </xf>
    <xf numFmtId="37" fontId="1" fillId="0" borderId="0" xfId="34" applyFont="1" applyAlignment="1">
      <alignment horizontal="center" vertical="center"/>
    </xf>
    <xf numFmtId="37" fontId="12" fillId="0" borderId="2" xfId="34" applyFont="1" applyBorder="1"/>
    <xf numFmtId="37" fontId="1" fillId="0" borderId="0" xfId="34" applyFont="1" applyFill="1"/>
    <xf numFmtId="37" fontId="1" fillId="0" borderId="0" xfId="34" applyFont="1"/>
    <xf numFmtId="0" fontId="1" fillId="3" borderId="8" xfId="34" applyNumberFormat="1" applyFont="1" applyFill="1" applyBorder="1" applyAlignment="1">
      <alignment horizontal="center" vertical="center"/>
    </xf>
    <xf numFmtId="37" fontId="1" fillId="0" borderId="0" xfId="34" applyFont="1" applyFill="1" applyBorder="1" applyAlignment="1">
      <alignment horizontal="center"/>
    </xf>
    <xf numFmtId="37" fontId="1" fillId="3" borderId="4" xfId="34" applyFont="1" applyFill="1" applyBorder="1" applyAlignment="1">
      <alignment horizontal="center" vertical="center"/>
    </xf>
    <xf numFmtId="37" fontId="1" fillId="3" borderId="24" xfId="34" applyFont="1" applyFill="1" applyBorder="1" applyAlignment="1">
      <alignment horizontal="center" vertical="center" wrapText="1" shrinkToFit="1"/>
    </xf>
    <xf numFmtId="37" fontId="1" fillId="3" borderId="24" xfId="34" applyFont="1" applyFill="1" applyBorder="1" applyAlignment="1">
      <alignment horizontal="center" vertical="center"/>
    </xf>
    <xf numFmtId="37" fontId="1" fillId="3" borderId="22" xfId="34" applyFont="1" applyFill="1" applyBorder="1" applyAlignment="1">
      <alignment horizontal="center" vertical="center"/>
    </xf>
    <xf numFmtId="37" fontId="1" fillId="0" borderId="0" xfId="34" applyFont="1" applyFill="1" applyBorder="1" applyAlignment="1">
      <alignment horizontal="center" vertical="justify"/>
    </xf>
    <xf numFmtId="37" fontId="3" fillId="3" borderId="5" xfId="34" applyFont="1" applyFill="1" applyBorder="1" applyAlignment="1">
      <alignment horizontal="center" vertical="center"/>
    </xf>
    <xf numFmtId="37" fontId="1" fillId="3" borderId="14" xfId="34" applyFont="1" applyFill="1" applyBorder="1" applyAlignment="1">
      <alignment horizontal="center" vertical="center" wrapText="1" shrinkToFit="1"/>
    </xf>
    <xf numFmtId="37" fontId="1" fillId="3" borderId="14" xfId="34" applyFont="1" applyFill="1" applyBorder="1" applyAlignment="1">
      <alignment horizontal="center" vertical="center"/>
    </xf>
    <xf numFmtId="37" fontId="1" fillId="3" borderId="15" xfId="34" applyFont="1" applyFill="1" applyBorder="1" applyAlignment="1">
      <alignment horizontal="center" vertical="center"/>
    </xf>
    <xf numFmtId="37" fontId="7" fillId="0" borderId="3" xfId="34" applyFont="1" applyBorder="1"/>
    <xf numFmtId="37" fontId="7" fillId="0" borderId="3" xfId="34" applyFont="1" applyBorder="1" applyAlignment="1">
      <alignment horizontal="center"/>
    </xf>
    <xf numFmtId="169" fontId="7" fillId="2" borderId="12" xfId="33" applyNumberFormat="1" applyFont="1" applyFill="1" applyBorder="1" applyAlignment="1" applyProtection="1">
      <alignment horizontal="right"/>
    </xf>
    <xf numFmtId="3" fontId="7" fillId="0" borderId="0" xfId="34" applyNumberFormat="1" applyFont="1" applyFill="1" applyBorder="1" applyAlignment="1">
      <alignment horizontal="right"/>
    </xf>
    <xf numFmtId="37" fontId="7" fillId="0" borderId="0" xfId="34" applyFont="1" applyFill="1"/>
    <xf numFmtId="37" fontId="7" fillId="0" borderId="0" xfId="34" applyFont="1"/>
    <xf numFmtId="37" fontId="1" fillId="0" borderId="4" xfId="34" applyFont="1" applyBorder="1"/>
    <xf numFmtId="37" fontId="1" fillId="0" borderId="4" xfId="34" applyFont="1" applyBorder="1" applyAlignment="1">
      <alignment horizontal="center"/>
    </xf>
    <xf numFmtId="3" fontId="1" fillId="0" borderId="0" xfId="34" applyNumberFormat="1" applyFont="1" applyFill="1" applyBorder="1" applyAlignment="1">
      <alignment horizontal="right"/>
    </xf>
    <xf numFmtId="37" fontId="7" fillId="0" borderId="4" xfId="34" applyFont="1" applyBorder="1" applyAlignment="1">
      <alignment wrapText="1"/>
    </xf>
    <xf numFmtId="37" fontId="7" fillId="0" borderId="4" xfId="34" applyFont="1" applyBorder="1" applyAlignment="1">
      <alignment horizontal="center"/>
    </xf>
    <xf numFmtId="169" fontId="7" fillId="2" borderId="13" xfId="33" applyNumberFormat="1" applyFont="1" applyFill="1" applyBorder="1" applyAlignment="1" applyProtection="1">
      <alignment horizontal="right"/>
    </xf>
    <xf numFmtId="3" fontId="1" fillId="0" borderId="0" xfId="34" applyNumberFormat="1" applyFont="1" applyFill="1" applyBorder="1"/>
    <xf numFmtId="37" fontId="7" fillId="0" borderId="4" xfId="34" applyFont="1" applyBorder="1"/>
    <xf numFmtId="3" fontId="7" fillId="0" borderId="0" xfId="34" applyNumberFormat="1" applyFont="1" applyFill="1" applyBorder="1"/>
    <xf numFmtId="37" fontId="7" fillId="0" borderId="5" xfId="34" applyFont="1" applyBorder="1"/>
    <xf numFmtId="37" fontId="7" fillId="0" borderId="5" xfId="34" applyFont="1" applyBorder="1" applyAlignment="1">
      <alignment horizontal="center"/>
    </xf>
    <xf numFmtId="169" fontId="7" fillId="2" borderId="14" xfId="33" applyNumberFormat="1" applyFont="1" applyFill="1" applyBorder="1" applyAlignment="1" applyProtection="1">
      <alignment horizontal="right"/>
    </xf>
    <xf numFmtId="169" fontId="7" fillId="2" borderId="15" xfId="33" applyNumberFormat="1" applyFont="1" applyFill="1" applyBorder="1" applyAlignment="1" applyProtection="1">
      <alignment horizontal="right"/>
    </xf>
    <xf numFmtId="1" fontId="1" fillId="0" borderId="0" xfId="33" applyNumberFormat="1" applyFont="1" applyFill="1" applyBorder="1" applyAlignment="1" applyProtection="1"/>
    <xf numFmtId="0" fontId="1" fillId="2" borderId="0" xfId="33" applyFont="1" applyBorder="1"/>
    <xf numFmtId="3" fontId="1" fillId="0" borderId="0" xfId="33" applyNumberFormat="1" applyFont="1" applyFill="1" applyBorder="1"/>
    <xf numFmtId="1" fontId="1" fillId="0" borderId="0" xfId="33" applyNumberFormat="1" applyFill="1"/>
    <xf numFmtId="1" fontId="1" fillId="2" borderId="0" xfId="33" applyNumberFormat="1"/>
    <xf numFmtId="1" fontId="1" fillId="2" borderId="0" xfId="33" applyNumberFormat="1" applyFont="1" applyBorder="1"/>
    <xf numFmtId="37" fontId="1" fillId="0" borderId="0" xfId="34" applyFont="1" applyAlignment="1">
      <alignment horizontal="right"/>
    </xf>
    <xf numFmtId="0" fontId="1" fillId="2" borderId="0" xfId="11" applyFont="1" applyFill="1" applyBorder="1" applyAlignment="1" applyProtection="1">
      <alignment horizontal="left"/>
    </xf>
    <xf numFmtId="3" fontId="1" fillId="2" borderId="0" xfId="11" applyNumberFormat="1" applyFont="1" applyFill="1" applyBorder="1" applyAlignment="1" applyProtection="1">
      <alignment horizontal="center"/>
    </xf>
    <xf numFmtId="0" fontId="34" fillId="2" borderId="4" xfId="11" applyFont="1" applyFill="1" applyBorder="1" applyAlignment="1" applyProtection="1">
      <alignment horizontal="left" vertical="center" wrapText="1"/>
    </xf>
    <xf numFmtId="169" fontId="34" fillId="2" borderId="7" xfId="0" applyNumberFormat="1" applyFont="1" applyFill="1" applyBorder="1" applyAlignment="1" applyProtection="1">
      <alignment horizontal="right"/>
    </xf>
    <xf numFmtId="169" fontId="34" fillId="2" borderId="13" xfId="0" applyNumberFormat="1" applyFont="1" applyFill="1" applyBorder="1" applyAlignment="1" applyProtection="1">
      <alignment horizontal="righ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 indent="3"/>
    </xf>
    <xf numFmtId="0" fontId="1" fillId="2" borderId="3" xfId="1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left" indent="2"/>
    </xf>
    <xf numFmtId="0" fontId="0" fillId="2" borderId="0" xfId="0" applyFill="1" applyAlignment="1">
      <alignment horizontal="left" indent="2"/>
    </xf>
    <xf numFmtId="169" fontId="7" fillId="2" borderId="13" xfId="0" applyNumberFormat="1" applyFont="1" applyFill="1" applyBorder="1" applyAlignment="1" applyProtection="1">
      <alignment horizontal="right"/>
    </xf>
    <xf numFmtId="2" fontId="1" fillId="2" borderId="13" xfId="0" applyNumberFormat="1" applyFont="1" applyFill="1" applyBorder="1" applyAlignment="1" applyProtection="1">
      <alignment horizontal="right"/>
    </xf>
    <xf numFmtId="169" fontId="7" fillId="3" borderId="15" xfId="0" applyNumberFormat="1" applyFont="1" applyFill="1" applyBorder="1" applyAlignment="1" applyProtection="1">
      <alignment horizontal="right"/>
    </xf>
    <xf numFmtId="0" fontId="1" fillId="2" borderId="0" xfId="11" applyFont="1" applyFill="1" applyBorder="1" applyAlignment="1">
      <alignment horizontal="left" wrapText="1"/>
    </xf>
    <xf numFmtId="3" fontId="0" fillId="2" borderId="12" xfId="0" applyNumberFormat="1" applyBorder="1" applyAlignment="1">
      <alignment horizontal="right" indent="1"/>
    </xf>
    <xf numFmtId="3" fontId="0" fillId="2" borderId="7" xfId="0" applyNumberFormat="1" applyBorder="1" applyAlignment="1">
      <alignment horizontal="right" indent="1"/>
    </xf>
    <xf numFmtId="169" fontId="1" fillId="2" borderId="13" xfId="0" applyNumberFormat="1" applyFont="1" applyFill="1" applyBorder="1" applyAlignment="1" applyProtection="1">
      <alignment horizontal="right" indent="1"/>
    </xf>
    <xf numFmtId="3" fontId="7" fillId="3" borderId="7" xfId="0" applyNumberFormat="1" applyFont="1" applyFill="1" applyBorder="1" applyAlignment="1">
      <alignment horizontal="right" indent="1"/>
    </xf>
    <xf numFmtId="3" fontId="7" fillId="3" borderId="13" xfId="0" applyNumberFormat="1" applyFont="1" applyFill="1" applyBorder="1" applyAlignment="1">
      <alignment horizontal="right" indent="1"/>
    </xf>
    <xf numFmtId="169" fontId="7" fillId="3" borderId="15" xfId="0" applyNumberFormat="1" applyFont="1" applyFill="1" applyBorder="1" applyAlignment="1" applyProtection="1">
      <alignment horizontal="right" indent="1"/>
    </xf>
    <xf numFmtId="0" fontId="0" fillId="2" borderId="0" xfId="0" applyFill="1" applyAlignment="1">
      <alignment horizontal="left" inden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right" indent="1"/>
    </xf>
    <xf numFmtId="3" fontId="0" fillId="2" borderId="0" xfId="0" applyNumberFormat="1" applyBorder="1" applyAlignment="1">
      <alignment horizontal="right" indent="1"/>
    </xf>
    <xf numFmtId="0" fontId="0" fillId="3" borderId="10" xfId="0" applyFill="1" applyBorder="1" applyAlignment="1">
      <alignment horizontal="center" vertical="center" wrapText="1"/>
    </xf>
    <xf numFmtId="169" fontId="1" fillId="2" borderId="3" xfId="0" applyNumberFormat="1" applyFont="1" applyFill="1" applyBorder="1" applyAlignment="1" applyProtection="1">
      <alignment horizontal="right"/>
    </xf>
    <xf numFmtId="169" fontId="1" fillId="2" borderId="4" xfId="0" applyNumberFormat="1" applyFont="1" applyFill="1" applyBorder="1" applyAlignment="1" applyProtection="1">
      <alignment horizontal="right"/>
    </xf>
    <xf numFmtId="169" fontId="7" fillId="3" borderId="5" xfId="0" applyNumberFormat="1" applyFont="1" applyFill="1" applyBorder="1" applyAlignment="1" applyProtection="1">
      <alignment horizontal="right"/>
    </xf>
    <xf numFmtId="0" fontId="1" fillId="2" borderId="8" xfId="11" applyFont="1" applyFill="1" applyBorder="1" applyProtection="1"/>
    <xf numFmtId="0" fontId="1" fillId="2" borderId="0" xfId="0" applyFont="1" applyFill="1" applyBorder="1"/>
    <xf numFmtId="169" fontId="7" fillId="3" borderId="15" xfId="0" applyNumberFormat="1" applyFont="1" applyFill="1" applyBorder="1"/>
    <xf numFmtId="169" fontId="7" fillId="3" borderId="14" xfId="0" applyNumberFormat="1" applyFont="1" applyFill="1" applyBorder="1"/>
    <xf numFmtId="0" fontId="6" fillId="2" borderId="0" xfId="0" applyFont="1" applyFill="1" applyAlignment="1">
      <alignment vertical="center" wrapText="1"/>
    </xf>
    <xf numFmtId="0" fontId="1" fillId="2" borderId="8" xfId="11" applyFont="1" applyFill="1" applyBorder="1" applyAlignment="1" applyProtection="1">
      <alignment horizontal="right"/>
    </xf>
    <xf numFmtId="0" fontId="1" fillId="2" borderId="0" xfId="11" applyFont="1" applyFill="1" applyBorder="1" applyAlignment="1" applyProtection="1">
      <alignment horizontal="right"/>
    </xf>
    <xf numFmtId="0" fontId="7" fillId="3" borderId="2" xfId="11" applyFont="1" applyFill="1" applyBorder="1" applyAlignment="1" applyProtection="1">
      <alignment horizontal="right"/>
    </xf>
    <xf numFmtId="3" fontId="1" fillId="2" borderId="12" xfId="9" applyNumberFormat="1" applyFont="1" applyFill="1" applyBorder="1" applyAlignment="1" applyProtection="1">
      <alignment horizontal="right"/>
    </xf>
    <xf numFmtId="3" fontId="1" fillId="2" borderId="13" xfId="0" applyNumberFormat="1" applyFont="1" applyFill="1" applyBorder="1" applyAlignment="1" applyProtection="1">
      <alignment horizontal="right"/>
    </xf>
    <xf numFmtId="3" fontId="1" fillId="2" borderId="13" xfId="9" applyNumberFormat="1" applyFont="1" applyFill="1" applyBorder="1" applyAlignment="1" applyProtection="1">
      <alignment horizontal="right"/>
    </xf>
    <xf numFmtId="3" fontId="7" fillId="3" borderId="15" xfId="9" applyNumberFormat="1" applyFont="1" applyFill="1" applyBorder="1" applyAlignment="1" applyProtection="1">
      <alignment horizontal="right"/>
    </xf>
    <xf numFmtId="0" fontId="1" fillId="2" borderId="12" xfId="25" applyFont="1" applyFill="1" applyBorder="1" applyAlignment="1">
      <alignment horizontal="right"/>
    </xf>
    <xf numFmtId="0" fontId="1" fillId="2" borderId="13" xfId="25" applyFont="1" applyFill="1" applyBorder="1" applyAlignment="1">
      <alignment horizontal="right"/>
    </xf>
    <xf numFmtId="0" fontId="27" fillId="3" borderId="15" xfId="5" applyFont="1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3" fontId="27" fillId="3" borderId="15" xfId="5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0" fontId="5" fillId="2" borderId="0" xfId="18" applyFont="1" applyFill="1" applyAlignment="1">
      <alignment horizontal="center"/>
    </xf>
    <xf numFmtId="0" fontId="6" fillId="2" borderId="0" xfId="18" applyFont="1" applyFill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5" fillId="2" borderId="0" xfId="18" applyFont="1" applyFill="1" applyBorder="1" applyAlignment="1">
      <alignment horizontal="center"/>
    </xf>
    <xf numFmtId="0" fontId="4" fillId="2" borderId="0" xfId="18" applyFont="1" applyFill="1" applyAlignment="1">
      <alignment horizontal="left" indent="1"/>
    </xf>
    <xf numFmtId="0" fontId="9" fillId="2" borderId="8" xfId="11" applyFont="1" applyFill="1" applyBorder="1" applyAlignment="1">
      <alignment horizontal="left"/>
    </xf>
    <xf numFmtId="0" fontId="4" fillId="2" borderId="8" xfId="11" applyFont="1" applyFill="1" applyBorder="1" applyAlignment="1" applyProtection="1">
      <alignment horizontal="left"/>
    </xf>
    <xf numFmtId="0" fontId="4" fillId="2" borderId="0" xfId="11" applyFont="1" applyFill="1" applyBorder="1" applyAlignment="1" applyProtection="1">
      <alignment horizontal="left" indent="1"/>
    </xf>
    <xf numFmtId="0" fontId="6" fillId="2" borderId="0" xfId="18" applyFont="1" applyFill="1" applyAlignment="1">
      <alignment horizontal="center" vertical="center" wrapText="1"/>
    </xf>
    <xf numFmtId="0" fontId="6" fillId="2" borderId="0" xfId="18" quotePrefix="1" applyFont="1" applyFill="1" applyAlignment="1">
      <alignment horizontal="center" vertical="center" wrapText="1"/>
    </xf>
    <xf numFmtId="0" fontId="7" fillId="2" borderId="0" xfId="18" applyFont="1" applyFill="1" applyAlignment="1">
      <alignment horizontal="center" vertical="center" wrapText="1"/>
    </xf>
    <xf numFmtId="0" fontId="7" fillId="2" borderId="0" xfId="18" quotePrefix="1" applyFont="1" applyFill="1" applyAlignment="1">
      <alignment horizontal="center" vertical="center" wrapText="1"/>
    </xf>
    <xf numFmtId="0" fontId="4" fillId="3" borderId="3" xfId="11" applyFont="1" applyFill="1" applyBorder="1" applyAlignment="1" applyProtection="1">
      <alignment horizontal="center" vertical="center" wrapText="1"/>
    </xf>
    <xf numFmtId="0" fontId="4" fillId="3" borderId="5" xfId="11" applyFont="1" applyFill="1" applyBorder="1" applyAlignment="1" applyProtection="1">
      <alignment horizontal="center" vertical="center" wrapText="1"/>
    </xf>
    <xf numFmtId="0" fontId="4" fillId="3" borderId="6" xfId="11" applyFont="1" applyFill="1" applyBorder="1" applyAlignment="1" applyProtection="1">
      <alignment horizontal="center" vertical="center" wrapText="1"/>
    </xf>
    <xf numFmtId="0" fontId="4" fillId="3" borderId="14" xfId="11" applyFont="1" applyFill="1" applyBorder="1" applyAlignment="1" applyProtection="1">
      <alignment horizontal="center" vertical="center" wrapText="1"/>
    </xf>
    <xf numFmtId="0" fontId="7" fillId="3" borderId="12" xfId="11" applyFont="1" applyFill="1" applyBorder="1" applyAlignment="1" applyProtection="1">
      <alignment horizontal="center" vertical="center" wrapText="1"/>
    </xf>
    <xf numFmtId="0" fontId="7" fillId="3" borderId="15" xfId="11" applyFont="1" applyFill="1" applyBorder="1" applyAlignment="1" applyProtection="1">
      <alignment horizontal="center" vertical="center" wrapText="1"/>
    </xf>
    <xf numFmtId="0" fontId="4" fillId="3" borderId="24" xfId="11" applyFont="1" applyFill="1" applyBorder="1" applyAlignment="1" applyProtection="1">
      <alignment horizontal="center" vertical="center" wrapText="1"/>
    </xf>
    <xf numFmtId="0" fontId="6" fillId="2" borderId="0" xfId="18" quotePrefix="1" applyFont="1" applyFill="1" applyAlignment="1">
      <alignment horizontal="center" vertical="center"/>
    </xf>
    <xf numFmtId="0" fontId="4" fillId="3" borderId="4" xfId="11" applyFont="1" applyFill="1" applyBorder="1" applyAlignment="1" applyProtection="1">
      <alignment horizontal="center" vertical="center" wrapText="1"/>
    </xf>
    <xf numFmtId="0" fontId="4" fillId="3" borderId="23" xfId="11" applyFont="1" applyFill="1" applyBorder="1" applyAlignment="1" applyProtection="1">
      <alignment horizontal="center" vertical="center" wrapText="1"/>
    </xf>
    <xf numFmtId="0" fontId="4" fillId="3" borderId="34" xfId="11" applyFont="1" applyFill="1" applyBorder="1" applyAlignment="1" applyProtection="1">
      <alignment horizontal="center" vertical="center" wrapText="1"/>
    </xf>
    <xf numFmtId="0" fontId="4" fillId="3" borderId="35" xfId="11" applyFont="1" applyFill="1" applyBorder="1" applyAlignment="1" applyProtection="1">
      <alignment horizontal="center" vertical="center" wrapText="1"/>
    </xf>
    <xf numFmtId="0" fontId="4" fillId="3" borderId="22" xfId="11" applyFont="1" applyFill="1" applyBorder="1" applyAlignment="1" applyProtection="1">
      <alignment horizontal="center" vertical="center" wrapText="1"/>
    </xf>
    <xf numFmtId="0" fontId="4" fillId="3" borderId="15" xfId="11" applyFont="1" applyFill="1" applyBorder="1" applyAlignment="1" applyProtection="1">
      <alignment horizontal="center" vertical="center" wrapText="1"/>
    </xf>
    <xf numFmtId="0" fontId="4" fillId="2" borderId="8" xfId="11" applyFont="1" applyFill="1" applyBorder="1" applyAlignment="1">
      <alignment horizontal="left" vertical="center" wrapText="1"/>
    </xf>
    <xf numFmtId="0" fontId="4" fillId="3" borderId="12" xfId="1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quotePrefix="1" applyFont="1" applyFill="1" applyAlignment="1">
      <alignment horizontal="center" vertical="center"/>
    </xf>
    <xf numFmtId="0" fontId="1" fillId="3" borderId="3" xfId="11" applyFont="1" applyFill="1" applyBorder="1" applyAlignment="1" applyProtection="1">
      <alignment horizontal="center" vertical="center" wrapText="1"/>
    </xf>
    <xf numFmtId="0" fontId="1" fillId="3" borderId="5" xfId="11" applyFont="1" applyFill="1" applyBorder="1" applyAlignment="1" applyProtection="1">
      <alignment horizontal="center" vertical="center" wrapText="1"/>
    </xf>
    <xf numFmtId="0" fontId="1" fillId="3" borderId="23" xfId="11" applyFont="1" applyFill="1" applyBorder="1" applyAlignment="1" applyProtection="1">
      <alignment horizontal="center" vertical="center" wrapText="1"/>
    </xf>
    <xf numFmtId="0" fontId="1" fillId="3" borderId="34" xfId="11" applyFont="1" applyFill="1" applyBorder="1" applyAlignment="1" applyProtection="1">
      <alignment horizontal="center" vertical="center" wrapText="1"/>
    </xf>
    <xf numFmtId="0" fontId="1" fillId="2" borderId="8" xfId="1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1" fillId="3" borderId="25" xfId="11" applyFont="1" applyFill="1" applyBorder="1" applyAlignment="1" applyProtection="1">
      <alignment horizontal="center" vertical="center" wrapText="1"/>
    </xf>
    <xf numFmtId="0" fontId="1" fillId="3" borderId="93" xfId="11" applyFont="1" applyFill="1" applyBorder="1" applyAlignment="1" applyProtection="1">
      <alignment horizontal="center" vertical="center" wrapText="1"/>
    </xf>
    <xf numFmtId="0" fontId="0" fillId="3" borderId="91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92" xfId="0" applyFill="1" applyBorder="1" applyAlignment="1">
      <alignment horizontal="center" vertical="center"/>
    </xf>
    <xf numFmtId="0" fontId="1" fillId="2" borderId="8" xfId="11" applyFont="1" applyFill="1" applyBorder="1" applyAlignment="1">
      <alignment horizontal="left"/>
    </xf>
    <xf numFmtId="0" fontId="1" fillId="2" borderId="0" xfId="11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3" borderId="6" xfId="11" applyFont="1" applyFill="1" applyBorder="1" applyAlignment="1" applyProtection="1">
      <alignment horizontal="center" vertical="center" wrapText="1"/>
    </xf>
    <xf numFmtId="0" fontId="1" fillId="3" borderId="14" xfId="11" applyFont="1" applyFill="1" applyBorder="1" applyAlignment="1" applyProtection="1">
      <alignment horizontal="center" vertical="center" wrapText="1"/>
    </xf>
    <xf numFmtId="0" fontId="1" fillId="3" borderId="12" xfId="11" applyFont="1" applyFill="1" applyBorder="1" applyAlignment="1" applyProtection="1">
      <alignment horizontal="center" vertical="center" wrapText="1"/>
    </xf>
    <xf numFmtId="0" fontId="1" fillId="3" borderId="15" xfId="11" applyFont="1" applyFill="1" applyBorder="1" applyAlignment="1" applyProtection="1">
      <alignment horizontal="center" vertical="center" wrapText="1"/>
    </xf>
    <xf numFmtId="0" fontId="6" fillId="2" borderId="0" xfId="0" quotePrefix="1" applyFont="1" applyFill="1" applyAlignment="1">
      <alignment horizontal="center" vertical="center" wrapText="1"/>
    </xf>
    <xf numFmtId="0" fontId="1" fillId="2" borderId="8" xfId="11" applyFont="1" applyFill="1" applyBorder="1" applyAlignment="1" applyProtection="1">
      <alignment horizontal="left"/>
    </xf>
    <xf numFmtId="0" fontId="6" fillId="2" borderId="0" xfId="0" applyFont="1" applyFill="1" applyAlignment="1">
      <alignment horizontal="center" wrapText="1"/>
    </xf>
    <xf numFmtId="0" fontId="7" fillId="2" borderId="0" xfId="1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33" applyFont="1" applyFill="1" applyAlignment="1">
      <alignment horizontal="center"/>
    </xf>
    <xf numFmtId="0" fontId="6" fillId="2" borderId="0" xfId="33" applyFont="1" applyFill="1" applyAlignment="1">
      <alignment horizontal="center" vertical="center"/>
    </xf>
    <xf numFmtId="0" fontId="6" fillId="2" borderId="0" xfId="33" quotePrefix="1" applyFont="1" applyFill="1" applyAlignment="1">
      <alignment horizontal="center" vertical="center"/>
    </xf>
    <xf numFmtId="0" fontId="1" fillId="2" borderId="2" xfId="33" applyFill="1" applyBorder="1" applyAlignment="1">
      <alignment horizontal="right"/>
    </xf>
    <xf numFmtId="0" fontId="1" fillId="3" borderId="35" xfId="11" applyFont="1" applyFill="1" applyBorder="1" applyAlignment="1" applyProtection="1">
      <alignment horizontal="center" vertical="center" wrapText="1"/>
    </xf>
    <xf numFmtId="0" fontId="6" fillId="2" borderId="0" xfId="33" applyFont="1" applyFill="1" applyAlignment="1">
      <alignment horizontal="center"/>
    </xf>
    <xf numFmtId="0" fontId="1" fillId="3" borderId="8" xfId="11" applyFont="1" applyFill="1" applyBorder="1" applyAlignment="1" applyProtection="1">
      <alignment horizontal="center" vertical="center" wrapText="1"/>
    </xf>
    <xf numFmtId="0" fontId="6" fillId="2" borderId="0" xfId="33" applyFont="1" applyFill="1" applyAlignment="1">
      <alignment horizontal="center" wrapText="1"/>
    </xf>
    <xf numFmtId="0" fontId="9" fillId="2" borderId="0" xfId="33" applyFont="1" applyFill="1" applyAlignment="1">
      <alignment horizontal="left"/>
    </xf>
    <xf numFmtId="0" fontId="1" fillId="2" borderId="0" xfId="33" applyFont="1" applyFill="1" applyAlignment="1">
      <alignment horizontal="left"/>
    </xf>
    <xf numFmtId="0" fontId="6" fillId="2" borderId="0" xfId="33" applyFont="1" applyFill="1" applyAlignment="1">
      <alignment horizontal="center" vertical="center" wrapText="1"/>
    </xf>
    <xf numFmtId="0" fontId="6" fillId="2" borderId="0" xfId="33" quotePrefix="1" applyFont="1" applyFill="1" applyAlignment="1">
      <alignment horizontal="center" vertical="center" wrapText="1"/>
    </xf>
    <xf numFmtId="0" fontId="9" fillId="2" borderId="8" xfId="11" applyFont="1" applyFill="1" applyBorder="1" applyAlignment="1" applyProtection="1">
      <alignment horizontal="left"/>
    </xf>
    <xf numFmtId="0" fontId="5" fillId="2" borderId="0" xfId="32" applyFont="1" applyFill="1" applyBorder="1" applyAlignment="1">
      <alignment horizontal="center"/>
    </xf>
    <xf numFmtId="0" fontId="6" fillId="2" borderId="0" xfId="32" applyFont="1" applyFill="1" applyBorder="1" applyAlignment="1">
      <alignment horizontal="center" vertical="center"/>
    </xf>
    <xf numFmtId="0" fontId="5" fillId="0" borderId="0" xfId="32" applyFont="1" applyAlignment="1">
      <alignment horizontal="center"/>
    </xf>
    <xf numFmtId="37" fontId="6" fillId="0" borderId="0" xfId="34" applyFont="1" applyFill="1" applyAlignment="1">
      <alignment horizontal="center" vertical="center"/>
    </xf>
    <xf numFmtId="0" fontId="1" fillId="3" borderId="3" xfId="34" applyNumberFormat="1" applyFont="1" applyFill="1" applyBorder="1" applyAlignment="1">
      <alignment horizontal="center" vertical="center"/>
    </xf>
    <xf numFmtId="37" fontId="3" fillId="3" borderId="4" xfId="34" applyFont="1" applyFill="1" applyBorder="1" applyAlignment="1">
      <alignment horizontal="center" vertical="center"/>
    </xf>
    <xf numFmtId="37" fontId="3" fillId="3" borderId="5" xfId="34" applyFont="1" applyFill="1" applyBorder="1" applyAlignment="1">
      <alignment horizontal="center" vertical="center"/>
    </xf>
    <xf numFmtId="37" fontId="1" fillId="3" borderId="103" xfId="34" applyFont="1" applyFill="1" applyBorder="1" applyAlignment="1">
      <alignment horizontal="center" vertical="center"/>
    </xf>
    <xf numFmtId="37" fontId="1" fillId="3" borderId="104" xfId="34" applyFont="1" applyFill="1" applyBorder="1" applyAlignment="1">
      <alignment horizontal="center" vertical="center"/>
    </xf>
    <xf numFmtId="37" fontId="1" fillId="3" borderId="105" xfId="34" applyFont="1" applyFill="1" applyBorder="1" applyAlignment="1">
      <alignment horizontal="center" vertical="center"/>
    </xf>
    <xf numFmtId="0" fontId="35" fillId="2" borderId="8" xfId="11" applyFont="1" applyFill="1" applyBorder="1" applyAlignment="1" applyProtection="1">
      <alignment horizontal="left"/>
    </xf>
    <xf numFmtId="0" fontId="34" fillId="2" borderId="8" xfId="11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0" fontId="7" fillId="2" borderId="0" xfId="1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Alignment="1">
      <alignment horizontal="left"/>
    </xf>
    <xf numFmtId="0" fontId="6" fillId="2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6" fillId="2" borderId="0" xfId="0" applyFont="1" applyAlignment="1">
      <alignment horizontal="center"/>
    </xf>
    <xf numFmtId="0" fontId="0" fillId="2" borderId="8" xfId="0" applyFill="1" applyBorder="1" applyAlignment="1">
      <alignment horizontal="left"/>
    </xf>
    <xf numFmtId="0" fontId="1" fillId="3" borderId="2" xfId="11" applyFont="1" applyFill="1" applyBorder="1" applyAlignment="1" applyProtection="1">
      <alignment horizontal="center" vertical="center" wrapText="1"/>
    </xf>
    <xf numFmtId="0" fontId="1" fillId="3" borderId="4" xfId="11" applyFont="1" applyFill="1" applyBorder="1" applyAlignment="1" applyProtection="1">
      <alignment horizontal="center" vertical="center" wrapText="1"/>
    </xf>
    <xf numFmtId="0" fontId="1" fillId="3" borderId="7" xfId="11" applyFont="1" applyFill="1" applyBorder="1" applyAlignment="1" applyProtection="1">
      <alignment horizontal="center" vertical="center" wrapText="1"/>
    </xf>
    <xf numFmtId="0" fontId="7" fillId="3" borderId="13" xfId="11" applyFont="1" applyFill="1" applyBorder="1" applyAlignment="1" applyProtection="1">
      <alignment horizontal="center" vertical="center" wrapText="1"/>
    </xf>
    <xf numFmtId="0" fontId="1" fillId="2" borderId="0" xfId="21" applyFont="1" applyBorder="1" applyAlignment="1">
      <alignment horizontal="left" vertical="center" wrapText="1"/>
    </xf>
    <xf numFmtId="0" fontId="1" fillId="2" borderId="0" xfId="21" applyAlignment="1">
      <alignment wrapText="1"/>
    </xf>
    <xf numFmtId="0" fontId="6" fillId="2" borderId="0" xfId="21" applyFont="1" applyFill="1" applyAlignment="1">
      <alignment horizontal="center" vertical="center" wrapText="1"/>
    </xf>
    <xf numFmtId="49" fontId="24" fillId="2" borderId="0" xfId="21" applyNumberFormat="1" applyFont="1" applyFill="1" applyAlignment="1">
      <alignment horizontal="center" vertical="center" wrapText="1"/>
    </xf>
    <xf numFmtId="0" fontId="1" fillId="2" borderId="0" xfId="0" applyFont="1" applyBorder="1" applyAlignment="1">
      <alignment horizontal="left" vertical="center" wrapText="1"/>
    </xf>
    <xf numFmtId="0" fontId="0" fillId="2" borderId="0" xfId="0" applyAlignment="1">
      <alignment wrapText="1"/>
    </xf>
    <xf numFmtId="0" fontId="0" fillId="2" borderId="0" xfId="0" applyNumberFormat="1" applyBorder="1" applyAlignment="1">
      <alignment horizontal="left" wrapText="1"/>
    </xf>
    <xf numFmtId="0" fontId="1" fillId="3" borderId="13" xfId="11" applyFont="1" applyFill="1" applyBorder="1" applyAlignment="1" applyProtection="1">
      <alignment horizontal="center" vertical="center" wrapText="1"/>
    </xf>
    <xf numFmtId="0" fontId="7" fillId="2" borderId="53" xfId="21" applyFont="1" applyBorder="1" applyAlignment="1">
      <alignment horizontal="center" wrapText="1"/>
    </xf>
    <xf numFmtId="0" fontId="0" fillId="2" borderId="54" xfId="0" applyBorder="1" applyAlignment="1">
      <alignment horizont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2" borderId="59" xfId="21" applyFill="1" applyBorder="1" applyAlignment="1">
      <alignment horizontal="center" vertical="center" wrapText="1"/>
    </xf>
    <xf numFmtId="0" fontId="6" fillId="2" borderId="0" xfId="21" applyFont="1" applyFill="1" applyAlignment="1">
      <alignment horizontal="center" vertical="center"/>
    </xf>
    <xf numFmtId="0" fontId="5" fillId="2" borderId="0" xfId="21" applyFont="1" applyFill="1" applyAlignment="1">
      <alignment horizontal="center"/>
    </xf>
    <xf numFmtId="0" fontId="8" fillId="5" borderId="0" xfId="12" applyFont="1" applyFill="1" applyBorder="1" applyAlignment="1">
      <alignment horizontal="left" wrapText="1"/>
    </xf>
    <xf numFmtId="0" fontId="17" fillId="2" borderId="0" xfId="0" applyFont="1" applyAlignment="1">
      <alignment horizontal="left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8" fillId="4" borderId="3" xfId="12" applyFont="1" applyFill="1" applyBorder="1" applyAlignment="1">
      <alignment horizontal="center" vertical="center" wrapText="1"/>
    </xf>
    <xf numFmtId="0" fontId="8" fillId="4" borderId="5" xfId="12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0" fillId="2" borderId="28" xfId="0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0" fillId="2" borderId="27" xfId="0" applyBorder="1" applyAlignment="1">
      <alignment horizontal="center" vertical="center" wrapText="1"/>
    </xf>
    <xf numFmtId="0" fontId="5" fillId="2" borderId="0" xfId="0" applyFont="1" applyAlignment="1">
      <alignment horizontal="center"/>
    </xf>
    <xf numFmtId="0" fontId="6" fillId="6" borderId="0" xfId="0" applyFont="1" applyFill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2" borderId="35" xfId="0" applyBorder="1" applyAlignment="1">
      <alignment horizontal="center" vertical="center" wrapText="1"/>
    </xf>
    <xf numFmtId="0" fontId="0" fillId="2" borderId="31" xfId="0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6" fillId="2" borderId="0" xfId="0" applyFont="1" applyBorder="1" applyAlignment="1">
      <alignment horizontal="center"/>
    </xf>
    <xf numFmtId="0" fontId="7" fillId="2" borderId="2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2" borderId="0" xfId="0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/>
    </xf>
    <xf numFmtId="0" fontId="1" fillId="6" borderId="72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7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0" fillId="2" borderId="3" xfId="0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0" fontId="0" fillId="3" borderId="14" xfId="0" applyFill="1" applyBorder="1" applyAlignment="1">
      <alignment horizontal="center" vertical="center"/>
    </xf>
    <xf numFmtId="0" fontId="0" fillId="2" borderId="33" xfId="0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2" borderId="35" xfId="14" applyFont="1" applyFill="1" applyBorder="1" applyAlignment="1">
      <alignment horizontal="center" vertical="center"/>
    </xf>
    <xf numFmtId="0" fontId="1" fillId="2" borderId="31" xfId="14" applyFont="1" applyFill="1" applyBorder="1" applyAlignment="1">
      <alignment horizontal="center" vertical="center"/>
    </xf>
    <xf numFmtId="0" fontId="0" fillId="6" borderId="0" xfId="0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2" borderId="27" xfId="14" applyFont="1" applyFill="1" applyBorder="1" applyAlignment="1">
      <alignment horizontal="center" vertical="center"/>
    </xf>
    <xf numFmtId="0" fontId="1" fillId="2" borderId="28" xfId="14" applyFont="1" applyFill="1" applyBorder="1" applyAlignment="1">
      <alignment horizontal="center" vertical="center"/>
    </xf>
    <xf numFmtId="0" fontId="1" fillId="2" borderId="4" xfId="14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31" xfId="14" applyFont="1" applyFill="1" applyBorder="1" applyAlignment="1">
      <alignment horizontal="center" vertical="center"/>
    </xf>
    <xf numFmtId="0" fontId="0" fillId="6" borderId="31" xfId="14" applyFont="1" applyFill="1" applyBorder="1" applyAlignment="1">
      <alignment horizontal="center" vertical="center"/>
    </xf>
    <xf numFmtId="0" fontId="1" fillId="6" borderId="31" xfId="14" applyFont="1" applyFill="1" applyBorder="1" applyAlignment="1">
      <alignment horizontal="center" vertical="center"/>
    </xf>
    <xf numFmtId="0" fontId="1" fillId="6" borderId="76" xfId="14" applyFont="1" applyFill="1" applyBorder="1" applyAlignment="1">
      <alignment horizontal="center" vertical="center"/>
    </xf>
    <xf numFmtId="0" fontId="1" fillId="6" borderId="77" xfId="14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31" xfId="15" applyFont="1" applyFill="1" applyBorder="1" applyAlignment="1">
      <alignment horizontal="center" vertical="center"/>
    </xf>
    <xf numFmtId="0" fontId="1" fillId="2" borderId="28" xfId="15" applyFont="1" applyFill="1" applyBorder="1" applyAlignment="1">
      <alignment horizontal="center" vertical="center"/>
    </xf>
    <xf numFmtId="0" fontId="1" fillId="2" borderId="4" xfId="15" applyFont="1" applyFill="1" applyBorder="1" applyAlignment="1">
      <alignment horizontal="center" vertical="center"/>
    </xf>
    <xf numFmtId="0" fontId="1" fillId="2" borderId="27" xfId="15" applyFont="1" applyFill="1" applyBorder="1" applyAlignment="1">
      <alignment horizontal="center" vertical="center"/>
    </xf>
    <xf numFmtId="0" fontId="1" fillId="6" borderId="28" xfId="15" applyFont="1" applyFill="1" applyBorder="1" applyAlignment="1">
      <alignment horizontal="center" vertical="center"/>
    </xf>
    <xf numFmtId="0" fontId="1" fillId="6" borderId="4" xfId="15" applyFont="1" applyFill="1" applyBorder="1" applyAlignment="1">
      <alignment horizontal="center" vertical="center"/>
    </xf>
    <xf numFmtId="0" fontId="1" fillId="6" borderId="27" xfId="15" applyFont="1" applyFill="1" applyBorder="1" applyAlignment="1">
      <alignment horizontal="center" vertical="center"/>
    </xf>
    <xf numFmtId="0" fontId="1" fillId="2" borderId="28" xfId="15" applyFont="1" applyFill="1" applyBorder="1" applyAlignment="1">
      <alignment horizontal="center" vertical="center" wrapText="1"/>
    </xf>
    <xf numFmtId="0" fontId="1" fillId="2" borderId="4" xfId="15" applyFont="1" applyFill="1" applyBorder="1" applyAlignment="1">
      <alignment horizontal="center" vertical="center" wrapText="1"/>
    </xf>
    <xf numFmtId="0" fontId="1" fillId="2" borderId="27" xfId="15" applyFont="1" applyFill="1" applyBorder="1" applyAlignment="1">
      <alignment horizontal="center" vertical="center" wrapText="1"/>
    </xf>
    <xf numFmtId="0" fontId="1" fillId="6" borderId="76" xfId="15" applyFont="1" applyFill="1" applyBorder="1" applyAlignment="1">
      <alignment horizontal="center" vertical="center"/>
    </xf>
    <xf numFmtId="0" fontId="1" fillId="6" borderId="31" xfId="15" applyFont="1" applyFill="1" applyBorder="1" applyAlignment="1">
      <alignment horizontal="center" vertical="center"/>
    </xf>
    <xf numFmtId="0" fontId="1" fillId="6" borderId="77" xfId="15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2" borderId="12" xfId="0" applyBorder="1" applyAlignment="1">
      <alignment horizontal="left" indent="1"/>
    </xf>
    <xf numFmtId="0" fontId="0" fillId="2" borderId="3" xfId="0" applyBorder="1" applyAlignment="1">
      <alignment horizontal="left" indent="1"/>
    </xf>
    <xf numFmtId="0" fontId="0" fillId="2" borderId="18" xfId="0" applyBorder="1" applyAlignment="1">
      <alignment horizontal="left" indent="1"/>
    </xf>
    <xf numFmtId="0" fontId="0" fillId="2" borderId="27" xfId="0" applyBorder="1" applyAlignment="1">
      <alignment horizontal="left" indent="1"/>
    </xf>
    <xf numFmtId="0" fontId="7" fillId="2" borderId="17" xfId="0" applyFont="1" applyBorder="1" applyAlignment="1">
      <alignment horizontal="left" indent="1"/>
    </xf>
    <xf numFmtId="0" fontId="7" fillId="2" borderId="32" xfId="0" applyFont="1" applyBorder="1" applyAlignment="1">
      <alignment horizontal="left" indent="1"/>
    </xf>
    <xf numFmtId="0" fontId="0" fillId="2" borderId="6" xfId="0" applyBorder="1" applyAlignment="1">
      <alignment horizontal="left" vertical="center" indent="1"/>
    </xf>
    <xf numFmtId="0" fontId="0" fillId="2" borderId="7" xfId="0" applyBorder="1" applyAlignment="1">
      <alignment horizontal="left" vertical="center" indent="1"/>
    </xf>
    <xf numFmtId="0" fontId="0" fillId="2" borderId="19" xfId="0" applyBorder="1" applyAlignment="1">
      <alignment horizontal="left" vertical="center" indent="1"/>
    </xf>
    <xf numFmtId="0" fontId="0" fillId="2" borderId="21" xfId="0" applyBorder="1" applyAlignment="1">
      <alignment horizontal="left" indent="1"/>
    </xf>
    <xf numFmtId="0" fontId="0" fillId="2" borderId="31" xfId="0" applyBorder="1" applyAlignment="1">
      <alignment horizontal="left" indent="1"/>
    </xf>
    <xf numFmtId="0" fontId="7" fillId="2" borderId="22" xfId="0" applyFont="1" applyBorder="1" applyAlignment="1">
      <alignment horizontal="left" indent="1"/>
    </xf>
    <xf numFmtId="0" fontId="7" fillId="2" borderId="28" xfId="0" applyFont="1" applyBorder="1" applyAlignment="1">
      <alignment horizontal="left" indent="1"/>
    </xf>
    <xf numFmtId="0" fontId="0" fillId="2" borderId="15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13" xfId="0" applyBorder="1" applyAlignment="1">
      <alignment horizontal="left" indent="1"/>
    </xf>
    <xf numFmtId="0" fontId="0" fillId="2" borderId="4" xfId="0" applyBorder="1" applyAlignment="1">
      <alignment horizontal="left" indent="1"/>
    </xf>
    <xf numFmtId="0" fontId="0" fillId="2" borderId="6" xfId="0" applyBorder="1" applyAlignment="1">
      <alignment horizontal="left" indent="1"/>
    </xf>
    <xf numFmtId="0" fontId="0" fillId="2" borderId="7" xfId="0" applyBorder="1" applyAlignment="1">
      <alignment horizontal="left" indent="1"/>
    </xf>
    <xf numFmtId="0" fontId="0" fillId="2" borderId="14" xfId="0" applyBorder="1" applyAlignment="1">
      <alignment horizontal="left" inden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left"/>
    </xf>
    <xf numFmtId="0" fontId="1" fillId="2" borderId="13" xfId="0" applyFont="1" applyBorder="1" applyAlignment="1">
      <alignment horizontal="center"/>
    </xf>
    <xf numFmtId="0" fontId="0" fillId="2" borderId="0" xfId="0" applyBorder="1" applyAlignment="1">
      <alignment horizontal="center"/>
    </xf>
    <xf numFmtId="0" fontId="9" fillId="2" borderId="0" xfId="0" applyNumberFormat="1" applyFont="1" applyFill="1" applyBorder="1" applyAlignment="1">
      <alignment horizontal="left"/>
    </xf>
    <xf numFmtId="0" fontId="1" fillId="2" borderId="15" xfId="0" applyFont="1" applyBorder="1" applyAlignment="1">
      <alignment horizontal="center"/>
    </xf>
    <xf numFmtId="0" fontId="0" fillId="2" borderId="2" xfId="0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7" fillId="2" borderId="2" xfId="0" applyFont="1" applyBorder="1" applyAlignment="1">
      <alignment horizontal="center" vertical="center"/>
    </xf>
    <xf numFmtId="0" fontId="1" fillId="2" borderId="0" xfId="0" applyFont="1" applyBorder="1" applyAlignment="1">
      <alignment horizontal="left" vertical="center" wrapText="1" indent="1"/>
    </xf>
    <xf numFmtId="0" fontId="1" fillId="2" borderId="67" xfId="0" applyFont="1" applyBorder="1" applyAlignment="1">
      <alignment horizontal="left" vertical="center" wrapText="1" indent="1"/>
    </xf>
    <xf numFmtId="0" fontId="0" fillId="3" borderId="90" xfId="0" applyFill="1" applyBorder="1" applyAlignment="1">
      <alignment horizontal="center" vertical="center" wrapText="1"/>
    </xf>
    <xf numFmtId="0" fontId="0" fillId="3" borderId="82" xfId="0" applyFill="1" applyBorder="1" applyAlignment="1">
      <alignment horizontal="center" vertical="center" wrapText="1"/>
    </xf>
    <xf numFmtId="0" fontId="0" fillId="3" borderId="87" xfId="0" applyFill="1" applyBorder="1" applyAlignment="1">
      <alignment horizontal="center" vertical="center" wrapText="1"/>
    </xf>
    <xf numFmtId="0" fontId="0" fillId="3" borderId="86" xfId="0" applyFill="1" applyBorder="1" applyAlignment="1">
      <alignment horizontal="center" vertical="center" wrapText="1"/>
    </xf>
    <xf numFmtId="0" fontId="0" fillId="3" borderId="89" xfId="0" applyFill="1" applyBorder="1" applyAlignment="1">
      <alignment horizontal="center" vertical="center" wrapText="1"/>
    </xf>
    <xf numFmtId="0" fontId="0" fillId="3" borderId="83" xfId="0" applyFill="1" applyBorder="1" applyAlignment="1">
      <alignment horizontal="center" vertical="center" wrapText="1"/>
    </xf>
    <xf numFmtId="0" fontId="1" fillId="2" borderId="71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center" vertical="center" wrapText="1"/>
    </xf>
    <xf numFmtId="0" fontId="1" fillId="2" borderId="67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center" indent="1"/>
    </xf>
    <xf numFmtId="0" fontId="1" fillId="2" borderId="67" xfId="0" applyFont="1" applyBorder="1" applyAlignment="1">
      <alignment horizontal="left" vertical="center" indent="1"/>
    </xf>
    <xf numFmtId="0" fontId="1" fillId="2" borderId="71" xfId="0" applyFont="1" applyBorder="1" applyAlignment="1">
      <alignment horizontal="left" vertical="center" wrapText="1" indent="1"/>
    </xf>
    <xf numFmtId="0" fontId="0" fillId="2" borderId="4" xfId="0" applyBorder="1" applyAlignment="1">
      <alignment horizontal="left" vertical="center" wrapText="1" indent="1"/>
    </xf>
    <xf numFmtId="0" fontId="0" fillId="2" borderId="27" xfId="0" applyBorder="1" applyAlignment="1">
      <alignment horizontal="left" vertical="center" wrapText="1" indent="1"/>
    </xf>
    <xf numFmtId="0" fontId="0" fillId="2" borderId="28" xfId="0" applyBorder="1" applyAlignment="1">
      <alignment horizontal="left" vertical="center" wrapText="1" indent="1"/>
    </xf>
    <xf numFmtId="0" fontId="0" fillId="2" borderId="5" xfId="0" applyBorder="1" applyAlignment="1">
      <alignment horizontal="left" vertical="center" wrapText="1" indent="1"/>
    </xf>
    <xf numFmtId="0" fontId="6" fillId="2" borderId="0" xfId="0" applyFont="1" applyAlignment="1">
      <alignment horizontal="center" wrapText="1"/>
    </xf>
    <xf numFmtId="0" fontId="1" fillId="2" borderId="8" xfId="0" applyFont="1" applyBorder="1" applyAlignment="1">
      <alignment horizontal="left"/>
    </xf>
    <xf numFmtId="0" fontId="9" fillId="2" borderId="0" xfId="0" applyFont="1" applyAlignment="1">
      <alignment horizontal="left"/>
    </xf>
    <xf numFmtId="0" fontId="0" fillId="2" borderId="8" xfId="0" applyBorder="1" applyAlignment="1">
      <alignment horizontal="left"/>
    </xf>
    <xf numFmtId="0" fontId="1" fillId="2" borderId="0" xfId="0" applyFont="1" applyAlignment="1">
      <alignment horizontal="left"/>
    </xf>
    <xf numFmtId="0" fontId="0" fillId="2" borderId="0" xfId="0" applyBorder="1" applyAlignment="1">
      <alignment horizontal="left" indent="1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2" borderId="4" xfId="0" applyBorder="1" applyAlignment="1">
      <alignment horizontal="left" vertical="center"/>
    </xf>
    <xf numFmtId="0" fontId="0" fillId="2" borderId="5" xfId="0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2" borderId="3" xfId="0" applyBorder="1" applyAlignment="1">
      <alignment horizontal="left" vertical="center"/>
    </xf>
    <xf numFmtId="0" fontId="22" fillId="2" borderId="7" xfId="0" applyFont="1" applyBorder="1" applyAlignment="1">
      <alignment horizontal="left" vertical="center"/>
    </xf>
    <xf numFmtId="0" fontId="22" fillId="2" borderId="6" xfId="0" applyFont="1" applyBorder="1" applyAlignment="1">
      <alignment horizontal="left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1" fillId="3" borderId="12" xfId="19" applyFont="1" applyFill="1" applyBorder="1" applyAlignment="1">
      <alignment horizontal="center" vertical="center"/>
    </xf>
    <xf numFmtId="0" fontId="1" fillId="3" borderId="15" xfId="19" applyFont="1" applyFill="1" applyBorder="1" applyAlignment="1">
      <alignment horizontal="center" vertical="center"/>
    </xf>
    <xf numFmtId="0" fontId="7" fillId="3" borderId="6" xfId="11" applyFont="1" applyFill="1" applyBorder="1" applyAlignment="1" applyProtection="1">
      <alignment horizontal="center" vertical="center" wrapText="1"/>
    </xf>
    <xf numFmtId="0" fontId="7" fillId="3" borderId="14" xfId="11" applyFont="1" applyFill="1" applyBorder="1" applyAlignment="1" applyProtection="1">
      <alignment horizontal="center" vertical="center" wrapText="1"/>
    </xf>
  </cellXfs>
  <cellStyles count="35">
    <cellStyle name="Euro" xfId="1"/>
    <cellStyle name="Millares" xfId="2" builtinId="3"/>
    <cellStyle name="Millares 2" xfId="3"/>
    <cellStyle name="Millares 2 2" xfId="24"/>
    <cellStyle name="Millares 2 3" xfId="23"/>
    <cellStyle name="Millares_AE 2010 capitulo 12 7 INES_v2" xfId="4"/>
    <cellStyle name="Normal" xfId="0" builtinId="0"/>
    <cellStyle name="Normal 2" xfId="19"/>
    <cellStyle name="Normal 2 2" xfId="27"/>
    <cellStyle name="Normal 2 3" xfId="31"/>
    <cellStyle name="Normal 2 4" xfId="5"/>
    <cellStyle name="Normal 3" xfId="21"/>
    <cellStyle name="Normal 4" xfId="22"/>
    <cellStyle name="Normal 5" xfId="28"/>
    <cellStyle name="Normal 6" xfId="6"/>
    <cellStyle name="Normal 6 2" xfId="25"/>
    <cellStyle name="Normal 6 3" xfId="29"/>
    <cellStyle name="Normal_AE_2009_12_4" xfId="33"/>
    <cellStyle name="Normal_AEA08-C25 2" xfId="18"/>
    <cellStyle name="Normal_AEA2001-C28" xfId="34"/>
    <cellStyle name="Normal_CARNE2" xfId="7"/>
    <cellStyle name="Normal_CARNE5" xfId="8"/>
    <cellStyle name="Normal_DEMOG1" xfId="9"/>
    <cellStyle name="Normal_EXAGRI12" xfId="10"/>
    <cellStyle name="Normal_EXAGRI3" xfId="11"/>
    <cellStyle name="Normal_Hoja1" xfId="20"/>
    <cellStyle name="Normal_Hoja4" xfId="12"/>
    <cellStyle name="Normal_Libro1" xfId="13"/>
    <cellStyle name="Normal_Libro2" xfId="14"/>
    <cellStyle name="Normal_Libro3" xfId="15"/>
    <cellStyle name="Normal_maderayleña98" xfId="32"/>
    <cellStyle name="Normal_MEDPRO9" xfId="16"/>
    <cellStyle name="pepe" xfId="17"/>
    <cellStyle name="pepe 2" xfId="26"/>
    <cellStyle name="pepe 3" xfId="30"/>
  </cellStyles>
  <dxfs count="6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externalLink" Target="externalLinks/externalLink2.xml"/><Relationship Id="rId133" Type="http://schemas.openxmlformats.org/officeDocument/2006/relationships/externalLink" Target="externalLinks/externalLink23.xml"/><Relationship Id="rId138" Type="http://schemas.openxmlformats.org/officeDocument/2006/relationships/externalLink" Target="externalLinks/externalLink2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externalLink" Target="externalLinks/externalLink13.xml"/><Relationship Id="rId128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3.xml"/><Relationship Id="rId118" Type="http://schemas.openxmlformats.org/officeDocument/2006/relationships/externalLink" Target="externalLinks/externalLink8.xml"/><Relationship Id="rId134" Type="http://schemas.openxmlformats.org/officeDocument/2006/relationships/externalLink" Target="externalLinks/externalLink24.xml"/><Relationship Id="rId13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externalLink" Target="externalLinks/externalLink11.xml"/><Relationship Id="rId14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externalLink" Target="externalLinks/externalLink6.xml"/><Relationship Id="rId124" Type="http://schemas.openxmlformats.org/officeDocument/2006/relationships/externalLink" Target="externalLinks/externalLink14.xml"/><Relationship Id="rId129" Type="http://schemas.openxmlformats.org/officeDocument/2006/relationships/externalLink" Target="externalLinks/externalLink19.xml"/><Relationship Id="rId137" Type="http://schemas.openxmlformats.org/officeDocument/2006/relationships/externalLink" Target="externalLinks/externalLink2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externalLink" Target="externalLinks/externalLink1.xml"/><Relationship Id="rId132" Type="http://schemas.openxmlformats.org/officeDocument/2006/relationships/externalLink" Target="externalLinks/externalLink22.xml"/><Relationship Id="rId14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externalLink" Target="externalLinks/externalLink4.xml"/><Relationship Id="rId119" Type="http://schemas.openxmlformats.org/officeDocument/2006/relationships/externalLink" Target="externalLinks/externalLink9.xml"/><Relationship Id="rId127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externalLink" Target="externalLinks/externalLink12.xml"/><Relationship Id="rId130" Type="http://schemas.openxmlformats.org/officeDocument/2006/relationships/externalLink" Target="externalLinks/externalLink20.xml"/><Relationship Id="rId135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externalLink" Target="externalLinks/externalLink10.xml"/><Relationship Id="rId125" Type="http://schemas.openxmlformats.org/officeDocument/2006/relationships/externalLink" Target="externalLinks/externalLink15.xml"/><Relationship Id="rId14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externalLink" Target="externalLinks/externalLink5.xml"/><Relationship Id="rId131" Type="http://schemas.openxmlformats.org/officeDocument/2006/relationships/externalLink" Target="externalLinks/externalLink21.xml"/><Relationship Id="rId136" Type="http://schemas.openxmlformats.org/officeDocument/2006/relationships/externalLink" Target="externalLinks/externalLink2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externalLink" Target="externalLinks/externalLink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forestal. 
Año 2013 (hectáreas) </a:t>
            </a:r>
          </a:p>
        </c:rich>
      </c:tx>
      <c:layout>
        <c:manualLayout>
          <c:xMode val="edge"/>
          <c:yMode val="edge"/>
          <c:x val="0.33590863556556555"/>
          <c:y val="3.05018963094160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222244548776623"/>
          <c:y val="0.12883044876114241"/>
          <c:w val="0.75393582300160966"/>
          <c:h val="0.86182469245134841"/>
        </c:manualLayout>
      </c:layout>
      <c:bar3DChart>
        <c:barDir val="bar"/>
        <c:grouping val="stacked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  <a:prstDash val="solid"/>
            </a:ln>
          </c:spPr>
          <c:dLbls>
            <c:dLbl>
              <c:idx val="3"/>
              <c:layout>
                <c:manualLayout>
                  <c:x val="9.575923392612885E-3"/>
                  <c:y val="2.4449877750611221E-3"/>
                </c:manualLayout>
              </c:layout>
              <c:showVal val="1"/>
            </c:dLbl>
            <c:dLbl>
              <c:idx val="7"/>
              <c:layout>
                <c:manualLayout>
                  <c:x val="1.5047879616963371E-2"/>
                  <c:y val="2.4449877750611659E-3"/>
                </c:manualLayout>
              </c:layout>
              <c:showVal val="1"/>
            </c:dLbl>
            <c:dLbl>
              <c:idx val="8"/>
              <c:layout>
                <c:manualLayout>
                  <c:x val="1.6415868673050622E-2"/>
                  <c:y val="0"/>
                </c:manualLayout>
              </c:layout>
              <c:showVal val="1"/>
            </c:dLbl>
            <c:dLbl>
              <c:idx val="12"/>
              <c:layout>
                <c:manualLayout>
                  <c:x val="8.2079343365254378E-3"/>
                  <c:y val="-2.4449877750611659E-3"/>
                </c:manualLayout>
              </c:layout>
              <c:showVal val="1"/>
            </c:dLbl>
            <c:dLbl>
              <c:idx val="13"/>
              <c:layout>
                <c:manualLayout>
                  <c:x val="1.0943912448700415E-2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1.2311901504787937E-2"/>
                  <c:y val="0"/>
                </c:manualLayout>
              </c:layout>
              <c:showVal val="1"/>
            </c:dLbl>
            <c:dLbl>
              <c:idx val="16"/>
              <c:layout>
                <c:manualLayout>
                  <c:x val="2.1887824897400831E-2"/>
                  <c:y val="0"/>
                </c:manualLayout>
              </c:layout>
              <c:showVal val="1"/>
            </c:dLbl>
            <c:showVal val="1"/>
          </c:dLbls>
          <c:cat>
            <c:strRef>
              <c:f>'12.1.1'!$B$8:$B$24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'12.1.1'!$H$8:$H$24</c:f>
              <c:numCache>
                <c:formatCode>#,##0</c:formatCode>
                <c:ptCount val="17"/>
                <c:pt idx="0">
                  <c:v>1544399.4412012678</c:v>
                </c:pt>
                <c:pt idx="1">
                  <c:v>1071866.443760148</c:v>
                </c:pt>
                <c:pt idx="2">
                  <c:v>434275.8659275556</c:v>
                </c:pt>
                <c:pt idx="3">
                  <c:v>153282.49500293634</c:v>
                </c:pt>
                <c:pt idx="4">
                  <c:v>889459.19451802969</c:v>
                </c:pt>
                <c:pt idx="5">
                  <c:v>1870372.8220894951</c:v>
                </c:pt>
                <c:pt idx="6">
                  <c:v>418823.20311844302</c:v>
                </c:pt>
                <c:pt idx="7">
                  <c:v>171462.67196901189</c:v>
                </c:pt>
                <c:pt idx="8">
                  <c:v>159354.47588598225</c:v>
                </c:pt>
                <c:pt idx="9">
                  <c:v>519215.63233491092</c:v>
                </c:pt>
                <c:pt idx="10">
                  <c:v>830353.03571930109</c:v>
                </c:pt>
                <c:pt idx="11">
                  <c:v>586456.28060886229</c:v>
                </c:pt>
                <c:pt idx="12">
                  <c:v>35315.826406451</c:v>
                </c:pt>
                <c:pt idx="13">
                  <c:v>134126.24859585287</c:v>
                </c:pt>
                <c:pt idx="14">
                  <c:v>95040.214595643105</c:v>
                </c:pt>
                <c:pt idx="15">
                  <c:v>316762.42897425417</c:v>
                </c:pt>
                <c:pt idx="16">
                  <c:v>203119.38123002154</c:v>
                </c:pt>
              </c:numCache>
            </c:numRef>
          </c:val>
        </c:ser>
        <c:ser>
          <c:idx val="2"/>
          <c:order val="1"/>
          <c:tx>
            <c:strRef>
              <c:f>'12.1.1'!$E$6:$E$7</c:f>
              <c:strCache>
                <c:ptCount val="1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3"/>
              <c:layout>
                <c:manualLayout>
                  <c:x val="5.1983584131327094E-2"/>
                  <c:y val="4.8899755501222043E-3"/>
                </c:manualLayout>
              </c:layout>
              <c:showVal val="1"/>
            </c:dLbl>
            <c:dLbl>
              <c:idx val="7"/>
              <c:layout>
                <c:manualLayout>
                  <c:x val="5.6087551299589603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7.1135430916552694E-2"/>
                  <c:y val="2.4449877750611659E-3"/>
                </c:manualLayout>
              </c:layout>
              <c:showVal val="1"/>
            </c:dLbl>
            <c:dLbl>
              <c:idx val="12"/>
              <c:layout>
                <c:manualLayout>
                  <c:x val="5.7455540355677147E-2"/>
                  <c:y val="1.9251872244576271E-7"/>
                </c:manualLayout>
              </c:layout>
              <c:showVal val="1"/>
            </c:dLbl>
            <c:dLbl>
              <c:idx val="13"/>
              <c:layout>
                <c:manualLayout>
                  <c:x val="6.1559507523939808E-2"/>
                  <c:y val="2.4449877750611659E-3"/>
                </c:manualLayout>
              </c:layout>
              <c:showVal val="1"/>
            </c:dLbl>
            <c:dLbl>
              <c:idx val="14"/>
              <c:layout>
                <c:manualLayout>
                  <c:x val="7.3871409028727783E-2"/>
                  <c:y val="2.4449877750611659E-3"/>
                </c:manualLayout>
              </c:layout>
              <c:showVal val="1"/>
            </c:dLbl>
            <c:dLbl>
              <c:idx val="15"/>
              <c:layout>
                <c:manualLayout>
                  <c:x val="6.8399452804377824E-3"/>
                  <c:y val="1.9251872244576271E-7"/>
                </c:manualLayout>
              </c:layout>
              <c:showVal val="1"/>
            </c:dLbl>
            <c:dLbl>
              <c:idx val="16"/>
              <c:layout>
                <c:manualLayout>
                  <c:x val="6.429548563611491E-2"/>
                  <c:y val="-2.4449877750611659E-3"/>
                </c:manualLayout>
              </c:layout>
              <c:showVal val="1"/>
            </c:dLbl>
            <c:showVal val="1"/>
          </c:dLbls>
          <c:cat>
            <c:strRef>
              <c:f>'12.1.1'!$B$8:$B$24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'12.1.1'!$E$8:$E$24</c:f>
              <c:numCache>
                <c:formatCode>#,##0</c:formatCode>
                <c:ptCount val="17"/>
                <c:pt idx="0">
                  <c:v>2922670.6878564367</c:v>
                </c:pt>
                <c:pt idx="1">
                  <c:v>1543465.1778873038</c:v>
                </c:pt>
                <c:pt idx="2">
                  <c:v>132141.95250358855</c:v>
                </c:pt>
                <c:pt idx="3">
                  <c:v>211034.49293457624</c:v>
                </c:pt>
                <c:pt idx="4">
                  <c:v>2708077.3118474158</c:v>
                </c:pt>
                <c:pt idx="5">
                  <c:v>2944983.9239394446</c:v>
                </c:pt>
                <c:pt idx="6">
                  <c:v>1589505.3252462286</c:v>
                </c:pt>
                <c:pt idx="7">
                  <c:v>266799.66091662529</c:v>
                </c:pt>
                <c:pt idx="8">
                  <c:v>435011.06068906042</c:v>
                </c:pt>
                <c:pt idx="9">
                  <c:v>747820.47801736742</c:v>
                </c:pt>
                <c:pt idx="10">
                  <c:v>1897505.1944087246</c:v>
                </c:pt>
                <c:pt idx="11">
                  <c:v>1454297.7614501056</c:v>
                </c:pt>
                <c:pt idx="12">
                  <c:v>186872.53932421131</c:v>
                </c:pt>
                <c:pt idx="13">
                  <c:v>176826.02207773106</c:v>
                </c:pt>
                <c:pt idx="14">
                  <c:v>396745.85529384261</c:v>
                </c:pt>
                <c:pt idx="15">
                  <c:v>453716.34138637572</c:v>
                </c:pt>
                <c:pt idx="16">
                  <c:v>308244.3332595689</c:v>
                </c:pt>
              </c:numCache>
            </c:numRef>
          </c:val>
        </c:ser>
        <c:dLbls>
          <c:showVal val="1"/>
        </c:dLbls>
        <c:gapWidth val="70"/>
        <c:shape val="cylinder"/>
        <c:axId val="181465856"/>
        <c:axId val="181467392"/>
        <c:axId val="0"/>
      </c:bar3DChart>
      <c:catAx>
        <c:axId val="1814658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467392"/>
        <c:crosses val="autoZero"/>
        <c:lblAlgn val="ctr"/>
        <c:lblOffset val="100"/>
        <c:tickLblSkip val="1"/>
        <c:tickMarkSkip val="1"/>
      </c:catAx>
      <c:valAx>
        <c:axId val="181467392"/>
        <c:scaling>
          <c:orientation val="minMax"/>
        </c:scaling>
        <c:delete val="1"/>
        <c:axPos val="b"/>
        <c:numFmt formatCode="#,##0" sourceLinked="1"/>
        <c:tickLblPos val="none"/>
        <c:crossAx val="1814658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39579354323436"/>
          <c:y val="0.91215036520732107"/>
          <c:w val="0.20576152359978178"/>
          <c:h val="4.48598540265898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con corteza maderable.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201853568"/>
        <c:axId val="201875840"/>
        <c:axId val="0"/>
      </c:bar3DChart>
      <c:catAx>
        <c:axId val="2018535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875840"/>
        <c:crosses val="autoZero"/>
        <c:lblAlgn val="ctr"/>
        <c:lblOffset val="100"/>
        <c:tickLblSkip val="1"/>
        <c:tickMarkSkip val="1"/>
      </c:catAx>
      <c:valAx>
        <c:axId val="201875840"/>
        <c:scaling>
          <c:orientation val="minMax"/>
        </c:scaling>
        <c:delete val="1"/>
        <c:axPos val="b"/>
        <c:numFmt formatCode="General" sourceLinked="1"/>
        <c:tickLblPos val="none"/>
        <c:crossAx val="201853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de leña.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203030912"/>
        <c:axId val="203032448"/>
        <c:axId val="0"/>
      </c:bar3DChart>
      <c:catAx>
        <c:axId val="20303091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032448"/>
        <c:crosses val="autoZero"/>
        <c:lblAlgn val="ctr"/>
        <c:lblOffset val="100"/>
        <c:tickLblSkip val="1"/>
        <c:tickMarkSkip val="1"/>
      </c:catAx>
      <c:valAx>
        <c:axId val="203032448"/>
        <c:scaling>
          <c:orientation val="minMax"/>
        </c:scaling>
        <c:delete val="1"/>
        <c:axPos val="b"/>
        <c:numFmt formatCode="General" sourceLinked="1"/>
        <c:tickLblPos val="none"/>
        <c:crossAx val="2030309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con corteza maderable.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2814080672348389"/>
          <c:y val="3.21101653897460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85"/>
      <c:depthPercent val="100"/>
      <c:rAngAx val="1"/>
    </c:view3D>
    <c:floor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70436497986057"/>
          <c:y val="8.2400453316648734E-2"/>
          <c:w val="0.6920947821593697"/>
          <c:h val="0.87049805805759228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cat>
            <c:strRef>
              <c:f>'12.1.7'!$B$7:$B$23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'12.1.7'!$C$7:$C$23</c:f>
              <c:numCache>
                <c:formatCode>#,##0\ _€;\-#,##0\ _€</c:formatCod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13543532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118157125</c:v>
                </c:pt>
                <c:pt idx="7">
                  <c:v>14599980</c:v>
                </c:pt>
                <c:pt idx="8">
                  <c:v>60242643</c:v>
                </c:pt>
                <c:pt idx="9">
                  <c:v>20065059</c:v>
                </c:pt>
                <c:pt idx="10">
                  <c:v>33255502</c:v>
                </c:pt>
                <c:pt idx="11">
                  <c:v>192914042</c:v>
                </c:pt>
                <c:pt idx="12">
                  <c:v>8971487</c:v>
                </c:pt>
                <c:pt idx="13">
                  <c:v>20850856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</c:ser>
        <c:dLbls>
          <c:showVal val="1"/>
        </c:dLbls>
        <c:gapWidth val="70"/>
        <c:shape val="cylinder"/>
        <c:axId val="203081600"/>
        <c:axId val="203083136"/>
        <c:axId val="0"/>
      </c:bar3DChart>
      <c:catAx>
        <c:axId val="203081600"/>
        <c:scaling>
          <c:orientation val="maxMin"/>
        </c:scaling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083136"/>
        <c:crosses val="autoZero"/>
        <c:auto val="1"/>
        <c:lblAlgn val="ctr"/>
        <c:lblOffset val="100"/>
        <c:tickLblSkip val="1"/>
        <c:tickMarkSkip val="1"/>
      </c:catAx>
      <c:valAx>
        <c:axId val="203083136"/>
        <c:scaling>
          <c:orientation val="minMax"/>
        </c:scaling>
        <c:delete val="1"/>
        <c:axPos val="b"/>
        <c:numFmt formatCode="#,##0\ _€;\-#,##0\ _€" sourceLinked="1"/>
        <c:tickLblPos val="none"/>
        <c:crossAx val="20308160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de leña.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6690433796278246"/>
          <c:y val="6.3987295705683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5"/>
      <c:depthPercent val="100"/>
      <c:rAngAx val="1"/>
    </c:view3D>
    <c:floor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972972972972981"/>
          <c:y val="0.11214953271028059"/>
          <c:w val="0.70000000000000062"/>
          <c:h val="0.85280373831775702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cat>
            <c:strRef>
              <c:f>'12.1.7'!$B$7:$B$23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'12.1.7'!$F$7:$F$23</c:f>
              <c:numCache>
                <c:formatCode>#,##0\ _€;\-#,##0\ _€</c:formatCod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1029647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12656594.554649645</c:v>
                </c:pt>
                <c:pt idx="7">
                  <c:v>1533565</c:v>
                </c:pt>
                <c:pt idx="8">
                  <c:v>4857333</c:v>
                </c:pt>
                <c:pt idx="9">
                  <c:v>2045237</c:v>
                </c:pt>
                <c:pt idx="10">
                  <c:v>12307457</c:v>
                </c:pt>
                <c:pt idx="11">
                  <c:v>12667299</c:v>
                </c:pt>
                <c:pt idx="12">
                  <c:v>1087005</c:v>
                </c:pt>
                <c:pt idx="13">
                  <c:v>1683972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</c:ser>
        <c:dLbls>
          <c:showVal val="1"/>
        </c:dLbls>
        <c:gapWidth val="70"/>
        <c:shape val="cylinder"/>
        <c:axId val="203304320"/>
        <c:axId val="203314304"/>
        <c:axId val="0"/>
      </c:bar3DChart>
      <c:catAx>
        <c:axId val="203304320"/>
        <c:scaling>
          <c:orientation val="maxMin"/>
        </c:scaling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14304"/>
        <c:crosses val="autoZero"/>
        <c:auto val="1"/>
        <c:lblAlgn val="ctr"/>
        <c:lblOffset val="100"/>
        <c:tickLblSkip val="1"/>
        <c:tickMarkSkip val="1"/>
      </c:catAx>
      <c:valAx>
        <c:axId val="203314304"/>
        <c:scaling>
          <c:orientation val="minMax"/>
        </c:scaling>
        <c:delete val="1"/>
        <c:axPos val="b"/>
        <c:numFmt formatCode="#,##0\ _€;\-#,##0\ _€" sourceLinked="1"/>
        <c:tickLblPos val="none"/>
        <c:crossAx val="20330432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lineChart>
        <c:grouping val="standard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('12.2.1'!#¡REF!;'12.2.1'!#¡REF!;'12.2.1'!#¡REF!)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('12.2.1'!#¡REF!;'12.2.1'!#¡REF!;'12.2.1'!#¡REF!)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E5F-47CE-9E35-70A3030A0A92}"/>
            </c:ext>
          </c:extLst>
        </c:ser>
        <c:marker val="1"/>
        <c:axId val="203367552"/>
        <c:axId val="203369088"/>
      </c:lineChart>
      <c:catAx>
        <c:axId val="203367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69088"/>
        <c:crosses val="autoZero"/>
        <c:auto val="1"/>
        <c:lblAlgn val="ctr"/>
        <c:lblOffset val="100"/>
        <c:tickLblSkip val="1"/>
        <c:tickMarkSkip val="1"/>
      </c:catAx>
      <c:valAx>
        <c:axId val="203369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67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2012 (hectáreas) </a:t>
            </a:r>
          </a:p>
        </c:rich>
      </c:tx>
      <c:layout>
        <c:manualLayout>
          <c:xMode val="edge"/>
          <c:yMode val="edge"/>
          <c:x val="0.16216449878572725"/>
          <c:y val="5.36909699264691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5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817"/>
          <c:y val="6.0311341340266833E-2"/>
          <c:w val="0.62669683257919795"/>
          <c:h val="0.83268561592368873"/>
        </c:manualLayout>
      </c:layout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6594770039577871E-2"/>
                  <c:y val="3.474184047604763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82-498E-823A-0DE6BBA612D4}"/>
                </c:ext>
              </c:extLst>
            </c:dLbl>
            <c:dLbl>
              <c:idx val="1"/>
              <c:layout>
                <c:manualLayout>
                  <c:x val="1.1698046033620324E-2"/>
                  <c:y val="2.658532187293399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82-498E-823A-0DE6BBA612D4}"/>
                </c:ext>
              </c:extLst>
            </c:dLbl>
            <c:dLbl>
              <c:idx val="2"/>
              <c:layout>
                <c:manualLayout>
                  <c:x val="1.1920203644476702E-2"/>
                  <c:y val="3.189677626174600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82-498E-823A-0DE6BBA612D4}"/>
                </c:ext>
              </c:extLst>
            </c:dLbl>
            <c:dLbl>
              <c:idx val="3"/>
              <c:layout>
                <c:manualLayout>
                  <c:x val="1.2800408238344763E-2"/>
                  <c:y val="8.210815251147052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82-498E-823A-0DE6BBA612D4}"/>
                </c:ext>
              </c:extLst>
            </c:dLbl>
            <c:dLbl>
              <c:idx val="4"/>
              <c:layout>
                <c:manualLayout>
                  <c:x val="1.8892416142028967E-2"/>
                  <c:y val="4.25196850393703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82-498E-823A-0DE6BBA612D4}"/>
                </c:ext>
              </c:extLst>
            </c:dLbl>
            <c:dLbl>
              <c:idx val="5"/>
              <c:layout>
                <c:manualLayout>
                  <c:x val="1.6432542767120202E-2"/>
                  <c:y val="8.377111258039356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82-498E-823A-0DE6BBA612D4}"/>
                </c:ext>
              </c:extLst>
            </c:dLbl>
            <c:dLbl>
              <c:idx val="6"/>
              <c:layout>
                <c:manualLayout>
                  <c:x val="2.0295142082371855E-2"/>
                  <c:y val="7.653623449740614E-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82-498E-823A-0DE6BBA612D4}"/>
                </c:ext>
              </c:extLst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82-498E-823A-0DE6BBA612D4}"/>
                </c:ext>
              </c:extLst>
            </c:dLbl>
            <c:dLbl>
              <c:idx val="8"/>
              <c:layout>
                <c:manualLayout>
                  <c:x val="1.019349785496858E-2"/>
                  <c:y val="3.084290036264569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82-498E-823A-0DE6BBA612D4}"/>
                </c:ext>
              </c:extLst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82-498E-823A-0DE6BBA612D4}"/>
                </c:ext>
              </c:extLst>
            </c:dLbl>
            <c:dLbl>
              <c:idx val="10"/>
              <c:layout>
                <c:manualLayout>
                  <c:x val="1.2852387422936167E-2"/>
                  <c:y val="7.592113962853891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82-498E-823A-0DE6BBA612D4}"/>
                </c:ext>
              </c:extLst>
            </c:dLbl>
            <c:dLbl>
              <c:idx val="11"/>
              <c:layout>
                <c:manualLayout>
                  <c:x val="2.1184484569421288E-2"/>
                  <c:y val="2.547534611608689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82-498E-823A-0DE6BBA612D4}"/>
                </c:ext>
              </c:extLst>
            </c:dLbl>
            <c:dLbl>
              <c:idx val="12"/>
              <c:layout>
                <c:manualLayout>
                  <c:x val="2.0340712874342116E-2"/>
                  <c:y val="3.713810582837486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82-498E-823A-0DE6BBA612D4}"/>
                </c:ext>
              </c:extLst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82-498E-823A-0DE6BBA612D4}"/>
                </c:ext>
              </c:extLst>
            </c:dLbl>
            <c:dLbl>
              <c:idx val="14"/>
              <c:layout>
                <c:manualLayout>
                  <c:x val="1.4128250924173278E-2"/>
                  <c:y val="9.568031095349784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82-498E-823A-0DE6BBA612D4}"/>
                </c:ext>
              </c:extLst>
            </c:dLbl>
            <c:dLbl>
              <c:idx val="15"/>
              <c:layout>
                <c:manualLayout>
                  <c:x val="1.3553394371295258E-2"/>
                  <c:y val="1.7178577868606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82-498E-823A-0DE6BBA612D4}"/>
                </c:ext>
              </c:extLst>
            </c:dLbl>
            <c:dLbl>
              <c:idx val="16"/>
              <c:layout>
                <c:manualLayout>
                  <c:x val="3.2370706405511852E-2"/>
                  <c:y val="1.018441403390655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82-498E-823A-0DE6BBA612D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formatCode>0</c:formatCode>
                <c:ptCount val="17"/>
                <c:pt idx="0">
                  <c:v>0</c:v>
                </c:pt>
                <c:pt idx="1">
                  <c:v>170.5</c:v>
                </c:pt>
                <c:pt idx="2">
                  <c:v>140.54</c:v>
                </c:pt>
                <c:pt idx="3">
                  <c:v>124.11</c:v>
                </c:pt>
                <c:pt idx="4">
                  <c:v>80.22</c:v>
                </c:pt>
                <c:pt idx="5">
                  <c:v>1728.75</c:v>
                </c:pt>
                <c:pt idx="6">
                  <c:v>128.77000000000001</c:v>
                </c:pt>
                <c:pt idx="7">
                  <c:v>44.72</c:v>
                </c:pt>
                <c:pt idx="8">
                  <c:v>0</c:v>
                </c:pt>
                <c:pt idx="9">
                  <c:v>29.1</c:v>
                </c:pt>
                <c:pt idx="10">
                  <c:v>440.69</c:v>
                </c:pt>
                <c:pt idx="11">
                  <c:v>3276.7</c:v>
                </c:pt>
                <c:pt idx="12">
                  <c:v>21.61</c:v>
                </c:pt>
                <c:pt idx="13">
                  <c:v>395.48000000000013</c:v>
                </c:pt>
                <c:pt idx="14">
                  <c:v>1705.6599999999999</c:v>
                </c:pt>
                <c:pt idx="15">
                  <c:v>1221.81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682-498E-823A-0DE6BBA612D4}"/>
            </c:ext>
          </c:extLst>
        </c:ser>
        <c:dLbls>
          <c:showVal val="1"/>
        </c:dLbls>
        <c:gapWidth val="70"/>
        <c:shape val="cylinder"/>
        <c:axId val="203564928"/>
        <c:axId val="203566464"/>
        <c:axId val="0"/>
      </c:bar3DChart>
      <c:catAx>
        <c:axId val="2035649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66464"/>
        <c:crosses val="autoZero"/>
        <c:lblAlgn val="ctr"/>
        <c:lblOffset val="100"/>
        <c:tickLblSkip val="1"/>
        <c:tickMarkSkip val="1"/>
      </c:catAx>
      <c:valAx>
        <c:axId val="203566464"/>
        <c:scaling>
          <c:orientation val="minMax"/>
        </c:scaling>
        <c:delete val="1"/>
        <c:axPos val="b"/>
        <c:numFmt formatCode="0" sourceLinked="1"/>
        <c:tickLblPos val="none"/>
        <c:crossAx val="203564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2014 (hectáreas) </a:t>
            </a:r>
          </a:p>
        </c:rich>
      </c:tx>
      <c:layout>
        <c:manualLayout>
          <c:xMode val="edge"/>
          <c:yMode val="edge"/>
          <c:x val="0.16216449878572742"/>
          <c:y val="5.369096992646911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5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036199095022856"/>
          <c:y val="6.0311341340266833E-2"/>
          <c:w val="0.62669683257920028"/>
          <c:h val="0.83268561592368973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6594770039577895E-2"/>
                  <c:y val="3.47418404760476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E3-4684-B948-C1F8FD2D2F83}"/>
                </c:ext>
              </c:extLst>
            </c:dLbl>
            <c:dLbl>
              <c:idx val="1"/>
              <c:layout>
                <c:manualLayout>
                  <c:x val="1.1698046033620324E-2"/>
                  <c:y val="2.658532187293401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E3-4684-B948-C1F8FD2D2F83}"/>
                </c:ext>
              </c:extLst>
            </c:dLbl>
            <c:dLbl>
              <c:idx val="2"/>
              <c:layout>
                <c:manualLayout>
                  <c:x val="1.1920203644476718E-2"/>
                  <c:y val="3.189677626174600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E3-4684-B948-C1F8FD2D2F83}"/>
                </c:ext>
              </c:extLst>
            </c:dLbl>
            <c:dLbl>
              <c:idx val="3"/>
              <c:layout>
                <c:manualLayout>
                  <c:x val="1.2800408238344763E-2"/>
                  <c:y val="8.210815251147052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E3-4684-B948-C1F8FD2D2F83}"/>
                </c:ext>
              </c:extLst>
            </c:dLbl>
            <c:dLbl>
              <c:idx val="4"/>
              <c:layout>
                <c:manualLayout>
                  <c:x val="1.8892416142028967E-2"/>
                  <c:y val="4.251968503937044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E3-4684-B948-C1F8FD2D2F83}"/>
                </c:ext>
              </c:extLst>
            </c:dLbl>
            <c:dLbl>
              <c:idx val="5"/>
              <c:layout>
                <c:manualLayout>
                  <c:x val="1.6432542767120202E-2"/>
                  <c:y val="8.377111258039356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E3-4684-B948-C1F8FD2D2F83}"/>
                </c:ext>
              </c:extLst>
            </c:dLbl>
            <c:dLbl>
              <c:idx val="6"/>
              <c:layout>
                <c:manualLayout>
                  <c:x val="2.0295142082371903E-2"/>
                  <c:y val="7.6536234497406316E-5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E3-4684-B948-C1F8FD2D2F83}"/>
                </c:ext>
              </c:extLst>
            </c:dLbl>
            <c:dLbl>
              <c:idx val="7"/>
              <c:layout>
                <c:manualLayout>
                  <c:x val="1.4363676718625687E-2"/>
                  <c:y val="-1.486561444315062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E3-4684-B948-C1F8FD2D2F83}"/>
                </c:ext>
              </c:extLst>
            </c:dLbl>
            <c:dLbl>
              <c:idx val="8"/>
              <c:layout>
                <c:manualLayout>
                  <c:x val="1.019349785496858E-2"/>
                  <c:y val="3.084290036264573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E3-4684-B948-C1F8FD2D2F83}"/>
                </c:ext>
              </c:extLst>
            </c:dLbl>
            <c:dLbl>
              <c:idx val="9"/>
              <c:layout>
                <c:manualLayout>
                  <c:x val="1.2290585003174533E-2"/>
                  <c:y val="4.065837190198553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E3-4684-B948-C1F8FD2D2F83}"/>
                </c:ext>
              </c:extLst>
            </c:dLbl>
            <c:dLbl>
              <c:idx val="10"/>
              <c:layout>
                <c:manualLayout>
                  <c:x val="1.2852387422936167E-2"/>
                  <c:y val="7.592113962853891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E3-4684-B948-C1F8FD2D2F83}"/>
                </c:ext>
              </c:extLst>
            </c:dLbl>
            <c:dLbl>
              <c:idx val="11"/>
              <c:layout>
                <c:manualLayout>
                  <c:x val="2.1184484569421288E-2"/>
                  <c:y val="2.54753461160869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E3-4684-B948-C1F8FD2D2F83}"/>
                </c:ext>
              </c:extLst>
            </c:dLbl>
            <c:dLbl>
              <c:idx val="12"/>
              <c:layout>
                <c:manualLayout>
                  <c:x val="2.0340712874342116E-2"/>
                  <c:y val="3.713810582837494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E3-4684-B948-C1F8FD2D2F83}"/>
                </c:ext>
              </c:extLst>
            </c:dLbl>
            <c:dLbl>
              <c:idx val="13"/>
              <c:layout>
                <c:manualLayout>
                  <c:x val="8.2880691157011556E-3"/>
                  <c:y val="1.038328224239145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E3-4684-B948-C1F8FD2D2F83}"/>
                </c:ext>
              </c:extLst>
            </c:dLbl>
            <c:dLbl>
              <c:idx val="14"/>
              <c:layout>
                <c:manualLayout>
                  <c:x val="1.4128250924173278E-2"/>
                  <c:y val="9.568031095349802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E3-4684-B948-C1F8FD2D2F83}"/>
                </c:ext>
              </c:extLst>
            </c:dLbl>
            <c:dLbl>
              <c:idx val="15"/>
              <c:layout>
                <c:manualLayout>
                  <c:x val="1.3553394371295258E-2"/>
                  <c:y val="1.717857786860621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E3-4684-B948-C1F8FD2D2F83}"/>
                </c:ext>
              </c:extLst>
            </c:dLbl>
            <c:dLbl>
              <c:idx val="16"/>
              <c:layout>
                <c:manualLayout>
                  <c:x val="3.2370706405511852E-2"/>
                  <c:y val="1.018441403390655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E3-4684-B948-C1F8FD2D2F83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formatCode>0</c:formatCode>
                <c:ptCount val="17"/>
                <c:pt idx="0">
                  <c:v>0</c:v>
                </c:pt>
                <c:pt idx="1">
                  <c:v>170.5</c:v>
                </c:pt>
                <c:pt idx="2">
                  <c:v>140.54</c:v>
                </c:pt>
                <c:pt idx="3">
                  <c:v>124.11</c:v>
                </c:pt>
                <c:pt idx="4">
                  <c:v>80.22</c:v>
                </c:pt>
                <c:pt idx="5">
                  <c:v>1728.75</c:v>
                </c:pt>
                <c:pt idx="6">
                  <c:v>128.77000000000001</c:v>
                </c:pt>
                <c:pt idx="7">
                  <c:v>44.72</c:v>
                </c:pt>
                <c:pt idx="8">
                  <c:v>0</c:v>
                </c:pt>
                <c:pt idx="9">
                  <c:v>29.1</c:v>
                </c:pt>
                <c:pt idx="10">
                  <c:v>440.69</c:v>
                </c:pt>
                <c:pt idx="11">
                  <c:v>3276.7</c:v>
                </c:pt>
                <c:pt idx="12">
                  <c:v>21.61</c:v>
                </c:pt>
                <c:pt idx="13">
                  <c:v>395.48000000000013</c:v>
                </c:pt>
                <c:pt idx="14">
                  <c:v>1705.6599999999999</c:v>
                </c:pt>
                <c:pt idx="15">
                  <c:v>1221.81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8E3-4684-B948-C1F8FD2D2F83}"/>
            </c:ext>
          </c:extLst>
        </c:ser>
        <c:dLbls>
          <c:showVal val="1"/>
        </c:dLbls>
        <c:gapWidth val="70"/>
        <c:shape val="cylinder"/>
        <c:axId val="203631232"/>
        <c:axId val="203637120"/>
        <c:axId val="0"/>
      </c:bar3DChart>
      <c:catAx>
        <c:axId val="2036312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637120"/>
        <c:crosses val="autoZero"/>
        <c:lblAlgn val="ctr"/>
        <c:lblOffset val="100"/>
        <c:tickLblSkip val="1"/>
        <c:tickMarkSkip val="1"/>
      </c:catAx>
      <c:valAx>
        <c:axId val="203637120"/>
        <c:scaling>
          <c:orientation val="minMax"/>
        </c:scaling>
        <c:delete val="1"/>
        <c:axPos val="b"/>
        <c:numFmt formatCode="0" sourceLinked="1"/>
        <c:tickLblPos val="none"/>
        <c:crossAx val="2036312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'12.2.2'!#¡REF!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'12.2.2'!#¡REF!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E98-4F41-8E2A-D868FF901376}"/>
            </c:ext>
          </c:extLst>
        </c:ser>
        <c:dLbls>
          <c:showVal val="1"/>
        </c:dLbls>
        <c:gapWidth val="70"/>
        <c:shape val="cylinder"/>
        <c:axId val="203486336"/>
        <c:axId val="203487872"/>
        <c:axId val="0"/>
      </c:bar3DChart>
      <c:catAx>
        <c:axId val="20348633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487872"/>
        <c:crosses val="autoZero"/>
        <c:lblAlgn val="ctr"/>
        <c:lblOffset val="100"/>
        <c:tickLblSkip val="1"/>
        <c:tickMarkSkip val="1"/>
      </c:catAx>
      <c:valAx>
        <c:axId val="203487872"/>
        <c:scaling>
          <c:orientation val="minMax"/>
        </c:scaling>
        <c:delete val="1"/>
        <c:axPos val="b"/>
        <c:numFmt formatCode="General" sourceLinked="1"/>
        <c:tickLblPos val="none"/>
        <c:crossAx val="203486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>
        <c:manualLayout>
          <c:xMode val="edge"/>
          <c:yMode val="edge"/>
          <c:x val="0.28701388230086117"/>
          <c:y val="4.1379509764668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859832722134663E-2"/>
          <c:y val="0.17026418770652638"/>
          <c:w val="0.92552075784713317"/>
          <c:h val="0.71702805808804593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'12.2.2'!$B$6:$N$6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2005*</c:v>
                </c:pt>
                <c:pt idx="4">
                  <c:v>2006*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strCache>
            </c:strRef>
          </c:cat>
          <c:val>
            <c:numRef>
              <c:f>'12.2.2'!$B$25:$N$25</c:f>
              <c:numCache>
                <c:formatCode>0</c:formatCode>
                <c:ptCount val="13"/>
                <c:pt idx="0">
                  <c:v>341</c:v>
                </c:pt>
                <c:pt idx="1">
                  <c:v>382</c:v>
                </c:pt>
                <c:pt idx="2">
                  <c:v>343</c:v>
                </c:pt>
                <c:pt idx="3">
                  <c:v>110</c:v>
                </c:pt>
                <c:pt idx="4">
                  <c:v>198</c:v>
                </c:pt>
                <c:pt idx="5">
                  <c:v>192</c:v>
                </c:pt>
                <c:pt idx="6">
                  <c:v>408</c:v>
                </c:pt>
                <c:pt idx="7">
                  <c:v>361</c:v>
                </c:pt>
                <c:pt idx="8">
                  <c:v>356</c:v>
                </c:pt>
                <c:pt idx="9">
                  <c:v>472</c:v>
                </c:pt>
                <c:pt idx="10">
                  <c:v>478</c:v>
                </c:pt>
                <c:pt idx="11">
                  <c:v>484</c:v>
                </c:pt>
                <c:pt idx="12">
                  <c:v>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8A-428A-826E-4A43F1EFDCF5}"/>
            </c:ext>
          </c:extLst>
        </c:ser>
        <c:marker val="1"/>
        <c:axId val="203704576"/>
        <c:axId val="203718656"/>
      </c:lineChart>
      <c:catAx>
        <c:axId val="203704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718656"/>
        <c:crosses val="autoZero"/>
        <c:auto val="1"/>
        <c:lblAlgn val="ctr"/>
        <c:lblOffset val="100"/>
        <c:tickLblSkip val="1"/>
        <c:tickMarkSkip val="1"/>
      </c:catAx>
      <c:valAx>
        <c:axId val="203718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7045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lineChart>
        <c:grouping val="standard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'12.2.4'!#¡REF!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80A-45CE-857B-320D11ACA993}"/>
            </c:ext>
          </c:extLst>
        </c:ser>
        <c:marker val="1"/>
        <c:axId val="203943936"/>
        <c:axId val="203945472"/>
      </c:lineChart>
      <c:catAx>
        <c:axId val="203943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945472"/>
        <c:crosses val="autoZero"/>
        <c:auto val="1"/>
        <c:lblAlgn val="ctr"/>
        <c:lblOffset val="100"/>
        <c:tickLblSkip val="1"/>
        <c:tickMarkSkip val="1"/>
      </c:catAx>
      <c:valAx>
        <c:axId val="203945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943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la superficie ordenada. 
Año 2014 (hectáreas) </a:t>
            </a:r>
          </a:p>
        </c:rich>
      </c:tx>
      <c:layout>
        <c:manualLayout>
          <c:xMode val="edge"/>
          <c:yMode val="edge"/>
          <c:x val="0.28211827127637223"/>
          <c:y val="4.26008968609865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66049282640532"/>
          <c:y val="0.15695067264573992"/>
          <c:w val="0.69934729798215123"/>
          <c:h val="0.81614349775784767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4352350197344816E-2"/>
                  <c:y val="1.494768310911808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9D-4A4C-B431-DE53379D5701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'12.3.1'!$C$7:$C$23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'12.3.1'!$D$7:$D$23</c:f>
              <c:numCache>
                <c:formatCode>#,##0\ _€;\-#,##0\ _€</c:formatCode>
                <c:ptCount val="17"/>
                <c:pt idx="0">
                  <c:v>1228647.5199999998</c:v>
                </c:pt>
                <c:pt idx="1">
                  <c:v>70621.63</c:v>
                </c:pt>
                <c:pt idx="3">
                  <c:v>10681</c:v>
                </c:pt>
                <c:pt idx="4">
                  <c:v>423220.39</c:v>
                </c:pt>
                <c:pt idx="5">
                  <c:v>851837.1</c:v>
                </c:pt>
                <c:pt idx="6">
                  <c:v>713867.3</c:v>
                </c:pt>
                <c:pt idx="7">
                  <c:v>81508.039999999994</c:v>
                </c:pt>
                <c:pt idx="8">
                  <c:v>349970.6</c:v>
                </c:pt>
                <c:pt idx="9">
                  <c:v>67719.88</c:v>
                </c:pt>
                <c:pt idx="10">
                  <c:v>108351.90000000001</c:v>
                </c:pt>
                <c:pt idx="11">
                  <c:v>205632</c:v>
                </c:pt>
                <c:pt idx="12">
                  <c:v>9522.7000000000007</c:v>
                </c:pt>
                <c:pt idx="13">
                  <c:v>76916.850000000006</c:v>
                </c:pt>
                <c:pt idx="14">
                  <c:v>78025</c:v>
                </c:pt>
                <c:pt idx="15">
                  <c:v>56148.66</c:v>
                </c:pt>
                <c:pt idx="16">
                  <c:v>172812.5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9D-4A4C-B431-DE53379D5701}"/>
            </c:ext>
          </c:extLst>
        </c:ser>
        <c:dLbls>
          <c:showVal val="1"/>
        </c:dLbls>
        <c:gapWidth val="70"/>
        <c:shape val="cylinder"/>
        <c:axId val="203852416"/>
        <c:axId val="203862400"/>
        <c:axId val="0"/>
      </c:bar3DChart>
      <c:catAx>
        <c:axId val="2038524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862400"/>
        <c:crosses val="autoZero"/>
        <c:lblAlgn val="ctr"/>
        <c:lblOffset val="100"/>
        <c:tickLblSkip val="1"/>
        <c:tickMarkSkip val="1"/>
      </c:catAx>
      <c:valAx>
        <c:axId val="203862400"/>
        <c:scaling>
          <c:orientation val="minMax"/>
        </c:scaling>
        <c:delete val="1"/>
        <c:axPos val="b"/>
        <c:numFmt formatCode="#,##0\ _€;\-#,##0\ _€" sourceLinked="1"/>
        <c:tickLblPos val="none"/>
        <c:crossAx val="2038524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 madera cortada según grupo de especies
(metros cúbicos)</a:t>
            </a:r>
          </a:p>
        </c:rich>
      </c:tx>
      <c:layout>
        <c:manualLayout>
          <c:xMode val="edge"/>
          <c:yMode val="edge"/>
          <c:x val="0.18773969775165891"/>
          <c:y val="2.94117911051950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72554568459949"/>
          <c:y val="0.23345609189748825"/>
          <c:w val="0.87484144870671199"/>
          <c:h val="0.67830943236357533"/>
        </c:manualLayout>
      </c:layout>
      <c:barChart>
        <c:barDir val="col"/>
        <c:grouping val="stacked"/>
        <c:ser>
          <c:idx val="0"/>
          <c:order val="0"/>
          <c:tx>
            <c:v>coníferas</c:v>
          </c:tx>
          <c:spPr>
            <a:solidFill>
              <a:srgbClr val="00B050"/>
            </a:solidFill>
          </c:spPr>
          <c:cat>
            <c:numRef>
              <c:f>'12.4.1'!$A$7:$A$28</c:f>
              <c:numCache>
                <c:formatCode>General</c:formatCod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numCache>
            </c:numRef>
          </c:cat>
          <c:val>
            <c:numRef>
              <c:f>'12.4.1'!$B$7:$B$28</c:f>
              <c:numCache>
                <c:formatCode>#,##0__;\–#,##0__;0__;@__</c:formatCode>
                <c:ptCount val="22"/>
                <c:pt idx="0">
                  <c:v>6372</c:v>
                </c:pt>
                <c:pt idx="1">
                  <c:v>7549</c:v>
                </c:pt>
                <c:pt idx="2">
                  <c:v>7882</c:v>
                </c:pt>
                <c:pt idx="3">
                  <c:v>7507</c:v>
                </c:pt>
                <c:pt idx="4">
                  <c:v>8160</c:v>
                </c:pt>
                <c:pt idx="5">
                  <c:v>7981</c:v>
                </c:pt>
                <c:pt idx="6">
                  <c:v>7816</c:v>
                </c:pt>
                <c:pt idx="7">
                  <c:v>6838</c:v>
                </c:pt>
                <c:pt idx="8">
                  <c:v>6148</c:v>
                </c:pt>
                <c:pt idx="9">
                  <c:v>5525</c:v>
                </c:pt>
                <c:pt idx="10">
                  <c:v>6631</c:v>
                </c:pt>
                <c:pt idx="11">
                  <c:v>6037</c:v>
                </c:pt>
                <c:pt idx="12">
                  <c:v>7804</c:v>
                </c:pt>
                <c:pt idx="13">
                  <c:v>8270</c:v>
                </c:pt>
                <c:pt idx="14">
                  <c:v>7406</c:v>
                </c:pt>
                <c:pt idx="15">
                  <c:v>6501</c:v>
                </c:pt>
                <c:pt idx="16">
                  <c:v>5318</c:v>
                </c:pt>
                <c:pt idx="17">
                  <c:v>6163.9409699999997</c:v>
                </c:pt>
                <c:pt idx="18">
                  <c:v>7115.0303599999997</c:v>
                </c:pt>
                <c:pt idx="19">
                  <c:v>7598.3883539999997</c:v>
                </c:pt>
                <c:pt idx="20">
                  <c:v>8378.4640479999998</c:v>
                </c:pt>
                <c:pt idx="21">
                  <c:v>8779.452346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3-4213-BC82-9006BF70ED45}"/>
            </c:ext>
          </c:extLst>
        </c:ser>
        <c:ser>
          <c:idx val="1"/>
          <c:order val="1"/>
          <c:tx>
            <c:v>frondosas</c:v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'12.4.1'!$A$7:$A$28</c:f>
              <c:numCache>
                <c:formatCode>General</c:formatCod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numCache>
            </c:numRef>
          </c:cat>
          <c:val>
            <c:numRef>
              <c:f>'12.4.1'!$C$7:$C$28</c:f>
              <c:numCache>
                <c:formatCode>#,##0__;\–#,##0__;0__;@__</c:formatCode>
                <c:ptCount val="22"/>
                <c:pt idx="0">
                  <c:v>4197</c:v>
                </c:pt>
                <c:pt idx="1">
                  <c:v>4601</c:v>
                </c:pt>
                <c:pt idx="2">
                  <c:v>5068</c:v>
                </c:pt>
                <c:pt idx="3">
                  <c:v>4662</c:v>
                </c:pt>
                <c:pt idx="4">
                  <c:v>5116</c:v>
                </c:pt>
                <c:pt idx="5">
                  <c:v>5710</c:v>
                </c:pt>
                <c:pt idx="6">
                  <c:v>5447</c:v>
                </c:pt>
                <c:pt idx="7">
                  <c:v>5058</c:v>
                </c:pt>
                <c:pt idx="8">
                  <c:v>5407</c:v>
                </c:pt>
                <c:pt idx="9">
                  <c:v>5382</c:v>
                </c:pt>
                <c:pt idx="10">
                  <c:v>5582</c:v>
                </c:pt>
                <c:pt idx="11">
                  <c:v>5409</c:v>
                </c:pt>
                <c:pt idx="12">
                  <c:v>5578</c:v>
                </c:pt>
                <c:pt idx="13">
                  <c:v>5260</c:v>
                </c:pt>
                <c:pt idx="14">
                  <c:v>5408</c:v>
                </c:pt>
                <c:pt idx="15">
                  <c:v>5788</c:v>
                </c:pt>
                <c:pt idx="16">
                  <c:v>5038</c:v>
                </c:pt>
                <c:pt idx="17">
                  <c:v>5787.6723299999994</c:v>
                </c:pt>
                <c:pt idx="18">
                  <c:v>6977.6607899999999</c:v>
                </c:pt>
                <c:pt idx="19">
                  <c:v>6520.8608299999996</c:v>
                </c:pt>
                <c:pt idx="20">
                  <c:v>6681.3104510000003</c:v>
                </c:pt>
                <c:pt idx="21">
                  <c:v>6982.43786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53-4213-BC82-9006BF70ED45}"/>
            </c:ext>
          </c:extLst>
        </c:ser>
        <c:ser>
          <c:idx val="2"/>
          <c:order val="2"/>
          <c:tx>
            <c:v>sin clasificar</c:v>
          </c:tx>
          <c:cat>
            <c:numRef>
              <c:f>'12.4.1'!$A$7:$A$28</c:f>
              <c:numCache>
                <c:formatCode>General</c:formatCod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numCache>
            </c:numRef>
          </c:cat>
          <c:val>
            <c:numRef>
              <c:f>'12.4.1'!$D$7:$D$28</c:f>
              <c:numCache>
                <c:formatCode>#,##0__;\–#,##0__;0__;@__</c:formatCode>
                <c:ptCount val="22"/>
                <c:pt idx="0">
                  <c:v>3027</c:v>
                </c:pt>
                <c:pt idx="1">
                  <c:v>3244</c:v>
                </c:pt>
                <c:pt idx="2">
                  <c:v>2623</c:v>
                </c:pt>
                <c:pt idx="3">
                  <c:v>2571</c:v>
                </c:pt>
                <c:pt idx="4">
                  <c:v>2378</c:v>
                </c:pt>
                <c:pt idx="5">
                  <c:v>2183</c:v>
                </c:pt>
                <c:pt idx="6">
                  <c:v>2099</c:v>
                </c:pt>
                <c:pt idx="7">
                  <c:v>2193</c:v>
                </c:pt>
                <c:pt idx="8">
                  <c:v>2546</c:v>
                </c:pt>
                <c:pt idx="9">
                  <c:v>3806</c:v>
                </c:pt>
                <c:pt idx="10">
                  <c:v>3396</c:v>
                </c:pt>
                <c:pt idx="11">
                  <c:v>3353</c:v>
                </c:pt>
                <c:pt idx="12">
                  <c:v>2466</c:v>
                </c:pt>
                <c:pt idx="13">
                  <c:v>3523</c:v>
                </c:pt>
                <c:pt idx="14">
                  <c:v>1281</c:v>
                </c:pt>
                <c:pt idx="15">
                  <c:v>4761</c:v>
                </c:pt>
                <c:pt idx="16">
                  <c:v>3754.2882766255643</c:v>
                </c:pt>
                <c:pt idx="17">
                  <c:v>1287.8821761596864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53-4213-BC82-9006BF70ED45}"/>
            </c:ext>
          </c:extLst>
        </c:ser>
        <c:overlap val="100"/>
        <c:axId val="203142272"/>
        <c:axId val="203143808"/>
      </c:barChart>
      <c:catAx>
        <c:axId val="203142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43808"/>
        <c:crosses val="autoZero"/>
        <c:auto val="1"/>
        <c:lblAlgn val="ctr"/>
        <c:lblOffset val="100"/>
        <c:tickLblSkip val="1"/>
        <c:tickMarkSkip val="1"/>
      </c:catAx>
      <c:valAx>
        <c:axId val="203143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42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121372028371484"/>
          <c:y val="0.1415442446937514"/>
          <c:w val="0.34610515707958805"/>
          <c:h val="4.59559236018673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madera cortada (miles de euros)</a:t>
            </a:r>
          </a:p>
        </c:rich>
      </c:tx>
      <c:layout>
        <c:manualLayout>
          <c:xMode val="edge"/>
          <c:yMode val="edge"/>
          <c:x val="0.19186797164616648"/>
          <c:y val="3.23383870160602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06488188487849"/>
          <c:y val="0.17910491270433171"/>
          <c:w val="0.83062988857402142"/>
          <c:h val="0.70398180965730361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'[28]12.4.1'!$A$7:$A$25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'[28]12.4.1'!$F$7:$F$23</c:f>
              <c:numCache>
                <c:formatCode>General</c:formatCode>
                <c:ptCount val="17"/>
                <c:pt idx="0">
                  <c:v>444743</c:v>
                </c:pt>
                <c:pt idx="1">
                  <c:v>536499</c:v>
                </c:pt>
                <c:pt idx="2">
                  <c:v>602025</c:v>
                </c:pt>
                <c:pt idx="3">
                  <c:v>595719</c:v>
                </c:pt>
                <c:pt idx="4">
                  <c:v>655085</c:v>
                </c:pt>
                <c:pt idx="5">
                  <c:v>685953</c:v>
                </c:pt>
                <c:pt idx="6">
                  <c:v>669298</c:v>
                </c:pt>
                <c:pt idx="7">
                  <c:v>627945</c:v>
                </c:pt>
                <c:pt idx="8">
                  <c:v>623529</c:v>
                </c:pt>
                <c:pt idx="9">
                  <c:v>666321</c:v>
                </c:pt>
                <c:pt idx="10">
                  <c:v>750391</c:v>
                </c:pt>
                <c:pt idx="11">
                  <c:v>718811</c:v>
                </c:pt>
                <c:pt idx="12">
                  <c:v>730484</c:v>
                </c:pt>
                <c:pt idx="13">
                  <c:v>743657</c:v>
                </c:pt>
                <c:pt idx="14">
                  <c:v>720646.82539682544</c:v>
                </c:pt>
                <c:pt idx="15">
                  <c:v>871714</c:v>
                </c:pt>
                <c:pt idx="16">
                  <c:v>721415.59148213349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DD-4CF5-B378-EB9317FAB83D}"/>
            </c:ext>
          </c:extLst>
        </c:ser>
        <c:marker val="1"/>
        <c:axId val="204292480"/>
        <c:axId val="204294016"/>
      </c:lineChart>
      <c:catAx>
        <c:axId val="204292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294016"/>
        <c:crosses val="autoZero"/>
        <c:auto val="1"/>
        <c:lblAlgn val="ctr"/>
        <c:lblOffset val="100"/>
        <c:tickLblSkip val="1"/>
        <c:tickMarkSkip val="1"/>
      </c:catAx>
      <c:valAx>
        <c:axId val="204294016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292480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2012</a:t>
            </a:r>
          </a:p>
        </c:rich>
      </c:tx>
      <c:layout>
        <c:manualLayout>
          <c:xMode val="edge"/>
          <c:yMode val="edge"/>
          <c:x val="0.13674546969054024"/>
          <c:y val="2.831975482833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2.850628725095276E-2"/>
          <c:y val="0.31521772590196984"/>
          <c:w val="0.43101506323440969"/>
          <c:h val="0.3260873026572107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8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E5-47BB-9E6B-57023222E4F2}"/>
              </c:ext>
            </c:extLst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E5-47BB-9E6B-57023222E4F2}"/>
              </c:ext>
            </c:extLst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E5-47BB-9E6B-57023222E4F2}"/>
              </c:ext>
            </c:extLst>
          </c:dPt>
          <c:dPt>
            <c:idx val="3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DE5-47BB-9E6B-57023222E4F2}"/>
              </c:ext>
            </c:extLst>
          </c:dPt>
          <c:dPt>
            <c:idx val="4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DE5-47BB-9E6B-57023222E4F2}"/>
              </c:ext>
            </c:extLst>
          </c:dPt>
          <c:dPt>
            <c:idx val="5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DE5-47BB-9E6B-57023222E4F2}"/>
              </c:ext>
            </c:extLst>
          </c:dPt>
          <c:dPt>
            <c:idx val="6"/>
            <c:explosion val="0"/>
            <c:spPr>
              <a:solidFill>
                <a:srgbClr val="008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DE5-47BB-9E6B-57023222E4F2}"/>
              </c:ext>
            </c:extLst>
          </c:dPt>
          <c:dPt>
            <c:idx val="7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DE5-47BB-9E6B-57023222E4F2}"/>
              </c:ext>
            </c:extLst>
          </c:dPt>
          <c:dPt>
            <c:idx val="8"/>
            <c:spPr>
              <a:solidFill>
                <a:srgbClr val="3366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DE5-47BB-9E6B-57023222E4F2}"/>
              </c:ext>
            </c:extLst>
          </c:dPt>
          <c:dPt>
            <c:idx val="9"/>
            <c:spPr>
              <a:solidFill>
                <a:srgbClr val="00FF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DE5-47BB-9E6B-57023222E4F2}"/>
              </c:ext>
            </c:extLst>
          </c:dPt>
          <c:dLbls>
            <c:dLbl>
              <c:idx val="0"/>
              <c:layout>
                <c:manualLayout>
                  <c:x val="1.4298098391239912E-2"/>
                  <c:y val="-9.244404638887426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E5-47BB-9E6B-57023222E4F2}"/>
                </c:ext>
              </c:extLst>
            </c:dLbl>
            <c:dLbl>
              <c:idx val="1"/>
              <c:layout>
                <c:manualLayout>
                  <c:x val="3.429226906339651E-2"/>
                  <c:y val="-8.5822886334145837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E5-47BB-9E6B-57023222E4F2}"/>
                </c:ext>
              </c:extLst>
            </c:dLbl>
            <c:dLbl>
              <c:idx val="2"/>
              <c:layout>
                <c:manualLayout>
                  <c:x val="-1.0409969478651895E-3"/>
                  <c:y val="-9.8184540048467425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E5-47BB-9E6B-57023222E4F2}"/>
                </c:ext>
              </c:extLst>
            </c:dLbl>
            <c:dLbl>
              <c:idx val="3"/>
              <c:layout>
                <c:manualLayout>
                  <c:x val="1.5105835518430923E-2"/>
                  <c:y val="-0.1327004008787840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E5-47BB-9E6B-57023222E4F2}"/>
                </c:ext>
              </c:extLst>
            </c:dLbl>
            <c:dLbl>
              <c:idx val="4"/>
              <c:layout>
                <c:manualLayout>
                  <c:x val="3.9763620308840827E-2"/>
                  <c:y val="-5.3649898076707683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E5-47BB-9E6B-57023222E4F2}"/>
                </c:ext>
              </c:extLst>
            </c:dLbl>
            <c:dLbl>
              <c:idx val="5"/>
              <c:layout>
                <c:manualLayout>
                  <c:x val="3.1032862237843351E-2"/>
                  <c:y val="8.6592072421001504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E5-47BB-9E6B-57023222E4F2}"/>
                </c:ext>
              </c:extLst>
            </c:dLbl>
            <c:dLbl>
              <c:idx val="6"/>
              <c:layout>
                <c:manualLayout>
                  <c:x val="-1.4547422383114525E-4"/>
                  <c:y val="5.4662196402238586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E5-47BB-9E6B-57023222E4F2}"/>
                </c:ext>
              </c:extLst>
            </c:dLbl>
            <c:dLbl>
              <c:idx val="7"/>
              <c:layout>
                <c:manualLayout>
                  <c:x val="-5.4542114630586523E-2"/>
                  <c:y val="-6.0024442754742835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E5-47BB-9E6B-57023222E4F2}"/>
                </c:ext>
              </c:extLst>
            </c:dLbl>
            <c:dLbl>
              <c:idx val="8"/>
              <c:layout>
                <c:manualLayout>
                  <c:x val="-7.4978249439247831E-3"/>
                  <c:y val="-0.10548753849516238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E5-47BB-9E6B-57023222E4F2}"/>
                </c:ext>
              </c:extLst>
            </c:dLbl>
            <c:dLbl>
              <c:idx val="9"/>
              <c:layout>
                <c:manualLayout>
                  <c:x val="2.2915580223739275E-2"/>
                  <c:y val="-4.6887792843933731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E5-47BB-9E6B-57023222E4F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('12.4.2'!$B$6:$F$6,'12.4.2'!$B$14:$E$14)</c:f>
              <c:strCache>
                <c:ptCount val="9"/>
                <c:pt idx="0">
                  <c:v>Del Estado o de las CC.AA. y catalogados de utilidad pública</c:v>
                </c:pt>
                <c:pt idx="1">
                  <c:v>Del Estado o de las CC.AA.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Montes vecinales en mano común</c:v>
                </c:pt>
                <c:pt idx="8">
                  <c:v>Privada sin especificar</c:v>
                </c:pt>
              </c:strCache>
            </c:strRef>
          </c:cat>
          <c:val>
            <c:numRef>
              <c:f>('12.4.2'!$B$10:$F$10,'12.4.2'!$B$18:$E$18)</c:f>
              <c:numCache>
                <c:formatCode>#,##0__;\–#,##0__;0__;@__</c:formatCode>
                <c:ptCount val="9"/>
                <c:pt idx="0">
                  <c:v>406356.68</c:v>
                </c:pt>
                <c:pt idx="1">
                  <c:v>30725.47</c:v>
                </c:pt>
                <c:pt idx="2">
                  <c:v>2403996.6799999997</c:v>
                </c:pt>
                <c:pt idx="3">
                  <c:v>130390.73</c:v>
                </c:pt>
                <c:pt idx="4">
                  <c:v>145040.86000000002</c:v>
                </c:pt>
                <c:pt idx="5">
                  <c:v>82631.23000000001</c:v>
                </c:pt>
                <c:pt idx="6">
                  <c:v>8433736.9059999995</c:v>
                </c:pt>
                <c:pt idx="7">
                  <c:v>1262080</c:v>
                </c:pt>
                <c:pt idx="8">
                  <c:v>2866931.65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DE5-47BB-9E6B-57023222E4F2}"/>
            </c:ext>
          </c:extLst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7795241281114506"/>
          <c:h val="0.784783441728347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cortas de madera y leña según tipo de propiedad. Año 2014</a:t>
            </a:r>
          </a:p>
        </c:rich>
      </c:tx>
      <c:layout>
        <c:manualLayout>
          <c:xMode val="edge"/>
          <c:yMode val="edge"/>
          <c:x val="0.13674546969054024"/>
          <c:y val="2.8319754828334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2.850628725095276E-2"/>
          <c:y val="0.31521772590197017"/>
          <c:w val="0.43101506323441047"/>
          <c:h val="0.32608730265721125"/>
        </c:manualLayout>
      </c:layout>
      <c:pie3DChart>
        <c:varyColors val="1"/>
        <c:ser>
          <c:idx val="0"/>
          <c:order val="0"/>
          <c:explosion val="10"/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91-4282-9CDD-2C958FD8EE1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('12.4.2'!$B$6:$F$6,'12.4.2'!$B$14:$E$14)</c:f>
              <c:strCache>
                <c:ptCount val="9"/>
                <c:pt idx="0">
                  <c:v>Del Estado o de las CC.AA. y catalogados de utilidad pública</c:v>
                </c:pt>
                <c:pt idx="1">
                  <c:v>Del Estado o de las CC.AA.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Montes vecinales en mano común</c:v>
                </c:pt>
                <c:pt idx="8">
                  <c:v>Privada sin especificar</c:v>
                </c:pt>
              </c:strCache>
            </c:strRef>
          </c:cat>
          <c:val>
            <c:numRef>
              <c:f>('12.4.2'!$B$10:$F$10,'12.4.2'!$B$18:$E$18)</c:f>
              <c:numCache>
                <c:formatCode>#,##0__;\–#,##0__;0__;@__</c:formatCode>
                <c:ptCount val="9"/>
                <c:pt idx="0">
                  <c:v>406356.68</c:v>
                </c:pt>
                <c:pt idx="1">
                  <c:v>30725.47</c:v>
                </c:pt>
                <c:pt idx="2">
                  <c:v>2403996.6799999997</c:v>
                </c:pt>
                <c:pt idx="3">
                  <c:v>130390.73</c:v>
                </c:pt>
                <c:pt idx="4">
                  <c:v>145040.86000000002</c:v>
                </c:pt>
                <c:pt idx="5">
                  <c:v>82631.23000000001</c:v>
                </c:pt>
                <c:pt idx="6">
                  <c:v>8433736.9059999995</c:v>
                </c:pt>
                <c:pt idx="7">
                  <c:v>1262080</c:v>
                </c:pt>
                <c:pt idx="8">
                  <c:v>2866931.65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91-4282-9CDD-2C958FD8EE1B}"/>
            </c:ext>
          </c:extLst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465007233572963"/>
          <c:y val="0.16304370649321009"/>
          <c:w val="0.32425860166172038"/>
          <c:h val="0.792591578226634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extracción de leña 
(miles de toneladas)</a:t>
            </a:r>
          </a:p>
        </c:rich>
      </c:tx>
      <c:layout>
        <c:manualLayout>
          <c:xMode val="edge"/>
          <c:yMode val="edge"/>
          <c:x val="0.2464981338385204"/>
          <c:y val="3.133137769543528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114777426957674"/>
          <c:y val="0.25735355716135577"/>
          <c:w val="0.84153155156312565"/>
          <c:h val="0.54656993568554613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'12.4.6'!$A$7:$A$28</c:f>
              <c:strCach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  <c:pt idx="19">
                  <c:v>2012 (3)</c:v>
                </c:pt>
                <c:pt idx="20">
                  <c:v>2013 (3)</c:v>
                </c:pt>
                <c:pt idx="21">
                  <c:v>2014 (3)</c:v>
                </c:pt>
              </c:strCache>
            </c:strRef>
          </c:cat>
          <c:val>
            <c:numRef>
              <c:f>'12.4.6'!$B$7:$B$28</c:f>
              <c:numCache>
                <c:formatCode>#,##0__;\–#,##0__;0__;@__</c:formatCode>
                <c:ptCount val="22"/>
                <c:pt idx="0">
                  <c:v>1748</c:v>
                </c:pt>
                <c:pt idx="1">
                  <c:v>1609</c:v>
                </c:pt>
                <c:pt idx="2">
                  <c:v>2325</c:v>
                </c:pt>
                <c:pt idx="3">
                  <c:v>2377</c:v>
                </c:pt>
                <c:pt idx="4">
                  <c:v>1516</c:v>
                </c:pt>
                <c:pt idx="5">
                  <c:v>1390</c:v>
                </c:pt>
                <c:pt idx="6">
                  <c:v>1362</c:v>
                </c:pt>
                <c:pt idx="7">
                  <c:v>1493</c:v>
                </c:pt>
                <c:pt idx="8">
                  <c:v>955</c:v>
                </c:pt>
                <c:pt idx="9">
                  <c:v>1024</c:v>
                </c:pt>
                <c:pt idx="10">
                  <c:v>1151</c:v>
                </c:pt>
                <c:pt idx="11">
                  <c:v>1106</c:v>
                </c:pt>
                <c:pt idx="12">
                  <c:v>848</c:v>
                </c:pt>
                <c:pt idx="13">
                  <c:v>1189</c:v>
                </c:pt>
                <c:pt idx="14">
                  <c:v>1451</c:v>
                </c:pt>
                <c:pt idx="15">
                  <c:v>988</c:v>
                </c:pt>
                <c:pt idx="16">
                  <c:v>1175.248695</c:v>
                </c:pt>
                <c:pt idx="17">
                  <c:v>2444.9131200000002</c:v>
                </c:pt>
                <c:pt idx="18">
                  <c:v>1971.5994628000001</c:v>
                </c:pt>
                <c:pt idx="19">
                  <c:v>1541.7743210000001</c:v>
                </c:pt>
                <c:pt idx="20">
                  <c:v>1716.3372703</c:v>
                </c:pt>
                <c:pt idx="21">
                  <c:v>1854.0447900000001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1D-46A6-99AC-B1353A51474F}"/>
            </c:ext>
          </c:extLst>
        </c:ser>
        <c:marker val="1"/>
        <c:axId val="204486144"/>
        <c:axId val="204487680"/>
      </c:lineChart>
      <c:catAx>
        <c:axId val="204486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487680"/>
        <c:crosses val="autoZero"/>
        <c:auto val="1"/>
        <c:lblAlgn val="ctr"/>
        <c:lblOffset val="100"/>
        <c:tickLblSkip val="2"/>
        <c:tickMarkSkip val="1"/>
      </c:catAx>
      <c:valAx>
        <c:axId val="204487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486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leña. 
(miles de euros)</a:t>
            </a:r>
          </a:p>
        </c:rich>
      </c:tx>
      <c:layout>
        <c:manualLayout>
          <c:xMode val="edge"/>
          <c:yMode val="edge"/>
          <c:x val="0.25905842932382006"/>
          <c:y val="3.087889567122552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673939003656994"/>
          <c:y val="0.26128296337190854"/>
          <c:w val="0.82790001539150671"/>
          <c:h val="0.62707911209258105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'[28]12.4.6'!$A$7:$A$25</c:f>
              <c:str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  <c:pt idx="17">
                  <c:v>2010 (3)</c:v>
                </c:pt>
                <c:pt idx="18">
                  <c:v>2011 (3)</c:v>
                </c:pt>
              </c:strCache>
            </c:strRef>
          </c:cat>
          <c:val>
            <c:numRef>
              <c:f>'[28]12.4.6'!$C$7:$C$23</c:f>
              <c:numCache>
                <c:formatCode>General</c:formatCode>
                <c:ptCount val="17"/>
                <c:pt idx="0">
                  <c:v>29335</c:v>
                </c:pt>
                <c:pt idx="1">
                  <c:v>39108</c:v>
                </c:pt>
                <c:pt idx="2">
                  <c:v>56388</c:v>
                </c:pt>
                <c:pt idx="3">
                  <c:v>49891</c:v>
                </c:pt>
                <c:pt idx="4">
                  <c:v>31343</c:v>
                </c:pt>
                <c:pt idx="5">
                  <c:v>48255</c:v>
                </c:pt>
                <c:pt idx="6">
                  <c:v>34747</c:v>
                </c:pt>
                <c:pt idx="7">
                  <c:v>38660</c:v>
                </c:pt>
                <c:pt idx="8">
                  <c:v>21052</c:v>
                </c:pt>
                <c:pt idx="9">
                  <c:v>27969</c:v>
                </c:pt>
                <c:pt idx="10">
                  <c:v>32301</c:v>
                </c:pt>
                <c:pt idx="11">
                  <c:v>10515</c:v>
                </c:pt>
                <c:pt idx="12">
                  <c:v>20868</c:v>
                </c:pt>
                <c:pt idx="13">
                  <c:v>30289</c:v>
                </c:pt>
                <c:pt idx="14">
                  <c:v>29353</c:v>
                </c:pt>
                <c:pt idx="15">
                  <c:v>19987</c:v>
                </c:pt>
                <c:pt idx="16">
                  <c:v>23774.995614337044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3D-4863-ACD6-1C98F93D3FC8}"/>
            </c:ext>
          </c:extLst>
        </c:ser>
        <c:marker val="1"/>
        <c:axId val="204527872"/>
        <c:axId val="203165696"/>
      </c:lineChart>
      <c:catAx>
        <c:axId val="204527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165696"/>
        <c:crosses val="autoZero"/>
        <c:auto val="1"/>
        <c:lblAlgn val="ctr"/>
        <c:lblOffset val="100"/>
        <c:tickLblSkip val="2"/>
        <c:tickMarkSkip val="1"/>
      </c:catAx>
      <c:valAx>
        <c:axId val="203165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527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extracción de leña según tipo de propiedad. Año 2014</a:t>
            </a:r>
          </a:p>
        </c:rich>
      </c:tx>
      <c:layout>
        <c:manualLayout>
          <c:xMode val="edge"/>
          <c:yMode val="edge"/>
          <c:x val="0.19215987591456288"/>
          <c:y val="3.2085755635685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40"/>
      <c:perspective val="0"/>
    </c:view3D>
    <c:plotArea>
      <c:layout>
        <c:manualLayout>
          <c:layoutTarget val="inner"/>
          <c:xMode val="edge"/>
          <c:yMode val="edge"/>
          <c:x val="0.12024672015849912"/>
          <c:y val="0.3200934579439253"/>
          <c:w val="0.43473814211149375"/>
          <c:h val="0.3925233644859839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2"/>
          <c:dPt>
            <c:idx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55-4AFB-883B-A99333B2D34B}"/>
              </c:ext>
            </c:extLst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55-4AFB-883B-A99333B2D34B}"/>
              </c:ext>
            </c:extLst>
          </c:dPt>
          <c:dPt>
            <c:idx val="2"/>
            <c:spPr>
              <a:solidFill>
                <a:srgbClr val="8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55-4AFB-883B-A99333B2D34B}"/>
              </c:ext>
            </c:extLst>
          </c:dPt>
          <c:dPt>
            <c:idx val="3"/>
            <c:spPr>
              <a:solidFill>
                <a:srgbClr val="99CC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155-4AFB-883B-A99333B2D34B}"/>
              </c:ext>
            </c:extLst>
          </c:dPt>
          <c:dPt>
            <c:idx val="4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155-4AFB-883B-A99333B2D34B}"/>
              </c:ext>
            </c:extLst>
          </c:dPt>
          <c:dPt>
            <c:idx val="5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155-4AFB-883B-A99333B2D34B}"/>
              </c:ext>
            </c:extLst>
          </c:dPt>
          <c:dPt>
            <c:idx val="6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155-4AFB-883B-A99333B2D34B}"/>
              </c:ext>
            </c:extLst>
          </c:dPt>
          <c:dPt>
            <c:idx val="7"/>
            <c:spPr>
              <a:solidFill>
                <a:srgbClr val="008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155-4AFB-883B-A99333B2D34B}"/>
              </c:ext>
            </c:extLst>
          </c:dPt>
          <c:dPt>
            <c:idx val="8"/>
            <c:spPr>
              <a:solidFill>
                <a:srgbClr val="CCFF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155-4AFB-883B-A99333B2D34B}"/>
              </c:ext>
            </c:extLst>
          </c:dPt>
          <c:dPt>
            <c:idx val="9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155-4AFB-883B-A99333B2D34B}"/>
              </c:ext>
            </c:extLst>
          </c:dPt>
          <c:dLbls>
            <c:dLbl>
              <c:idx val="0"/>
              <c:layout>
                <c:manualLayout>
                  <c:x val="-9.957937076047349E-3"/>
                  <c:y val="4.7621605710501141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55-4AFB-883B-A99333B2D34B}"/>
                </c:ext>
              </c:extLst>
            </c:dLbl>
            <c:dLbl>
              <c:idx val="1"/>
              <c:layout>
                <c:manualLayout>
                  <c:x val="-1.8641306200361321E-2"/>
                  <c:y val="7.2817474918439123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55-4AFB-883B-A99333B2D34B}"/>
                </c:ext>
              </c:extLst>
            </c:dLbl>
            <c:dLbl>
              <c:idx val="2"/>
              <c:layout>
                <c:manualLayout>
                  <c:x val="1.6854133577100801E-2"/>
                  <c:y val="0.1541825672715386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55-4AFB-883B-A99333B2D34B}"/>
                </c:ext>
              </c:extLst>
            </c:dLbl>
            <c:dLbl>
              <c:idx val="3"/>
              <c:layout>
                <c:manualLayout>
                  <c:x val="-2.0302227546450051E-2"/>
                  <c:y val="0.10782516156643839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55-4AFB-883B-A99333B2D34B}"/>
                </c:ext>
              </c:extLst>
            </c:dLbl>
            <c:dLbl>
              <c:idx val="4"/>
              <c:layout>
                <c:manualLayout>
                  <c:x val="-6.3035228917776492E-2"/>
                  <c:y val="7.1677501462358767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55-4AFB-883B-A99333B2D34B}"/>
                </c:ext>
              </c:extLst>
            </c:dLbl>
            <c:dLbl>
              <c:idx val="5"/>
              <c:layout>
                <c:manualLayout>
                  <c:x val="-5.8810830464373845E-5"/>
                  <c:y val="2.390462874383677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55-4AFB-883B-A99333B2D34B}"/>
                </c:ext>
              </c:extLst>
            </c:dLbl>
            <c:dLbl>
              <c:idx val="6"/>
              <c:layout>
                <c:manualLayout>
                  <c:x val="-3.712808626194474E-3"/>
                  <c:y val="1.445384747467313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55-4AFB-883B-A99333B2D34B}"/>
                </c:ext>
              </c:extLst>
            </c:dLbl>
            <c:dLbl>
              <c:idx val="7"/>
              <c:layout>
                <c:manualLayout>
                  <c:x val="5.3766164857984432E-2"/>
                  <c:y val="3.9376077647345811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55-4AFB-883B-A99333B2D34B}"/>
                </c:ext>
              </c:extLst>
            </c:dLbl>
            <c:dLbl>
              <c:idx val="8"/>
              <c:layout>
                <c:manualLayout>
                  <c:x val="6.4621674965739465E-3"/>
                  <c:y val="7.6313629445944799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55-4AFB-883B-A99333B2D34B}"/>
                </c:ext>
              </c:extLst>
            </c:dLbl>
            <c:dLbl>
              <c:idx val="9"/>
              <c:layout>
                <c:manualLayout>
                  <c:x val="-4.0383718866014023E-3"/>
                  <c:y val="4.2008852850682961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55-4AFB-883B-A99333B2D34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'12.4.7'!$B$6:$J$6</c:f>
              <c:strCache>
                <c:ptCount val="9"/>
                <c:pt idx="0">
                  <c:v>Del Estado o de las CC.AA. y catalogados de utilidad pública</c:v>
                </c:pt>
                <c:pt idx="1">
                  <c:v>De las CC.AA. o del Estado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Pública: Sin especificar</c:v>
                </c:pt>
                <c:pt idx="6">
                  <c:v>Privada. Consorciados o conveniados</c:v>
                </c:pt>
                <c:pt idx="7">
                  <c:v>Privada. No consorciados</c:v>
                </c:pt>
                <c:pt idx="8">
                  <c:v>Privada: Sin especificar</c:v>
                </c:pt>
              </c:strCache>
            </c:strRef>
          </c:cat>
          <c:val>
            <c:numRef>
              <c:f>'12.4.7'!$B$10:$J$10</c:f>
              <c:numCache>
                <c:formatCode>#,##0__;\–#,##0__;0__;@__</c:formatCode>
                <c:ptCount val="9"/>
                <c:pt idx="0">
                  <c:v>52900.89</c:v>
                </c:pt>
                <c:pt idx="1">
                  <c:v>7137.1900000000005</c:v>
                </c:pt>
                <c:pt idx="2">
                  <c:v>258795.99000000005</c:v>
                </c:pt>
                <c:pt idx="3">
                  <c:v>7618.57</c:v>
                </c:pt>
                <c:pt idx="4">
                  <c:v>72288.03</c:v>
                </c:pt>
                <c:pt idx="5">
                  <c:v>114019</c:v>
                </c:pt>
                <c:pt idx="6">
                  <c:v>29554.18</c:v>
                </c:pt>
                <c:pt idx="7">
                  <c:v>720488.21</c:v>
                </c:pt>
                <c:pt idx="8">
                  <c:v>591242.73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155-4AFB-883B-A99333B2D34B}"/>
            </c:ext>
          </c:extLst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4727457628945"/>
          <c:y val="0.14395673802806741"/>
          <c:w val="0.29496417679905595"/>
          <c:h val="0.815420560747656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las licencias expedidas
de caza y pesca</a:t>
            </a:r>
          </a:p>
        </c:rich>
      </c:tx>
      <c:layout>
        <c:manualLayout>
          <c:xMode val="edge"/>
          <c:yMode val="edge"/>
          <c:x val="0.29347508686920504"/>
          <c:y val="2.755627670747240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80777200420797"/>
          <c:y val="0.24084285865113741"/>
          <c:w val="0.88108977015524859"/>
          <c:h val="0.68508471374035196"/>
        </c:manualLayout>
      </c:layout>
      <c:lineChart>
        <c:grouping val="standard"/>
        <c:ser>
          <c:idx val="0"/>
          <c:order val="0"/>
          <c:tx>
            <c:v>caza</c:v>
          </c:tx>
          <c:spPr>
            <a:ln w="38100"/>
          </c:spPr>
          <c:marker>
            <c:symbol val="none"/>
          </c:marker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01-843B-4EFC-97C3-39451DC3C0C4}"/>
              </c:ext>
            </c:extLst>
          </c:dPt>
          <c:dPt>
            <c:idx val="14"/>
            <c:extLst xmlns:c16r2="http://schemas.microsoft.com/office/drawing/2015/06/chart">
              <c:ext xmlns:c16="http://schemas.microsoft.com/office/drawing/2014/chart" uri="{C3380CC4-5D6E-409C-BE32-E72D297353CC}">
                <c16:uniqueId val="{00000003-843B-4EFC-97C3-39451DC3C0C4}"/>
              </c:ext>
            </c:extLst>
          </c:dPt>
          <c:dPt>
            <c:idx val="15"/>
            <c:extLst xmlns:c16r2="http://schemas.microsoft.com/office/drawing/2015/06/chart">
              <c:ext xmlns:c16="http://schemas.microsoft.com/office/drawing/2014/chart" uri="{C3380CC4-5D6E-409C-BE32-E72D297353CC}">
                <c16:uniqueId val="{00000005-843B-4EFC-97C3-39451DC3C0C4}"/>
              </c:ext>
            </c:extLst>
          </c:dPt>
          <c:dPt>
            <c:idx val="22"/>
            <c:spPr>
              <a:ln w="38100">
                <a:prstDash val="sysDot"/>
              </a:ln>
            </c:spPr>
          </c:dPt>
          <c:cat>
            <c:strRef>
              <c:f>'12.5.1'!$B$7:$B$29</c:f>
              <c:strCach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strCache>
            </c:strRef>
          </c:cat>
          <c:val>
            <c:numRef>
              <c:f>'12.5.1'!$C$7:$C$29</c:f>
              <c:numCache>
                <c:formatCode>#,##0__;\–#,##0__;0__;@__</c:formatCode>
                <c:ptCount val="23"/>
                <c:pt idx="0">
                  <c:v>1356553</c:v>
                </c:pt>
                <c:pt idx="1">
                  <c:v>1332252</c:v>
                </c:pt>
                <c:pt idx="2">
                  <c:v>1342603</c:v>
                </c:pt>
                <c:pt idx="3">
                  <c:v>1320315</c:v>
                </c:pt>
                <c:pt idx="4">
                  <c:v>1298860</c:v>
                </c:pt>
                <c:pt idx="5">
                  <c:v>1268057</c:v>
                </c:pt>
                <c:pt idx="6">
                  <c:v>1253105</c:v>
                </c:pt>
                <c:pt idx="7">
                  <c:v>1200951</c:v>
                </c:pt>
                <c:pt idx="8">
                  <c:v>1200875</c:v>
                </c:pt>
                <c:pt idx="9">
                  <c:v>1099856</c:v>
                </c:pt>
                <c:pt idx="10">
                  <c:v>1036340</c:v>
                </c:pt>
                <c:pt idx="11">
                  <c:v>1157969</c:v>
                </c:pt>
                <c:pt idx="12">
                  <c:v>1115000</c:v>
                </c:pt>
                <c:pt idx="13">
                  <c:v>1069804</c:v>
                </c:pt>
                <c:pt idx="14">
                  <c:v>924524</c:v>
                </c:pt>
                <c:pt idx="15">
                  <c:v>946965</c:v>
                </c:pt>
                <c:pt idx="16">
                  <c:v>969298</c:v>
                </c:pt>
                <c:pt idx="17">
                  <c:v>1032242</c:v>
                </c:pt>
                <c:pt idx="18">
                  <c:v>1078852</c:v>
                </c:pt>
                <c:pt idx="19">
                  <c:v>957191</c:v>
                </c:pt>
                <c:pt idx="20">
                  <c:v>906437</c:v>
                </c:pt>
                <c:pt idx="21">
                  <c:v>848243</c:v>
                </c:pt>
                <c:pt idx="22">
                  <c:v>851894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3B-4EFC-97C3-39451DC3C0C4}"/>
            </c:ext>
          </c:extLst>
        </c:ser>
        <c:ser>
          <c:idx val="1"/>
          <c:order val="1"/>
          <c:tx>
            <c:v>pesca</c:v>
          </c:tx>
          <c:spPr>
            <a:ln w="38100"/>
          </c:spPr>
          <c:marker>
            <c:symbol val="none"/>
          </c:marker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08-843B-4EFC-97C3-39451DC3C0C4}"/>
              </c:ext>
            </c:extLst>
          </c:dPt>
          <c:dPt>
            <c:idx val="14"/>
            <c:extLst xmlns:c16r2="http://schemas.microsoft.com/office/drawing/2015/06/chart">
              <c:ext xmlns:c16="http://schemas.microsoft.com/office/drawing/2014/chart" uri="{C3380CC4-5D6E-409C-BE32-E72D297353CC}">
                <c16:uniqueId val="{0000000A-843B-4EFC-97C3-39451DC3C0C4}"/>
              </c:ext>
            </c:extLst>
          </c:dPt>
          <c:dPt>
            <c:idx val="15"/>
            <c:extLst xmlns:c16r2="http://schemas.microsoft.com/office/drawing/2015/06/chart">
              <c:ext xmlns:c16="http://schemas.microsoft.com/office/drawing/2014/chart" uri="{C3380CC4-5D6E-409C-BE32-E72D297353CC}">
                <c16:uniqueId val="{0000000C-843B-4EFC-97C3-39451DC3C0C4}"/>
              </c:ext>
            </c:extLst>
          </c:dPt>
          <c:dPt>
            <c:idx val="22"/>
            <c:spPr>
              <a:ln w="38100">
                <a:prstDash val="sysDot"/>
              </a:ln>
            </c:spPr>
          </c:dPt>
          <c:cat>
            <c:strRef>
              <c:f>'12.5.1'!$B$7:$B$29</c:f>
              <c:strCach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strCache>
            </c:strRef>
          </c:cat>
          <c:val>
            <c:numRef>
              <c:f>'12.5.1'!$D$7:$D$29</c:f>
              <c:numCache>
                <c:formatCode>#,##0__;\–#,##0__;0__;@__</c:formatCode>
                <c:ptCount val="23"/>
                <c:pt idx="0">
                  <c:v>844299</c:v>
                </c:pt>
                <c:pt idx="1">
                  <c:v>799990</c:v>
                </c:pt>
                <c:pt idx="2">
                  <c:v>834085</c:v>
                </c:pt>
                <c:pt idx="3">
                  <c:v>820252</c:v>
                </c:pt>
                <c:pt idx="4">
                  <c:v>878282</c:v>
                </c:pt>
                <c:pt idx="5">
                  <c:v>837092</c:v>
                </c:pt>
                <c:pt idx="6">
                  <c:v>829083</c:v>
                </c:pt>
                <c:pt idx="7">
                  <c:v>834680</c:v>
                </c:pt>
                <c:pt idx="8">
                  <c:v>856450</c:v>
                </c:pt>
                <c:pt idx="9">
                  <c:v>825020</c:v>
                </c:pt>
                <c:pt idx="10">
                  <c:v>724800</c:v>
                </c:pt>
                <c:pt idx="11">
                  <c:v>667655</c:v>
                </c:pt>
                <c:pt idx="12">
                  <c:v>685000</c:v>
                </c:pt>
                <c:pt idx="13">
                  <c:v>699078</c:v>
                </c:pt>
                <c:pt idx="14">
                  <c:v>663000</c:v>
                </c:pt>
                <c:pt idx="15">
                  <c:v>668685</c:v>
                </c:pt>
                <c:pt idx="16">
                  <c:v>751937</c:v>
                </c:pt>
                <c:pt idx="17">
                  <c:v>849102</c:v>
                </c:pt>
                <c:pt idx="18">
                  <c:v>851759</c:v>
                </c:pt>
                <c:pt idx="19">
                  <c:v>758018</c:v>
                </c:pt>
                <c:pt idx="20">
                  <c:v>874802</c:v>
                </c:pt>
                <c:pt idx="21">
                  <c:v>631643</c:v>
                </c:pt>
                <c:pt idx="22">
                  <c:v>641819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43B-4EFC-97C3-39451DC3C0C4}"/>
            </c:ext>
          </c:extLst>
        </c:ser>
        <c:marker val="1"/>
        <c:axId val="204193792"/>
        <c:axId val="204195328"/>
      </c:lineChart>
      <c:catAx>
        <c:axId val="204193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195328"/>
        <c:crosses val="autoZero"/>
        <c:auto val="1"/>
        <c:lblAlgn val="ctr"/>
        <c:lblOffset val="100"/>
        <c:tickLblSkip val="1"/>
        <c:tickMarkSkip val="1"/>
      </c:catAx>
      <c:valAx>
        <c:axId val="204195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193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56839554975092"/>
          <c:y val="0.14809439927983686"/>
          <c:w val="0.37270792820937881"/>
          <c:h val="5.60003111819914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2012 (kg)</a:t>
            </a:r>
          </a:p>
        </c:rich>
      </c:tx>
      <c:layout>
        <c:manualLayout>
          <c:xMode val="edge"/>
          <c:yMode val="edge"/>
          <c:x val="0.11088947214931404"/>
          <c:y val="5.9431436505793425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89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6898E-2"/>
          <c:y val="0.34828540913254813"/>
          <c:w val="0.7975009735119305"/>
          <c:h val="0.62269209511576462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3.4592699889229202E-2"/>
                  <c:y val="-0.12362161224001741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F7-4FAA-BEBF-38B5920FEE80}"/>
                </c:ext>
              </c:extLst>
            </c:dLbl>
            <c:dLbl>
              <c:idx val="1"/>
              <c:layout>
                <c:manualLayout>
                  <c:x val="2.5465761445688771E-2"/>
                  <c:y val="-9.0129706421900879E-2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F7-4FAA-BEBF-38B5920FEE80}"/>
                </c:ext>
              </c:extLst>
            </c:dLbl>
            <c:dLbl>
              <c:idx val="2"/>
              <c:layout>
                <c:manualLayout>
                  <c:x val="4.4660017715617013E-2"/>
                  <c:y val="-6.0969441482616522E-2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F7-4FAA-BEBF-38B5920FEE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('12.5.3'!$B$20,'12.5.3'!$B$26,'12.5.3'!$B$41)</c:f>
              <c:numCache>
                <c:formatCode>#,##0__;\–#,##0__;0__;@__</c:formatCode>
                <c:ptCount val="3"/>
                <c:pt idx="0">
                  <c:v>507877</c:v>
                </c:pt>
                <c:pt idx="1">
                  <c:v>6593835</c:v>
                </c:pt>
                <c:pt idx="2">
                  <c:v>24227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FF7-4FAA-BEBF-38B5920FEE80}"/>
            </c:ext>
          </c:extLst>
        </c:ser>
        <c:dLbls>
          <c:showVal val="1"/>
          <c:showCatName val="1"/>
          <c:separator>
</c:separator>
        </c:dLbls>
        <c:gapWidth val="50"/>
        <c:gapDepth val="90"/>
        <c:shape val="cylinder"/>
        <c:axId val="205204864"/>
        <c:axId val="205210752"/>
        <c:axId val="0"/>
      </c:bar3DChart>
      <c:catAx>
        <c:axId val="205204864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205210752"/>
        <c:crosses val="autoZero"/>
        <c:auto val="1"/>
        <c:lblAlgn val="ctr"/>
        <c:lblOffset val="100"/>
        <c:tickMarkSkip val="1"/>
      </c:catAx>
      <c:valAx>
        <c:axId val="205210752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205204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arbolados según titularidad. Año 2015</a:t>
            </a:r>
          </a:p>
        </c:rich>
      </c:tx>
      <c:layout>
        <c:manualLayout>
          <c:xMode val="edge"/>
          <c:yMode val="edge"/>
          <c:x val="0.23027989777896871"/>
          <c:y val="6.05255556073238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837676574731121"/>
          <c:y val="0.36616828961469067"/>
          <c:w val="0.69254725705939313"/>
          <c:h val="0.5008705679541535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693828855804011E-2"/>
                  <c:y val="-8.770607315674554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0802511786607434E-3"/>
                  <c:y val="-0.1364950062522760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5.0019229703753304E-2"/>
                  <c:y val="3.860097579435969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4.436367051622838E-2"/>
                  <c:y val="-7.615444786334639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972292191435625"/>
                  <c:y val="0.3461542285534375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'12.1.2'!$C$5:$F$5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'12.1.2'!$C$24:$F$24</c:f>
              <c:numCache>
                <c:formatCode>#,##0\ _€;\-#,##0\ _€</c:formatCode>
                <c:ptCount val="4"/>
                <c:pt idx="0">
                  <c:v>1135689.2454351396</c:v>
                </c:pt>
                <c:pt idx="1">
                  <c:v>4119570.5104621467</c:v>
                </c:pt>
                <c:pt idx="2">
                  <c:v>12831165.073288061</c:v>
                </c:pt>
                <c:pt idx="3">
                  <c:v>428471.9251635297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2012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76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262"/>
          <c:w val="0.82758771331058412"/>
          <c:h val="0.59323704885708328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0606798696556112E-2"/>
                  <c:y val="-7.28466078825223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Caza mayor
</a:t>
                    </a:r>
                    <a:r>
                      <a:rPr lang="en-US" sz="1000"/>
                      <a:t>43.507.230</a:t>
                    </a:r>
                    <a:r>
                      <a:rPr lang="en-US"/>
                      <a:t> </a:t>
                    </a:r>
                  </a:p>
                </c:rich>
              </c:tx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F7-4B4A-AF79-B0AC6621B11B}"/>
                </c:ext>
              </c:extLst>
            </c:dLbl>
            <c:dLbl>
              <c:idx val="1"/>
              <c:layout>
                <c:manualLayout>
                  <c:x val="3.1715672160566886E-2"/>
                  <c:y val="-8.304560852598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F7-4B4A-AF79-B0AC6621B11B}"/>
                </c:ext>
              </c:extLst>
            </c:dLbl>
            <c:dLbl>
              <c:idx val="2"/>
              <c:layout>
                <c:manualLayout>
                  <c:x val="5.5484123546444802E-2"/>
                  <c:y val="-9.3425622094057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F7-4B4A-AF79-B0AC6621B1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('12.5.3'!$E$20,'12.5.3'!$E$26,'12.5.3'!$E$41)</c:f>
              <c:numCache>
                <c:formatCode>#,##0__;\–#,##0__;0__;@__</c:formatCode>
                <c:ptCount val="3"/>
                <c:pt idx="0">
                  <c:v>44789435</c:v>
                </c:pt>
                <c:pt idx="1">
                  <c:v>18087886.800000001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F7-4B4A-AF79-B0AC6621B11B}"/>
            </c:ext>
          </c:extLst>
        </c:ser>
        <c:dLbls>
          <c:showVal val="1"/>
          <c:showCatName val="1"/>
          <c:separator>
</c:separator>
        </c:dLbls>
        <c:gapWidth val="50"/>
        <c:gapDepth val="90"/>
        <c:shape val="cylinder"/>
        <c:axId val="205237632"/>
        <c:axId val="205137024"/>
        <c:axId val="0"/>
      </c:bar3DChart>
      <c:catAx>
        <c:axId val="205237632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205137024"/>
        <c:crosses val="autoZero"/>
        <c:auto val="1"/>
        <c:lblAlgn val="ctr"/>
        <c:lblOffset val="100"/>
        <c:tickMarkSkip val="1"/>
      </c:catAx>
      <c:valAx>
        <c:axId val="205137024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20523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2014 (kg)</a:t>
            </a:r>
          </a:p>
        </c:rich>
      </c:tx>
      <c:layout>
        <c:manualLayout>
          <c:xMode val="edge"/>
          <c:yMode val="edge"/>
          <c:x val="0.11088947214931393"/>
          <c:y val="5.9431436505793508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89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7037E-2"/>
          <c:y val="0.34828540913254857"/>
          <c:w val="0.7975009735119305"/>
          <c:h val="0.62269209511576462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2.8740682414698172E-2"/>
                  <c:y val="-4.9743003760413872E-2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A7-4590-BA6C-9ECC266917C2}"/>
                </c:ext>
              </c:extLst>
            </c:dLbl>
            <c:dLbl>
              <c:idx val="1"/>
              <c:layout>
                <c:manualLayout>
                  <c:x val="-2.4534120734908137E-2"/>
                  <c:y val="-6.550350071676396E-2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A7-4590-BA6C-9ECC266917C2}"/>
                </c:ext>
              </c:extLst>
            </c:dLbl>
            <c:dLbl>
              <c:idx val="2"/>
              <c:layout>
                <c:manualLayout>
                  <c:x val="4.3333333333333453E-2"/>
                  <c:y val="-7.3878627968337815E-2"/>
                </c:manualLayout>
              </c:layout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A7-4590-BA6C-9ECC266917C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('[28]12.5.3'!$A$8,'[28]12.5.3'!$A$22,'[28]12.5.3'!$A$28)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('12.5.3'!$B$20,'12.5.3'!$B$26,'12.5.3'!$B$42)</c:f>
              <c:numCache>
                <c:formatCode>#,##0__;\–#,##0__;0__;@__</c:formatCode>
                <c:ptCount val="3"/>
                <c:pt idx="0">
                  <c:v>507877</c:v>
                </c:pt>
                <c:pt idx="1">
                  <c:v>6593835</c:v>
                </c:pt>
                <c:pt idx="2">
                  <c:v>12197610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0A7-4590-BA6C-9ECC266917C2}"/>
            </c:ext>
          </c:extLst>
        </c:ser>
        <c:dLbls>
          <c:showVal val="1"/>
          <c:showCatName val="1"/>
          <c:separator>
</c:separator>
        </c:dLbls>
        <c:gapWidth val="50"/>
        <c:gapDepth val="90"/>
        <c:shape val="cylinder"/>
        <c:axId val="205163136"/>
        <c:axId val="205173120"/>
        <c:axId val="0"/>
      </c:bar3DChart>
      <c:catAx>
        <c:axId val="205163136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205173120"/>
        <c:crosses val="autoZero"/>
        <c:auto val="1"/>
        <c:lblAlgn val="ctr"/>
        <c:lblOffset val="100"/>
        <c:tickMarkSkip val="1"/>
      </c:catAx>
      <c:valAx>
        <c:axId val="205173120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205163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2014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76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34"/>
          <c:w val="0.82758771331058489"/>
          <c:h val="0.59323704885708239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0606798696556128E-2"/>
                  <c:y val="-7.28466078825224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74-4F79-9D4D-049BD96FB9A2}"/>
                </c:ext>
              </c:extLst>
            </c:dLbl>
            <c:dLbl>
              <c:idx val="1"/>
              <c:layout>
                <c:manualLayout>
                  <c:x val="3.1715672160566886E-2"/>
                  <c:y val="-8.304560852598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74-4F79-9D4D-049BD96FB9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('[28]12.5.3'!$A$8,'[28]12.5.3'!$A$22,'[28]12.5.3'!$A$28)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('12.5.3'!$E$20,'12.5.3'!$E$26,'12.5.3'!$E$42)</c:f>
              <c:numCache>
                <c:formatCode>#,##0__;\–#,##0__;0__;@__</c:formatCode>
                <c:ptCount val="3"/>
                <c:pt idx="0">
                  <c:v>44789435</c:v>
                </c:pt>
                <c:pt idx="1">
                  <c:v>18087886.800000001</c:v>
                </c:pt>
                <c:pt idx="2">
                  <c:v>15325149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74-4F79-9D4D-049BD96FB9A2}"/>
            </c:ext>
          </c:extLst>
        </c:ser>
        <c:dLbls>
          <c:showVal val="1"/>
          <c:showCatName val="1"/>
          <c:separator>
</c:separator>
        </c:dLbls>
        <c:gapWidth val="50"/>
        <c:gapDepth val="90"/>
        <c:shape val="cylinder"/>
        <c:axId val="205302016"/>
        <c:axId val="205307904"/>
        <c:axId val="0"/>
      </c:bar3DChart>
      <c:catAx>
        <c:axId val="205302016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205307904"/>
        <c:crosses val="autoZero"/>
        <c:auto val="1"/>
        <c:lblAlgn val="ctr"/>
        <c:lblOffset val="100"/>
        <c:tickMarkSkip val="1"/>
      </c:catAx>
      <c:valAx>
        <c:axId val="205307904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20530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cinegéticas. Año 2014</a:t>
            </a:r>
          </a:p>
        </c:rich>
      </c:tx>
      <c:layout>
        <c:manualLayout>
          <c:xMode val="edge"/>
          <c:yMode val="edge"/>
          <c:x val="0.17380019855031195"/>
          <c:y val="5.05796291592583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X val="44"/>
      <c:hPercent val="290"/>
      <c:rotY val="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6406947517039"/>
          <c:y val="0.12403132073472006"/>
          <c:w val="0.83268080152267365"/>
          <c:h val="0.86563525929440843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0990255207460832E-2"/>
                  <c:y val="6.339091334513454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95-4004-B7EE-A26CC6B32323}"/>
                </c:ext>
              </c:extLst>
            </c:dLbl>
            <c:dLbl>
              <c:idx val="1"/>
              <c:layout>
                <c:manualLayout>
                  <c:x val="1.2124588149885597E-2"/>
                  <c:y val="1.853411734385921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95-4004-B7EE-A26CC6B32323}"/>
                </c:ext>
              </c:extLst>
            </c:dLbl>
            <c:dLbl>
              <c:idx val="2"/>
              <c:layout>
                <c:manualLayout>
                  <c:x val="1.3033310995700006E-2"/>
                  <c:y val="4.258614959951707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95-4004-B7EE-A26CC6B32323}"/>
                </c:ext>
              </c:extLst>
            </c:dLbl>
            <c:dLbl>
              <c:idx val="3"/>
              <c:layout>
                <c:manualLayout>
                  <c:x val="1.407340704752332E-2"/>
                  <c:y val="5.802220458876749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95-4004-B7EE-A26CC6B32323}"/>
                </c:ext>
              </c:extLst>
            </c:dLbl>
            <c:dLbl>
              <c:idx val="4"/>
              <c:layout>
                <c:manualLayout>
                  <c:x val="1.7924973474060423E-2"/>
                  <c:y val="1.50977639422979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95-4004-B7EE-A26CC6B32323}"/>
                </c:ext>
              </c:extLst>
            </c:dLbl>
            <c:dLbl>
              <c:idx val="5"/>
              <c:layout>
                <c:manualLayout>
                  <c:x val="2.6447364811106155E-2"/>
                  <c:y val="4.123483719940351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95-4004-B7EE-A26CC6B32323}"/>
                </c:ext>
              </c:extLst>
            </c:dLbl>
            <c:dLbl>
              <c:idx val="6"/>
              <c:layout>
                <c:manualLayout>
                  <c:x val="1.7374395018209633E-2"/>
                  <c:y val="1.043317674074983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95-4004-B7EE-A26CC6B32323}"/>
                </c:ext>
              </c:extLst>
            </c:dLbl>
            <c:dLbl>
              <c:idx val="7"/>
              <c:layout>
                <c:manualLayout>
                  <c:x val="1.0347197453976786E-2"/>
                  <c:y val="1.217812300489465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95-4004-B7EE-A26CC6B32323}"/>
                </c:ext>
              </c:extLst>
            </c:dLbl>
            <c:dLbl>
              <c:idx val="8"/>
              <c:layout>
                <c:manualLayout>
                  <c:x val="6.8386716098516676E-3"/>
                  <c:y val="2.385667125515909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95-4004-B7EE-A26CC6B32323}"/>
                </c:ext>
              </c:extLst>
            </c:dLbl>
            <c:dLbl>
              <c:idx val="9"/>
              <c:layout>
                <c:manualLayout>
                  <c:x val="6.5812505144174447E-3"/>
                  <c:y val="1.029873377314321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95-4004-B7EE-A26CC6B32323}"/>
                </c:ext>
              </c:extLst>
            </c:dLbl>
            <c:dLbl>
              <c:idx val="10"/>
              <c:layout>
                <c:manualLayout>
                  <c:x val="2.3214765837197178E-2"/>
                  <c:y val="1.44262077037667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95-4004-B7EE-A26CC6B32323}"/>
                </c:ext>
              </c:extLst>
            </c:dLbl>
            <c:dLbl>
              <c:idx val="11"/>
              <c:layout>
                <c:manualLayout>
                  <c:x val="1.4803477221939346E-2"/>
                  <c:y val="3.107212377222863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95-4004-B7EE-A26CC6B32323}"/>
                </c:ext>
              </c:extLst>
            </c:dLbl>
            <c:dLbl>
              <c:idx val="12"/>
              <c:layout>
                <c:manualLayout>
                  <c:x val="0.10551594732780972"/>
                  <c:y val="9.3598867057378375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95-4004-B7EE-A26CC6B32323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74248460795114368"/>
                  <c:y val="1.291992924320011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95-4004-B7EE-A26CC6B32323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42412451361868014"/>
                  <c:y val="0.8725009570146086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95-4004-B7EE-A26CC6B32323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3813229571984431"/>
                  <c:y val="0.9262419579901466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95-4004-B7EE-A26CC6B32323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6601815823605706"/>
                  <c:y val="0.9799829589656833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95-4004-B7EE-A26CC6B3232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'12.5.4'!$A$7:$A$19</c:f>
              <c:strCache>
                <c:ptCount val="13"/>
                <c:pt idx="0">
                  <c:v>Ciervo</c:v>
                </c:pt>
                <c:pt idx="1">
                  <c:v>Corzo</c:v>
                </c:pt>
                <c:pt idx="2">
                  <c:v>Gamo</c:v>
                </c:pt>
                <c:pt idx="3">
                  <c:v>Jabalí</c:v>
                </c:pt>
                <c:pt idx="4">
                  <c:v>Muflón</c:v>
                </c:pt>
                <c:pt idx="5">
                  <c:v>Conejo</c:v>
                </c:pt>
                <c:pt idx="6">
                  <c:v>Liebre</c:v>
                </c:pt>
                <c:pt idx="7">
                  <c:v>Acuáticas y anátidas</c:v>
                </c:pt>
                <c:pt idx="8">
                  <c:v>Codorniz</c:v>
                </c:pt>
                <c:pt idx="9">
                  <c:v>Faisán</c:v>
                </c:pt>
                <c:pt idx="10">
                  <c:v>Paloma</c:v>
                </c:pt>
                <c:pt idx="11">
                  <c:v>Perdiz</c:v>
                </c:pt>
                <c:pt idx="12">
                  <c:v>Zorzal</c:v>
                </c:pt>
              </c:strCache>
            </c:strRef>
          </c:cat>
          <c:val>
            <c:numRef>
              <c:f>'12.5.4'!$D$7:$D$19</c:f>
              <c:numCache>
                <c:formatCode>#,##0</c:formatCode>
                <c:ptCount val="13"/>
                <c:pt idx="0">
                  <c:v>1386</c:v>
                </c:pt>
                <c:pt idx="1">
                  <c:v>47</c:v>
                </c:pt>
                <c:pt idx="2">
                  <c:v>282</c:v>
                </c:pt>
                <c:pt idx="3">
                  <c:v>1157</c:v>
                </c:pt>
                <c:pt idx="4">
                  <c:v>160</c:v>
                </c:pt>
                <c:pt idx="5">
                  <c:v>176001</c:v>
                </c:pt>
                <c:pt idx="6">
                  <c:v>1103</c:v>
                </c:pt>
                <c:pt idx="7">
                  <c:v>10282</c:v>
                </c:pt>
                <c:pt idx="8">
                  <c:v>51090</c:v>
                </c:pt>
                <c:pt idx="9">
                  <c:v>139341</c:v>
                </c:pt>
                <c:pt idx="10">
                  <c:v>35926</c:v>
                </c:pt>
                <c:pt idx="11">
                  <c:v>1404027</c:v>
                </c:pt>
                <c:pt idx="12" formatCode="#,##0__;\–#,##0__;0__;@__">
                  <c:v>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C95-4004-B7EE-A26CC6B32323}"/>
            </c:ext>
          </c:extLst>
        </c:ser>
        <c:dLbls>
          <c:showVal val="1"/>
        </c:dLbls>
        <c:gapWidth val="70"/>
        <c:shape val="cylinder"/>
        <c:axId val="205356416"/>
        <c:axId val="205362304"/>
        <c:axId val="0"/>
      </c:bar3DChart>
      <c:catAx>
        <c:axId val="20535641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 anchor="ctr" anchorCtr="1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362304"/>
        <c:crosses val="autoZero"/>
        <c:lblAlgn val="ctr"/>
        <c:lblOffset val="0"/>
        <c:tickLblSkip val="1"/>
        <c:tickMarkSkip val="1"/>
      </c:catAx>
      <c:valAx>
        <c:axId val="205362304"/>
        <c:scaling>
          <c:orientation val="minMax"/>
        </c:scaling>
        <c:delete val="1"/>
        <c:axPos val="t"/>
        <c:numFmt formatCode="#,##0" sourceLinked="1"/>
        <c:tickLblPos val="none"/>
        <c:crossAx val="205356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piscícolas. Año 2014</a:t>
            </a:r>
          </a:p>
        </c:rich>
      </c:tx>
      <c:layout>
        <c:manualLayout>
          <c:xMode val="edge"/>
          <c:yMode val="edge"/>
          <c:x val="0.18095668274024052"/>
          <c:y val="5.12819571023009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5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537076063345677"/>
          <c:y val="0.15949367088607777"/>
          <c:w val="0.67750368116039572"/>
          <c:h val="0.80759493670886073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3454500716265409E-2"/>
                  <c:y val="3.340068074869798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3D-4FBD-BF83-7E1404A1630F}"/>
                </c:ext>
              </c:extLst>
            </c:dLbl>
            <c:dLbl>
              <c:idx val="1"/>
              <c:layout>
                <c:manualLayout>
                  <c:x val="1.2575729094871101E-2"/>
                  <c:y val="6.665736403202780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3D-4FBD-BF83-7E1404A1630F}"/>
                </c:ext>
              </c:extLst>
            </c:dLbl>
            <c:dLbl>
              <c:idx val="2"/>
              <c:layout>
                <c:manualLayout>
                  <c:x val="1.1658712358128384E-2"/>
                  <c:y val="1.08348154175283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3D-4FBD-BF83-7E1404A1630F}"/>
                </c:ext>
              </c:extLst>
            </c:dLbl>
            <c:dLbl>
              <c:idx val="3"/>
              <c:layout>
                <c:manualLayout>
                  <c:x val="1.7570542408989327E-2"/>
                  <c:y val="9.941592743944982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3D-4FBD-BF83-7E1404A1630F}"/>
                </c:ext>
              </c:extLst>
            </c:dLbl>
            <c:dLbl>
              <c:idx val="4"/>
              <c:layout>
                <c:manualLayout>
                  <c:x val="1.19045928277533E-2"/>
                  <c:y val="1.157938801953558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3D-4FBD-BF83-7E1404A1630F}"/>
                </c:ext>
              </c:extLst>
            </c:dLbl>
            <c:dLbl>
              <c:idx val="5"/>
              <c:layout>
                <c:manualLayout>
                  <c:x val="1.5070404492405483E-2"/>
                  <c:y val="1.321631411694879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3D-4FBD-BF83-7E1404A1630F}"/>
                </c:ext>
              </c:extLst>
            </c:dLbl>
            <c:dLbl>
              <c:idx val="6"/>
              <c:layout>
                <c:manualLayout>
                  <c:x val="1.6489853846258888E-2"/>
                  <c:y val="-3.2173958387652225E-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3D-4FBD-BF83-7E1404A1630F}"/>
                </c:ext>
              </c:extLst>
            </c:dLbl>
            <c:dLbl>
              <c:idx val="7"/>
              <c:layout>
                <c:manualLayout>
                  <c:x val="1.2153971469746653E-2"/>
                  <c:y val="3.032658892322004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3D-4FBD-BF83-7E1404A1630F}"/>
                </c:ext>
              </c:extLst>
            </c:dLbl>
            <c:dLbl>
              <c:idx val="8"/>
              <c:layout>
                <c:manualLayout>
                  <c:x val="9.212807285030886E-3"/>
                  <c:y val="7.050865477258380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3D-4FBD-BF83-7E1404A1630F}"/>
                </c:ext>
              </c:extLst>
            </c:dLbl>
            <c:dLbl>
              <c:idx val="9"/>
              <c:layout>
                <c:manualLayout>
                  <c:x val="8.2143180378314619E-3"/>
                  <c:y val="-8.1164158277684164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3D-4FBD-BF83-7E1404A1630F}"/>
                </c:ext>
              </c:extLst>
            </c:dLbl>
            <c:dLbl>
              <c:idx val="12"/>
              <c:layout>
                <c:manualLayout>
                  <c:x val="-0.28882017476555888"/>
                  <c:y val="8.975853850889292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3D-4FBD-BF83-7E1404A1630F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7320135212576238"/>
                  <c:y val="0.74358974358974361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3D-4FBD-BF83-7E1404A1630F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42266300108301336"/>
                  <c:y val="0.7863247863247866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3D-4FBD-BF83-7E1404A1630F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359333227304057"/>
                  <c:y val="0.8347578347578347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3D-4FBD-BF83-7E1404A1630F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16544606770222095"/>
                  <c:y val="0.8831908831908879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3D-4FBD-BF83-7E1404A163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'12.5.4'!$A$21:$A$30</c:f>
              <c:strCache>
                <c:ptCount val="10"/>
                <c:pt idx="0">
                  <c:v>Anguila</c:v>
                </c:pt>
                <c:pt idx="1">
                  <c:v>Barbo</c:v>
                </c:pt>
                <c:pt idx="2">
                  <c:v>Cangrejo autóctono</c:v>
                </c:pt>
                <c:pt idx="3">
                  <c:v>Carpa</c:v>
                </c:pt>
                <c:pt idx="4">
                  <c:v>Salmón</c:v>
                </c:pt>
                <c:pt idx="5">
                  <c:v>Tenca</c:v>
                </c:pt>
                <c:pt idx="6">
                  <c:v>Trucha arco-iris</c:v>
                </c:pt>
                <c:pt idx="7">
                  <c:v>Trucha común</c:v>
                </c:pt>
                <c:pt idx="8">
                  <c:v>Otros: Ciprínidos (varias especies)</c:v>
                </c:pt>
                <c:pt idx="9">
                  <c:v>Otros</c:v>
                </c:pt>
              </c:strCache>
            </c:strRef>
          </c:cat>
          <c:val>
            <c:numRef>
              <c:f>'12.5.4'!$D$21:$D$30</c:f>
              <c:numCache>
                <c:formatCode>#,##0</c:formatCode>
                <c:ptCount val="10"/>
                <c:pt idx="0" formatCode="#,##0__;\–#,##0__;0__;@__">
                  <c:v>1706</c:v>
                </c:pt>
                <c:pt idx="1">
                  <c:v>15700</c:v>
                </c:pt>
                <c:pt idx="2">
                  <c:v>21800</c:v>
                </c:pt>
                <c:pt idx="3">
                  <c:v>198000</c:v>
                </c:pt>
                <c:pt idx="4">
                  <c:v>896508</c:v>
                </c:pt>
                <c:pt idx="5" formatCode="#,##0__;\–#,##0__;0__;@__">
                  <c:v>1200600</c:v>
                </c:pt>
                <c:pt idx="6" formatCode="#,##0__;\–#,##0__;0__;@__">
                  <c:v>510338</c:v>
                </c:pt>
                <c:pt idx="7" formatCode="#,##0__;\–#,##0__;0__;@__">
                  <c:v>3782824</c:v>
                </c:pt>
                <c:pt idx="8" formatCode="#,##0__;\–#,##0__;0__;@__">
                  <c:v>105000</c:v>
                </c:pt>
                <c:pt idx="9" formatCode="#,##0__;\–#,##0__;0__;@__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13D-4FBD-BF83-7E1404A1630F}"/>
            </c:ext>
          </c:extLst>
        </c:ser>
        <c:dLbls>
          <c:showVal val="1"/>
        </c:dLbls>
        <c:gapWidth val="70"/>
        <c:shape val="cylinder"/>
        <c:axId val="205430144"/>
        <c:axId val="205431936"/>
        <c:axId val="0"/>
      </c:bar3DChart>
      <c:catAx>
        <c:axId val="2054301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431936"/>
        <c:crosses val="autoZero"/>
        <c:lblAlgn val="ctr"/>
        <c:lblOffset val="100"/>
        <c:tickLblSkip val="1"/>
        <c:tickMarkSkip val="1"/>
      </c:catAx>
      <c:valAx>
        <c:axId val="205431936"/>
        <c:scaling>
          <c:orientation val="minMax"/>
        </c:scaling>
        <c:delete val="1"/>
        <c:axPos val="b"/>
        <c:numFmt formatCode="#,##0__;\–#,##0__;0__;@__" sourceLinked="1"/>
        <c:tickLblPos val="none"/>
        <c:crossAx val="205430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sitios Natura 2000 por administración competente</a:t>
            </a:r>
          </a:p>
        </c:rich>
      </c:tx>
      <c:layout>
        <c:manualLayout>
          <c:xMode val="edge"/>
          <c:yMode val="edge"/>
          <c:x val="0.14105793450881621"/>
          <c:y val="2.857142857142859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30"/>
      <c:hPercent val="152"/>
      <c:rotY val="44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727726401681104"/>
          <c:y val="0.16883149001526529"/>
          <c:w val="0.75710124356351882"/>
          <c:h val="0.81039115207326562"/>
        </c:manualLayout>
      </c:layout>
      <c:bar3DChart>
        <c:barDir val="bar"/>
        <c:grouping val="stacked"/>
        <c:ser>
          <c:idx val="0"/>
          <c:order val="0"/>
          <c:tx>
            <c:strRef>
              <c:f>'12.6.1.1'!$C$5:$C$6</c:f>
              <c:strCache>
                <c:ptCount val="1"/>
                <c:pt idx="0">
                  <c:v>LIC</c:v>
                </c:pt>
              </c:strCache>
            </c:strRef>
          </c:tx>
          <c:spPr>
            <a:solidFill>
              <a:srgbClr val="D1FF7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'12.6.1.1'!$B$7:$B$26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Ciudad de Ceuta</c:v>
                </c:pt>
                <c:pt idx="8">
                  <c:v>Ciudad de Melilla</c:v>
                </c:pt>
                <c:pt idx="9">
                  <c:v>Comunidad Foral de Navarra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Region de Murcia</c:v>
                </c:pt>
                <c:pt idx="19">
                  <c:v>MAGRAMA</c:v>
                </c:pt>
              </c:strCache>
            </c:strRef>
          </c:cat>
          <c:val>
            <c:numRef>
              <c:f>'12.6.1.1'!$C$7:$C$26</c:f>
              <c:numCache>
                <c:formatCode>#,##0.0</c:formatCode>
                <c:ptCount val="20"/>
                <c:pt idx="0">
                  <c:v>2602250.7661296106</c:v>
                </c:pt>
                <c:pt idx="1">
                  <c:v>1046501.7576631166</c:v>
                </c:pt>
                <c:pt idx="2">
                  <c:v>296607.78923118435</c:v>
                </c:pt>
                <c:pt idx="3">
                  <c:v>137559.25580683741</c:v>
                </c:pt>
                <c:pt idx="4">
                  <c:v>1896220.3878971394</c:v>
                </c:pt>
                <c:pt idx="5">
                  <c:v>1563873.8137662963</c:v>
                </c:pt>
                <c:pt idx="6">
                  <c:v>1045133.1170986402</c:v>
                </c:pt>
                <c:pt idx="7">
                  <c:v>1466.7305766982008</c:v>
                </c:pt>
                <c:pt idx="8">
                  <c:v>91.5797555563</c:v>
                </c:pt>
                <c:pt idx="9">
                  <c:v>280848.21844982496</c:v>
                </c:pt>
                <c:pt idx="10">
                  <c:v>319545.36709597404</c:v>
                </c:pt>
                <c:pt idx="11">
                  <c:v>639195.72168270987</c:v>
                </c:pt>
                <c:pt idx="12">
                  <c:v>933772.68232920673</c:v>
                </c:pt>
                <c:pt idx="13">
                  <c:v>374671.73313242575</c:v>
                </c:pt>
                <c:pt idx="14">
                  <c:v>202816.38153198833</c:v>
                </c:pt>
                <c:pt idx="15">
                  <c:v>167545.78746961948</c:v>
                </c:pt>
                <c:pt idx="16">
                  <c:v>146449.35643147188</c:v>
                </c:pt>
                <c:pt idx="17">
                  <c:v>304372.30016837711</c:v>
                </c:pt>
                <c:pt idx="18">
                  <c:v>194438.13456551795</c:v>
                </c:pt>
                <c:pt idx="19">
                  <c:v>5211421.450363487</c:v>
                </c:pt>
              </c:numCache>
            </c:numRef>
          </c:val>
        </c:ser>
        <c:ser>
          <c:idx val="1"/>
          <c:order val="1"/>
          <c:tx>
            <c:strRef>
              <c:f>'12.6.1.1'!$D$5:$D$6</c:f>
              <c:strCache>
                <c:ptCount val="1"/>
                <c:pt idx="0">
                  <c:v>ZEPA</c:v>
                </c:pt>
              </c:strCache>
            </c:strRef>
          </c:tx>
          <c:spPr>
            <a:solidFill>
              <a:srgbClr val="A8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'12.6.1.1'!$B$7:$B$26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Ciudad de Ceuta</c:v>
                </c:pt>
                <c:pt idx="8">
                  <c:v>Ciudad de Melilla</c:v>
                </c:pt>
                <c:pt idx="9">
                  <c:v>Comunidad Foral de Navarra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Region de Murcia</c:v>
                </c:pt>
                <c:pt idx="19">
                  <c:v>MAGRAMA</c:v>
                </c:pt>
              </c:strCache>
            </c:strRef>
          </c:cat>
          <c:val>
            <c:numRef>
              <c:f>'12.6.1.1'!$D$7:$D$26</c:f>
              <c:numCache>
                <c:formatCode>#,##0.0</c:formatCode>
                <c:ptCount val="20"/>
                <c:pt idx="0">
                  <c:v>1685038.5538447488</c:v>
                </c:pt>
                <c:pt idx="1">
                  <c:v>869801.44892423006</c:v>
                </c:pt>
                <c:pt idx="2">
                  <c:v>277315.593541115</c:v>
                </c:pt>
                <c:pt idx="3">
                  <c:v>79130.636057372612</c:v>
                </c:pt>
                <c:pt idx="4">
                  <c:v>2001839.9046637076</c:v>
                </c:pt>
                <c:pt idx="5">
                  <c:v>1579154.6585368901</c:v>
                </c:pt>
                <c:pt idx="6">
                  <c:v>918616.58338877815</c:v>
                </c:pt>
                <c:pt idx="7">
                  <c:v>630.32191971144664</c:v>
                </c:pt>
                <c:pt idx="8">
                  <c:v>0</c:v>
                </c:pt>
                <c:pt idx="9">
                  <c:v>86327.381099167906</c:v>
                </c:pt>
                <c:pt idx="10">
                  <c:v>185404.83807000986</c:v>
                </c:pt>
                <c:pt idx="11">
                  <c:v>741612.96031774592</c:v>
                </c:pt>
                <c:pt idx="12">
                  <c:v>1102403.8861940857</c:v>
                </c:pt>
                <c:pt idx="13">
                  <c:v>113856.9183020318</c:v>
                </c:pt>
                <c:pt idx="14">
                  <c:v>184161.8516561405</c:v>
                </c:pt>
                <c:pt idx="15">
                  <c:v>165835.62648339613</c:v>
                </c:pt>
                <c:pt idx="16">
                  <c:v>42060.378143128175</c:v>
                </c:pt>
                <c:pt idx="17">
                  <c:v>239508.00970213307</c:v>
                </c:pt>
                <c:pt idx="18">
                  <c:v>214315.41009955754</c:v>
                </c:pt>
                <c:pt idx="19">
                  <c:v>4977014.5186658353</c:v>
                </c:pt>
              </c:numCache>
            </c:numRef>
          </c:val>
        </c:ser>
        <c:shape val="box"/>
        <c:axId val="204547968"/>
        <c:axId val="204549504"/>
        <c:axId val="0"/>
      </c:bar3DChart>
      <c:catAx>
        <c:axId val="204547968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549504"/>
        <c:crosses val="autoZero"/>
        <c:lblAlgn val="ctr"/>
        <c:lblOffset val="100"/>
        <c:tickLblSkip val="1"/>
        <c:tickMarkSkip val="1"/>
      </c:catAx>
      <c:valAx>
        <c:axId val="20454950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tickLblPos val="none"/>
        <c:crossAx val="2045479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507366068119334"/>
          <c:y val="0.10519500531720363"/>
          <c:w val="0.12732621172478137"/>
          <c:h val="4.285722438848998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GRÁFICO:Distribución de los sitios Natura 2000
 en marino y terrestre por administración competente</a:t>
            </a:r>
          </a:p>
        </c:rich>
      </c:tx>
      <c:layout>
        <c:manualLayout>
          <c:xMode val="edge"/>
          <c:yMode val="edge"/>
          <c:x val="0.13807531380753141"/>
          <c:y val="5.892547660311956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30"/>
      <c:hPercent val="185"/>
      <c:rotY val="44"/>
      <c:depthPercent val="100"/>
      <c:rAngAx val="1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699190703440938"/>
          <c:y val="0.12048214428410128"/>
          <c:w val="0.79723290072087849"/>
          <c:h val="0.8058916762114362"/>
        </c:manualLayout>
      </c:layout>
      <c:bar3DChart>
        <c:barDir val="bar"/>
        <c:grouping val="stacked"/>
        <c:ser>
          <c:idx val="1"/>
          <c:order val="0"/>
          <c:tx>
            <c:v>Terrestre</c:v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'12.6.1.2 '!$B$8:$B$27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Ciudad de Ceuta</c:v>
                </c:pt>
                <c:pt idx="8">
                  <c:v>Ciudad de Melilla</c:v>
                </c:pt>
                <c:pt idx="9">
                  <c:v>Comunidad Foral de Navarra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Region de Murcia</c:v>
                </c:pt>
                <c:pt idx="19">
                  <c:v>MAGRAMA</c:v>
                </c:pt>
              </c:strCache>
            </c:strRef>
          </c:cat>
          <c:val>
            <c:numRef>
              <c:f>'12.6.1.2 '!$C$8:$C$27</c:f>
              <c:numCache>
                <c:formatCode>#,##0.0\ \ </c:formatCode>
                <c:ptCount val="20"/>
                <c:pt idx="0">
                  <c:v>2606988.9464124423</c:v>
                </c:pt>
                <c:pt idx="1">
                  <c:v>1361299.3039565862</c:v>
                </c:pt>
                <c:pt idx="2">
                  <c:v>347952.33571941918</c:v>
                </c:pt>
                <c:pt idx="3">
                  <c:v>145807.75870705565</c:v>
                </c:pt>
                <c:pt idx="4">
                  <c:v>2464997.9997424302</c:v>
                </c:pt>
                <c:pt idx="5">
                  <c:v>1837533.2955209129</c:v>
                </c:pt>
                <c:pt idx="6">
                  <c:v>982693.22436466999</c:v>
                </c:pt>
                <c:pt idx="7">
                  <c:v>630.53047986428385</c:v>
                </c:pt>
                <c:pt idx="8">
                  <c:v>46.118761147500003</c:v>
                </c:pt>
                <c:pt idx="9">
                  <c:v>280949.96685720922</c:v>
                </c:pt>
                <c:pt idx="10">
                  <c:v>319553.05600919353</c:v>
                </c:pt>
                <c:pt idx="11">
                  <c:v>871795.41234830604</c:v>
                </c:pt>
                <c:pt idx="12">
                  <c:v>1263943.172551207</c:v>
                </c:pt>
                <c:pt idx="13">
                  <c:v>355283.41461904434</c:v>
                </c:pt>
                <c:pt idx="14">
                  <c:v>115437.06539957682</c:v>
                </c:pt>
                <c:pt idx="15">
                  <c:v>167545.78746961948</c:v>
                </c:pt>
                <c:pt idx="16">
                  <c:v>150391.47063779263</c:v>
                </c:pt>
                <c:pt idx="17">
                  <c:v>285027.07206701272</c:v>
                </c:pt>
                <c:pt idx="18">
                  <c:v>266747.56806660787</c:v>
                </c:pt>
                <c:pt idx="19">
                  <c:v>526.32986261050496</c:v>
                </c:pt>
              </c:numCache>
            </c:numRef>
          </c:val>
        </c:ser>
        <c:ser>
          <c:idx val="0"/>
          <c:order val="1"/>
          <c:tx>
            <c:v>Marino</c:v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'12.6.1.2 '!$B$8:$B$27</c:f>
              <c:strCache>
                <c:ptCount val="20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Ciudad de Ceuta</c:v>
                </c:pt>
                <c:pt idx="8">
                  <c:v>Ciudad de Melilla</c:v>
                </c:pt>
                <c:pt idx="9">
                  <c:v>Comunidad Foral de Navarra</c:v>
                </c:pt>
                <c:pt idx="10">
                  <c:v>Comunidad de Madrid</c:v>
                </c:pt>
                <c:pt idx="11">
                  <c:v>Comunitat Valenciana</c:v>
                </c:pt>
                <c:pt idx="12">
                  <c:v>Extremadura</c:v>
                </c:pt>
                <c:pt idx="13">
                  <c:v>Galicia</c:v>
                </c:pt>
                <c:pt idx="14">
                  <c:v>Illes Balears</c:v>
                </c:pt>
                <c:pt idx="15">
                  <c:v>La Rioja</c:v>
                </c:pt>
                <c:pt idx="16">
                  <c:v>País Vasco</c:v>
                </c:pt>
                <c:pt idx="17">
                  <c:v>Principado de Asturias</c:v>
                </c:pt>
                <c:pt idx="18">
                  <c:v>Region de Murcia</c:v>
                </c:pt>
                <c:pt idx="19">
                  <c:v>MAGRAMA</c:v>
                </c:pt>
              </c:strCache>
            </c:strRef>
          </c:cat>
          <c:val>
            <c:numRef>
              <c:f>'12.6.1.2 '!$D$8:$D$27</c:f>
              <c:numCache>
                <c:formatCode>#,##0.0\ \ </c:formatCode>
                <c:ptCount val="20"/>
                <c:pt idx="0">
                  <c:v>68774.541178482905</c:v>
                </c:pt>
                <c:pt idx="1">
                  <c:v>0</c:v>
                </c:pt>
                <c:pt idx="2">
                  <c:v>13358.287097678309</c:v>
                </c:pt>
                <c:pt idx="3">
                  <c:v>1855.459465091029</c:v>
                </c:pt>
                <c:pt idx="4">
                  <c:v>0</c:v>
                </c:pt>
                <c:pt idx="5">
                  <c:v>0</c:v>
                </c:pt>
                <c:pt idx="6">
                  <c:v>85917.43143872259</c:v>
                </c:pt>
                <c:pt idx="7">
                  <c:v>836.20026839223181</c:v>
                </c:pt>
                <c:pt idx="8">
                  <c:v>45.460994408799998</c:v>
                </c:pt>
                <c:pt idx="9">
                  <c:v>0</c:v>
                </c:pt>
                <c:pt idx="10">
                  <c:v>0</c:v>
                </c:pt>
                <c:pt idx="11">
                  <c:v>17873.355697016443</c:v>
                </c:pt>
                <c:pt idx="12">
                  <c:v>0</c:v>
                </c:pt>
                <c:pt idx="13">
                  <c:v>34569.764988607116</c:v>
                </c:pt>
                <c:pt idx="14">
                  <c:v>106462.59514031303</c:v>
                </c:pt>
                <c:pt idx="15">
                  <c:v>0</c:v>
                </c:pt>
                <c:pt idx="16">
                  <c:v>1442.9347175774546</c:v>
                </c:pt>
                <c:pt idx="17">
                  <c:v>19813.203638309482</c:v>
                </c:pt>
                <c:pt idx="18">
                  <c:v>27070.029006364075</c:v>
                </c:pt>
                <c:pt idx="19">
                  <c:v>8156702.7697768714</c:v>
                </c:pt>
              </c:numCache>
            </c:numRef>
          </c:val>
        </c:ser>
        <c:shape val="box"/>
        <c:axId val="205882112"/>
        <c:axId val="205883648"/>
        <c:axId val="0"/>
      </c:bar3DChart>
      <c:catAx>
        <c:axId val="20588211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883648"/>
        <c:crosses val="autoZero"/>
        <c:auto val="1"/>
        <c:lblAlgn val="ctr"/>
        <c:lblOffset val="100"/>
        <c:tickLblSkip val="1"/>
        <c:tickMarkSkip val="1"/>
      </c:catAx>
      <c:valAx>
        <c:axId val="205883648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\ \ " sourceLinked="1"/>
        <c:tickLblPos val="none"/>
        <c:crossAx val="20588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455292185772094"/>
          <c:y val="0.94377679689212013"/>
          <c:w val="0.147967509044618"/>
          <c:h val="4.14994052534123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Porcentaje de Espacios Naturales Protegidos según figura de protección</a:t>
            </a:r>
          </a:p>
        </c:rich>
      </c:tx>
      <c:layout>
        <c:manualLayout>
          <c:xMode val="edge"/>
          <c:yMode val="edge"/>
          <c:x val="0.16300129366106214"/>
          <c:y val="3.16301703163018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X val="50"/>
      <c:rotY val="320"/>
      <c:perspective val="0"/>
    </c:view3D>
    <c:plotArea>
      <c:layout>
        <c:manualLayout>
          <c:layoutTarget val="inner"/>
          <c:xMode val="edge"/>
          <c:yMode val="edge"/>
          <c:x val="4.9288378016471762E-2"/>
          <c:y val="0.15439859057649297"/>
          <c:w val="0.69108259474886657"/>
          <c:h val="0.81103788610003125"/>
        </c:manualLayout>
      </c:layout>
      <c:pie3DChart>
        <c:varyColors val="1"/>
        <c:ser>
          <c:idx val="0"/>
          <c:order val="0"/>
          <c:tx>
            <c:strRef>
              <c:f>'Grafico 12.6.2.1'!$B$7:$B$15</c:f>
              <c:strCache>
                <c:ptCount val="1"/>
                <c:pt idx="0">
                  <c:v>Parque Nacional Parque Natural Otros parques Reserva Natural Otras reservas Paisaje Protegido Monumento Natural Área Marina Protegida Otras figuras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548023025713944E-3"/>
                  <c:y val="-5.9340445484104505E-2"/>
                </c:manualLayout>
              </c:layout>
              <c:showPercent val="1"/>
            </c:dLbl>
            <c:dLbl>
              <c:idx val="1"/>
              <c:layout>
                <c:manualLayout>
                  <c:x val="6.3804201128144833E-2"/>
                  <c:y val="-2.7026205610537011E-2"/>
                </c:manualLayout>
              </c:layout>
              <c:showPercent val="1"/>
            </c:dLbl>
            <c:dLbl>
              <c:idx val="2"/>
              <c:layout>
                <c:manualLayout>
                  <c:x val="9.9629917472085008E-2"/>
                  <c:y val="4.2509667972723604E-2"/>
                </c:manualLayout>
              </c:layout>
              <c:showPercent val="1"/>
            </c:dLbl>
            <c:dLbl>
              <c:idx val="3"/>
              <c:layout>
                <c:manualLayout>
                  <c:x val="0.12338429017449044"/>
                  <c:y val="2.5231337712128332E-2"/>
                </c:manualLayout>
              </c:layout>
              <c:showPercent val="1"/>
            </c:dLbl>
            <c:dLbl>
              <c:idx val="4"/>
              <c:layout>
                <c:manualLayout>
                  <c:x val="3.3222300209720952E-2"/>
                  <c:y val="9.5307166775410231E-3"/>
                </c:manualLayout>
              </c:layout>
              <c:showPercent val="1"/>
            </c:dLbl>
            <c:dLbl>
              <c:idx val="5"/>
              <c:layout>
                <c:manualLayout>
                  <c:x val="6.9672899825571594E-2"/>
                  <c:y val="3.406229365636871E-2"/>
                </c:manualLayout>
              </c:layout>
              <c:showPercent val="1"/>
            </c:dLbl>
            <c:dLbl>
              <c:idx val="6"/>
              <c:layout>
                <c:manualLayout>
                  <c:x val="8.1204578409180064E-2"/>
                  <c:y val="7.8973207129667294E-2"/>
                </c:manualLayout>
              </c:layout>
              <c:showPercent val="1"/>
            </c:dLbl>
            <c:dLbl>
              <c:idx val="7"/>
              <c:layout>
                <c:manualLayout>
                  <c:x val="1.1093494213588915E-2"/>
                  <c:y val="6.6147855153694785E-2"/>
                </c:manualLayout>
              </c:layout>
              <c:showPercent val="1"/>
            </c:dLbl>
            <c:dLbl>
              <c:idx val="8"/>
              <c:layout>
                <c:manualLayout>
                  <c:x val="-5.0935119126711434E-2"/>
                  <c:y val="3.2041198382535753E-2"/>
                </c:manualLayout>
              </c:layout>
              <c:numFmt formatCode="0.0%" sourceLinked="0"/>
              <c:spPr>
                <a:solidFill>
                  <a:srgbClr val="4F81BD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'Grafico 12.6.2.1'!$B$7:$B$15</c:f>
              <c:strCache>
                <c:ptCount val="9"/>
                <c:pt idx="0">
                  <c:v>Parque Nacional</c:v>
                </c:pt>
                <c:pt idx="1">
                  <c:v>Parque Natural</c:v>
                </c:pt>
                <c:pt idx="2">
                  <c:v>Otros parques</c:v>
                </c:pt>
                <c:pt idx="3">
                  <c:v>Reserva Natural</c:v>
                </c:pt>
                <c:pt idx="4">
                  <c:v>Otras reservas</c:v>
                </c:pt>
                <c:pt idx="5">
                  <c:v>Paisaje Protegido</c:v>
                </c:pt>
                <c:pt idx="6">
                  <c:v>Monumento Natural</c:v>
                </c:pt>
                <c:pt idx="7">
                  <c:v>Área Marina Protegida</c:v>
                </c:pt>
                <c:pt idx="8">
                  <c:v>Otras figuras</c:v>
                </c:pt>
              </c:strCache>
            </c:strRef>
          </c:cat>
          <c:val>
            <c:numRef>
              <c:f>'Grafico 12.6.2.1'!$E$7:$E$15</c:f>
              <c:numCache>
                <c:formatCode>#,##0.0</c:formatCode>
                <c:ptCount val="9"/>
                <c:pt idx="0">
                  <c:v>3.7611099617752712</c:v>
                </c:pt>
                <c:pt idx="1">
                  <c:v>35.190451669394939</c:v>
                </c:pt>
                <c:pt idx="2">
                  <c:v>4.175333097192361</c:v>
                </c:pt>
                <c:pt idx="3">
                  <c:v>0.91951487252831499</c:v>
                </c:pt>
                <c:pt idx="4">
                  <c:v>0.89392935955027308</c:v>
                </c:pt>
                <c:pt idx="5">
                  <c:v>1.6155022040471445</c:v>
                </c:pt>
                <c:pt idx="6">
                  <c:v>0.84949744878309297</c:v>
                </c:pt>
                <c:pt idx="7">
                  <c:v>2.3154311629828315</c:v>
                </c:pt>
                <c:pt idx="8">
                  <c:v>50.279230223745785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96581778874496"/>
          <c:y val="0.1651280917537058"/>
          <c:w val="0.18478529612499525"/>
          <c:h val="0.509920425807466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Pérdidas de suelo en la superficie erosionable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(t.año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spPr>
        <a:noFill/>
        <a:ln w="25400">
          <a:solidFill>
            <a:srgbClr val="000000"/>
          </a:solidFill>
          <a:prstDash val="solid"/>
        </a:ln>
      </c:spPr>
    </c:title>
    <c:view3D>
      <c:hPercent val="50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bar"/>
        <c:grouping val="clustered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206071680"/>
        <c:axId val="206073216"/>
        <c:axId val="0"/>
      </c:bar3DChart>
      <c:catAx>
        <c:axId val="20607168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073216"/>
        <c:crosses val="autoZero"/>
        <c:lblAlgn val="ctr"/>
        <c:lblOffset val="100"/>
        <c:tickLblSkip val="1"/>
        <c:tickMarkSkip val="1"/>
      </c:catAx>
      <c:valAx>
        <c:axId val="206073216"/>
        <c:scaling>
          <c:orientation val="minMax"/>
        </c:scaling>
        <c:delete val="1"/>
        <c:axPos val="b"/>
        <c:numFmt formatCode="General" sourceLinked="1"/>
        <c:tickLblPos val="none"/>
        <c:crossAx val="2060716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siniestros</a:t>
            </a:r>
          </a:p>
        </c:rich>
      </c:tx>
      <c:layout>
        <c:manualLayout>
          <c:xMode val="edge"/>
          <c:yMode val="edge"/>
          <c:x val="0.31458088500183562"/>
          <c:y val="6.7081025518198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815678700539791E-2"/>
          <c:y val="0.15714298329531326"/>
          <c:w val="0.88008592086366311"/>
          <c:h val="0.6485714285714328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'12.8.1.2'!$A$9:$A$62</c:f>
              <c:numCache>
                <c:formatCode>General</c:formatCode>
                <c:ptCount val="5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</c:numCache>
            </c:numRef>
          </c:cat>
          <c:val>
            <c:numRef>
              <c:f>'12.8.1.2'!$B$9:$B$62</c:f>
              <c:numCache>
                <c:formatCode>#,##0\ _€;\-#,##0\ _€</c:formatCode>
                <c:ptCount val="54"/>
                <c:pt idx="0">
                  <c:v>2022</c:v>
                </c:pt>
                <c:pt idx="1">
                  <c:v>1302</c:v>
                </c:pt>
                <c:pt idx="2">
                  <c:v>1645</c:v>
                </c:pt>
                <c:pt idx="3">
                  <c:v>1686</c:v>
                </c:pt>
                <c:pt idx="4">
                  <c:v>1443</c:v>
                </c:pt>
                <c:pt idx="5">
                  <c:v>2299</c:v>
                </c:pt>
                <c:pt idx="6">
                  <c:v>2115</c:v>
                </c:pt>
                <c:pt idx="7">
                  <c:v>1558</c:v>
                </c:pt>
                <c:pt idx="8">
                  <c:v>3450</c:v>
                </c:pt>
                <c:pt idx="9">
                  <c:v>1718</c:v>
                </c:pt>
                <c:pt idx="10">
                  <c:v>2194</c:v>
                </c:pt>
                <c:pt idx="11">
                  <c:v>3932</c:v>
                </c:pt>
                <c:pt idx="12">
                  <c:v>4088</c:v>
                </c:pt>
                <c:pt idx="13">
                  <c:v>4340</c:v>
                </c:pt>
                <c:pt idx="14">
                  <c:v>4577</c:v>
                </c:pt>
                <c:pt idx="15">
                  <c:v>2221</c:v>
                </c:pt>
                <c:pt idx="16">
                  <c:v>8471</c:v>
                </c:pt>
                <c:pt idx="17">
                  <c:v>7222</c:v>
                </c:pt>
                <c:pt idx="18">
                  <c:v>7190</c:v>
                </c:pt>
                <c:pt idx="19">
                  <c:v>10878</c:v>
                </c:pt>
                <c:pt idx="20">
                  <c:v>6545</c:v>
                </c:pt>
                <c:pt idx="21">
                  <c:v>4791</c:v>
                </c:pt>
                <c:pt idx="22">
                  <c:v>7203</c:v>
                </c:pt>
                <c:pt idx="23">
                  <c:v>12238</c:v>
                </c:pt>
                <c:pt idx="24">
                  <c:v>7570</c:v>
                </c:pt>
                <c:pt idx="25">
                  <c:v>8679</c:v>
                </c:pt>
                <c:pt idx="26">
                  <c:v>9247</c:v>
                </c:pt>
                <c:pt idx="27">
                  <c:v>20811</c:v>
                </c:pt>
                <c:pt idx="28">
                  <c:v>12913</c:v>
                </c:pt>
                <c:pt idx="29">
                  <c:v>13531</c:v>
                </c:pt>
                <c:pt idx="30">
                  <c:v>15955</c:v>
                </c:pt>
                <c:pt idx="31">
                  <c:v>14254</c:v>
                </c:pt>
                <c:pt idx="32">
                  <c:v>19263</c:v>
                </c:pt>
                <c:pt idx="33">
                  <c:v>25827</c:v>
                </c:pt>
                <c:pt idx="34">
                  <c:v>16771</c:v>
                </c:pt>
                <c:pt idx="35">
                  <c:v>22320</c:v>
                </c:pt>
                <c:pt idx="36">
                  <c:v>22446</c:v>
                </c:pt>
                <c:pt idx="37">
                  <c:v>18237</c:v>
                </c:pt>
                <c:pt idx="38">
                  <c:v>24118</c:v>
                </c:pt>
                <c:pt idx="39">
                  <c:v>19547</c:v>
                </c:pt>
                <c:pt idx="40">
                  <c:v>19929</c:v>
                </c:pt>
                <c:pt idx="41">
                  <c:v>18616</c:v>
                </c:pt>
                <c:pt idx="42">
                  <c:v>21396</c:v>
                </c:pt>
                <c:pt idx="43">
                  <c:v>25492</c:v>
                </c:pt>
                <c:pt idx="44">
                  <c:v>16334</c:v>
                </c:pt>
                <c:pt idx="45">
                  <c:v>10932</c:v>
                </c:pt>
                <c:pt idx="46">
                  <c:v>11656</c:v>
                </c:pt>
                <c:pt idx="47">
                  <c:v>15642</c:v>
                </c:pt>
                <c:pt idx="48">
                  <c:v>11722</c:v>
                </c:pt>
                <c:pt idx="49">
                  <c:v>16414</c:v>
                </c:pt>
                <c:pt idx="50">
                  <c:v>15978</c:v>
                </c:pt>
                <c:pt idx="51">
                  <c:v>10797</c:v>
                </c:pt>
                <c:pt idx="52">
                  <c:v>9806</c:v>
                </c:pt>
                <c:pt idx="53">
                  <c:v>11810</c:v>
                </c:pt>
              </c:numCache>
            </c:numRef>
          </c:val>
        </c:ser>
        <c:marker val="1"/>
        <c:axId val="206810112"/>
        <c:axId val="209265408"/>
      </c:lineChart>
      <c:catAx>
        <c:axId val="206810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265408"/>
        <c:crosses val="autoZero"/>
        <c:auto val="1"/>
        <c:lblAlgn val="ctr"/>
        <c:lblOffset val="100"/>
        <c:tickLblSkip val="1"/>
        <c:tickMarkSkip val="1"/>
      </c:catAx>
      <c:valAx>
        <c:axId val="209265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810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'12.1.3'!#¡REF!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superficie afectada (hectáreas)</a:t>
            </a:r>
          </a:p>
        </c:rich>
      </c:tx>
      <c:layout>
        <c:manualLayout>
          <c:xMode val="edge"/>
          <c:yMode val="edge"/>
          <c:x val="0.26521235018632844"/>
          <c:y val="6.80963528207623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162011173184364E-2"/>
          <c:y val="0.15733374305662381"/>
          <c:w val="0.8756983240223466"/>
          <c:h val="0.66666840278230255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'12.8.1.2'!$A$9:$A$62</c:f>
              <c:numCache>
                <c:formatCode>General</c:formatCode>
                <c:ptCount val="5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</c:numCache>
            </c:numRef>
          </c:cat>
          <c:val>
            <c:numRef>
              <c:f>'12.8.1.2'!$E$9:$E$62</c:f>
              <c:numCache>
                <c:formatCode>#,##0\ _€;\-#,##0\ _€</c:formatCode>
                <c:ptCount val="54"/>
                <c:pt idx="0">
                  <c:v>55482</c:v>
                </c:pt>
                <c:pt idx="1">
                  <c:v>22679</c:v>
                </c:pt>
                <c:pt idx="2">
                  <c:v>31398</c:v>
                </c:pt>
                <c:pt idx="3">
                  <c:v>38018</c:v>
                </c:pt>
                <c:pt idx="4">
                  <c:v>49354</c:v>
                </c:pt>
                <c:pt idx="5">
                  <c:v>76575</c:v>
                </c:pt>
                <c:pt idx="6">
                  <c:v>56497</c:v>
                </c:pt>
                <c:pt idx="7">
                  <c:v>53739</c:v>
                </c:pt>
                <c:pt idx="8">
                  <c:v>90547</c:v>
                </c:pt>
                <c:pt idx="9">
                  <c:v>35044</c:v>
                </c:pt>
                <c:pt idx="10">
                  <c:v>57753</c:v>
                </c:pt>
                <c:pt idx="11">
                  <c:v>96989</c:v>
                </c:pt>
                <c:pt idx="12">
                  <c:v>142115</c:v>
                </c:pt>
                <c:pt idx="13">
                  <c:v>188595</c:v>
                </c:pt>
                <c:pt idx="14">
                  <c:v>123577</c:v>
                </c:pt>
                <c:pt idx="15">
                  <c:v>70749</c:v>
                </c:pt>
                <c:pt idx="16">
                  <c:v>439526</c:v>
                </c:pt>
                <c:pt idx="17">
                  <c:v>273567</c:v>
                </c:pt>
                <c:pt idx="18">
                  <c:v>263017</c:v>
                </c:pt>
                <c:pt idx="19">
                  <c:v>298288</c:v>
                </c:pt>
                <c:pt idx="20">
                  <c:v>152903</c:v>
                </c:pt>
                <c:pt idx="21">
                  <c:v>108100</c:v>
                </c:pt>
                <c:pt idx="22">
                  <c:v>165119</c:v>
                </c:pt>
                <c:pt idx="23">
                  <c:v>484476</c:v>
                </c:pt>
                <c:pt idx="24">
                  <c:v>264887</c:v>
                </c:pt>
                <c:pt idx="25">
                  <c:v>146662</c:v>
                </c:pt>
                <c:pt idx="26">
                  <c:v>137734</c:v>
                </c:pt>
                <c:pt idx="27">
                  <c:v>426693</c:v>
                </c:pt>
                <c:pt idx="28">
                  <c:v>203032</c:v>
                </c:pt>
                <c:pt idx="29">
                  <c:v>260318</c:v>
                </c:pt>
                <c:pt idx="30">
                  <c:v>105277</c:v>
                </c:pt>
                <c:pt idx="31">
                  <c:v>89267</c:v>
                </c:pt>
                <c:pt idx="32">
                  <c:v>437635</c:v>
                </c:pt>
                <c:pt idx="33">
                  <c:v>143484</c:v>
                </c:pt>
                <c:pt idx="34">
                  <c:v>59814</c:v>
                </c:pt>
                <c:pt idx="35">
                  <c:v>98503</c:v>
                </c:pt>
                <c:pt idx="36">
                  <c:v>133643</c:v>
                </c:pt>
                <c:pt idx="37">
                  <c:v>82217</c:v>
                </c:pt>
                <c:pt idx="38">
                  <c:v>188586</c:v>
                </c:pt>
                <c:pt idx="39">
                  <c:v>93297</c:v>
                </c:pt>
                <c:pt idx="40">
                  <c:v>107464</c:v>
                </c:pt>
                <c:pt idx="41">
                  <c:v>148172</c:v>
                </c:pt>
                <c:pt idx="42">
                  <c:v>134193</c:v>
                </c:pt>
                <c:pt idx="43">
                  <c:v>188672</c:v>
                </c:pt>
                <c:pt idx="44">
                  <c:v>155363</c:v>
                </c:pt>
                <c:pt idx="45">
                  <c:v>86113</c:v>
                </c:pt>
                <c:pt idx="46">
                  <c:v>50321</c:v>
                </c:pt>
                <c:pt idx="47">
                  <c:v>119892</c:v>
                </c:pt>
                <c:pt idx="48">
                  <c:v>54770</c:v>
                </c:pt>
                <c:pt idx="49">
                  <c:v>102162</c:v>
                </c:pt>
                <c:pt idx="50">
                  <c:v>216894</c:v>
                </c:pt>
                <c:pt idx="51">
                  <c:v>61690.61</c:v>
                </c:pt>
                <c:pt idx="52">
                  <c:v>48717.83</c:v>
                </c:pt>
                <c:pt idx="53">
                  <c:v>109782</c:v>
                </c:pt>
              </c:numCache>
            </c:numRef>
          </c:val>
        </c:ser>
        <c:marker val="1"/>
        <c:axId val="209297408"/>
        <c:axId val="209298944"/>
      </c:lineChart>
      <c:catAx>
        <c:axId val="209297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298944"/>
        <c:crosses val="autoZero"/>
        <c:auto val="1"/>
        <c:lblAlgn val="ctr"/>
        <c:lblOffset val="100"/>
        <c:tickLblSkip val="1"/>
        <c:tickMarkSkip val="1"/>
      </c:catAx>
      <c:valAx>
        <c:axId val="209298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297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conatos</a:t>
            </a:r>
          </a:p>
        </c:rich>
      </c:tx>
      <c:layout>
        <c:manualLayout>
          <c:xMode val="edge"/>
          <c:yMode val="edge"/>
          <c:x val="0.23310830037569644"/>
          <c:y val="1.90023973361386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594672616225547E-2"/>
          <c:y val="0.22327816869962783"/>
          <c:w val="0.88682505577710602"/>
          <c:h val="0.68883690343502202"/>
        </c:manualLayout>
      </c:layout>
      <c:lineChart>
        <c:grouping val="standard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'12.8.1.5'!$A$7:$A$31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'12.8.1.5'!$B$7:$B$31</c:f>
              <c:numCache>
                <c:formatCode>#,##0\ _€;\-#,##0\ _€</c:formatCode>
                <c:ptCount val="25"/>
                <c:pt idx="0">
                  <c:v>13531</c:v>
                </c:pt>
                <c:pt idx="1">
                  <c:v>15955</c:v>
                </c:pt>
                <c:pt idx="2">
                  <c:v>14254</c:v>
                </c:pt>
                <c:pt idx="3">
                  <c:v>19263</c:v>
                </c:pt>
                <c:pt idx="4">
                  <c:v>25827</c:v>
                </c:pt>
                <c:pt idx="5">
                  <c:v>16771</c:v>
                </c:pt>
                <c:pt idx="6">
                  <c:v>22320</c:v>
                </c:pt>
                <c:pt idx="7">
                  <c:v>22446</c:v>
                </c:pt>
                <c:pt idx="8">
                  <c:v>18237</c:v>
                </c:pt>
                <c:pt idx="9">
                  <c:v>24118</c:v>
                </c:pt>
                <c:pt idx="10">
                  <c:v>19547</c:v>
                </c:pt>
                <c:pt idx="11">
                  <c:v>19929</c:v>
                </c:pt>
                <c:pt idx="12">
                  <c:v>18616</c:v>
                </c:pt>
                <c:pt idx="13">
                  <c:v>21396</c:v>
                </c:pt>
                <c:pt idx="14">
                  <c:v>25492</c:v>
                </c:pt>
                <c:pt idx="15">
                  <c:v>16334</c:v>
                </c:pt>
                <c:pt idx="16">
                  <c:v>10932</c:v>
                </c:pt>
                <c:pt idx="17">
                  <c:v>11656</c:v>
                </c:pt>
                <c:pt idx="18">
                  <c:v>15642</c:v>
                </c:pt>
                <c:pt idx="19">
                  <c:v>11722</c:v>
                </c:pt>
                <c:pt idx="20">
                  <c:v>16414</c:v>
                </c:pt>
                <c:pt idx="21">
                  <c:v>15997</c:v>
                </c:pt>
                <c:pt idx="22">
                  <c:v>10797</c:v>
                </c:pt>
                <c:pt idx="23">
                  <c:v>9806</c:v>
                </c:pt>
                <c:pt idx="24">
                  <c:v>11810</c:v>
                </c:pt>
              </c:numCache>
            </c:numRef>
          </c:val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'12.8.1.5'!$A$7:$A$31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'12.8.1.5'!$C$7:$C$31</c:f>
              <c:numCache>
                <c:formatCode>#,##0\ _€;\-#,##0\ _€</c:formatCode>
                <c:ptCount val="25"/>
                <c:pt idx="0">
                  <c:v>6079</c:v>
                </c:pt>
                <c:pt idx="1">
                  <c:v>8619</c:v>
                </c:pt>
                <c:pt idx="2">
                  <c:v>9269</c:v>
                </c:pt>
                <c:pt idx="3">
                  <c:v>10961</c:v>
                </c:pt>
                <c:pt idx="4">
                  <c:v>15222</c:v>
                </c:pt>
                <c:pt idx="5">
                  <c:v>10918</c:v>
                </c:pt>
                <c:pt idx="6">
                  <c:v>14136</c:v>
                </c:pt>
                <c:pt idx="7">
                  <c:v>14343</c:v>
                </c:pt>
                <c:pt idx="8">
                  <c:v>11650</c:v>
                </c:pt>
                <c:pt idx="9">
                  <c:v>14547</c:v>
                </c:pt>
                <c:pt idx="10">
                  <c:v>12415</c:v>
                </c:pt>
                <c:pt idx="11">
                  <c:v>12111</c:v>
                </c:pt>
                <c:pt idx="12">
                  <c:v>11982</c:v>
                </c:pt>
                <c:pt idx="13">
                  <c:v>13750</c:v>
                </c:pt>
                <c:pt idx="14">
                  <c:v>16475</c:v>
                </c:pt>
                <c:pt idx="15">
                  <c:v>10741</c:v>
                </c:pt>
                <c:pt idx="16">
                  <c:v>7523</c:v>
                </c:pt>
                <c:pt idx="17">
                  <c:v>7301</c:v>
                </c:pt>
                <c:pt idx="18">
                  <c:v>9866</c:v>
                </c:pt>
                <c:pt idx="19">
                  <c:v>7812</c:v>
                </c:pt>
                <c:pt idx="20">
                  <c:v>10815</c:v>
                </c:pt>
                <c:pt idx="21">
                  <c:v>10455</c:v>
                </c:pt>
                <c:pt idx="22">
                  <c:v>7708</c:v>
                </c:pt>
                <c:pt idx="23">
                  <c:v>6610</c:v>
                </c:pt>
                <c:pt idx="24">
                  <c:v>7685</c:v>
                </c:pt>
              </c:numCache>
            </c:numRef>
          </c:val>
        </c:ser>
        <c:marker val="1"/>
        <c:axId val="209094528"/>
        <c:axId val="209096064"/>
      </c:lineChart>
      <c:catAx>
        <c:axId val="209094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096064"/>
        <c:crosses val="autoZero"/>
        <c:auto val="1"/>
        <c:lblAlgn val="ctr"/>
        <c:lblOffset val="100"/>
        <c:tickLblSkip val="2"/>
        <c:tickMarkSkip val="1"/>
      </c:catAx>
      <c:valAx>
        <c:axId val="209096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094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14892590408818"/>
          <c:y val="0.13776738068700625"/>
          <c:w val="0.31587863891489826"/>
          <c:h val="5.70071920084158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GRÁFICO 9: EVOLUCIÓN DEL NÚMERO TOTAL DE SINIESTROS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 DE LOS GRANDES INCENDIOS FORESTALES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1971-2014</a:t>
            </a:r>
          </a:p>
        </c:rich>
      </c:tx>
      <c:layout>
        <c:manualLayout>
          <c:xMode val="edge"/>
          <c:yMode val="edge"/>
          <c:x val="0.25457842804419961"/>
          <c:y val="3.21647705062012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161934818873673E-2"/>
          <c:y val="0.18934947714319469"/>
          <c:w val="0.81592741305752048"/>
          <c:h val="0.74950834702513869"/>
        </c:manualLayout>
      </c:layout>
      <c:barChart>
        <c:barDir val="col"/>
        <c:grouping val="clustered"/>
        <c:ser>
          <c:idx val="0"/>
          <c:order val="0"/>
          <c:tx>
            <c:v>Nº total de siniestros</c:v>
          </c:tx>
          <c:spPr>
            <a:solidFill>
              <a:srgbClr val="FFCC00"/>
            </a:solidFill>
            <a:ln w="25400">
              <a:noFill/>
            </a:ln>
          </c:spPr>
          <c:cat>
            <c:numRef>
              <c:f>'12.8.1.6 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'12.8.1.6 '!$B$7:$B$51</c:f>
              <c:numCache>
                <c:formatCode>#,##0\ _€;\-#,##0\ _€</c:formatCode>
                <c:ptCount val="45"/>
                <c:pt idx="0">
                  <c:v>1665</c:v>
                </c:pt>
                <c:pt idx="1">
                  <c:v>2093</c:v>
                </c:pt>
                <c:pt idx="2">
                  <c:v>3724</c:v>
                </c:pt>
                <c:pt idx="3">
                  <c:v>3920</c:v>
                </c:pt>
                <c:pt idx="4">
                  <c:v>4128</c:v>
                </c:pt>
                <c:pt idx="5">
                  <c:v>4356</c:v>
                </c:pt>
                <c:pt idx="6">
                  <c:v>2064</c:v>
                </c:pt>
                <c:pt idx="7">
                  <c:v>8193</c:v>
                </c:pt>
                <c:pt idx="8">
                  <c:v>6171</c:v>
                </c:pt>
                <c:pt idx="9">
                  <c:v>7075</c:v>
                </c:pt>
                <c:pt idx="10">
                  <c:v>10688</c:v>
                </c:pt>
                <c:pt idx="11">
                  <c:v>6308</c:v>
                </c:pt>
                <c:pt idx="12">
                  <c:v>4736</c:v>
                </c:pt>
                <c:pt idx="13">
                  <c:v>7073</c:v>
                </c:pt>
                <c:pt idx="14">
                  <c:v>12235</c:v>
                </c:pt>
                <c:pt idx="15">
                  <c:v>7514</c:v>
                </c:pt>
                <c:pt idx="16">
                  <c:v>8816</c:v>
                </c:pt>
                <c:pt idx="17">
                  <c:v>9440</c:v>
                </c:pt>
                <c:pt idx="18">
                  <c:v>20250</c:v>
                </c:pt>
                <c:pt idx="19">
                  <c:v>12914</c:v>
                </c:pt>
                <c:pt idx="20">
                  <c:v>13529</c:v>
                </c:pt>
                <c:pt idx="21">
                  <c:v>15956</c:v>
                </c:pt>
                <c:pt idx="22">
                  <c:v>14253</c:v>
                </c:pt>
                <c:pt idx="23">
                  <c:v>19249</c:v>
                </c:pt>
                <c:pt idx="24">
                  <c:v>25557</c:v>
                </c:pt>
                <c:pt idx="25">
                  <c:v>16586</c:v>
                </c:pt>
                <c:pt idx="26">
                  <c:v>22320</c:v>
                </c:pt>
                <c:pt idx="27">
                  <c:v>22003</c:v>
                </c:pt>
                <c:pt idx="28">
                  <c:v>17943</c:v>
                </c:pt>
                <c:pt idx="29">
                  <c:v>23574</c:v>
                </c:pt>
                <c:pt idx="30">
                  <c:v>19547</c:v>
                </c:pt>
                <c:pt idx="31">
                  <c:v>19929</c:v>
                </c:pt>
                <c:pt idx="32">
                  <c:v>18616</c:v>
                </c:pt>
                <c:pt idx="33">
                  <c:v>21396</c:v>
                </c:pt>
                <c:pt idx="34">
                  <c:v>25492</c:v>
                </c:pt>
                <c:pt idx="35">
                  <c:v>16334</c:v>
                </c:pt>
                <c:pt idx="36">
                  <c:v>10936</c:v>
                </c:pt>
                <c:pt idx="37">
                  <c:v>11655</c:v>
                </c:pt>
                <c:pt idx="38">
                  <c:v>15643</c:v>
                </c:pt>
                <c:pt idx="39">
                  <c:v>11722</c:v>
                </c:pt>
                <c:pt idx="40">
                  <c:v>16414</c:v>
                </c:pt>
                <c:pt idx="41">
                  <c:v>15978</c:v>
                </c:pt>
                <c:pt idx="42">
                  <c:v>10797</c:v>
                </c:pt>
                <c:pt idx="43">
                  <c:v>9806</c:v>
                </c:pt>
                <c:pt idx="44">
                  <c:v>11810</c:v>
                </c:pt>
              </c:numCache>
            </c:numRef>
          </c:val>
        </c:ser>
        <c:axId val="209541760"/>
        <c:axId val="209547648"/>
      </c:barChart>
      <c:lineChart>
        <c:grouping val="standard"/>
        <c:ser>
          <c:idx val="1"/>
          <c:order val="1"/>
          <c:tx>
            <c:v>nº de GIF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'12.8.1.6 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'12.8.1.6 '!$C$7:$C$51</c:f>
              <c:numCache>
                <c:formatCode>#,##0\ _€;\-#,##0\ _€</c:formatCode>
                <c:ptCount val="45"/>
                <c:pt idx="0">
                  <c:v>8</c:v>
                </c:pt>
                <c:pt idx="1">
                  <c:v>17</c:v>
                </c:pt>
                <c:pt idx="2">
                  <c:v>20</c:v>
                </c:pt>
                <c:pt idx="3">
                  <c:v>45</c:v>
                </c:pt>
                <c:pt idx="4">
                  <c:v>57</c:v>
                </c:pt>
                <c:pt idx="5">
                  <c:v>37</c:v>
                </c:pt>
                <c:pt idx="6">
                  <c:v>19</c:v>
                </c:pt>
                <c:pt idx="7">
                  <c:v>153</c:v>
                </c:pt>
                <c:pt idx="8">
                  <c:v>66</c:v>
                </c:pt>
                <c:pt idx="9">
                  <c:v>76</c:v>
                </c:pt>
                <c:pt idx="10">
                  <c:v>74</c:v>
                </c:pt>
                <c:pt idx="11">
                  <c:v>40</c:v>
                </c:pt>
                <c:pt idx="12">
                  <c:v>27</c:v>
                </c:pt>
                <c:pt idx="13">
                  <c:v>51</c:v>
                </c:pt>
                <c:pt idx="14">
                  <c:v>159</c:v>
                </c:pt>
                <c:pt idx="15">
                  <c:v>103</c:v>
                </c:pt>
                <c:pt idx="16">
                  <c:v>35</c:v>
                </c:pt>
                <c:pt idx="17">
                  <c:v>37</c:v>
                </c:pt>
                <c:pt idx="18">
                  <c:v>96</c:v>
                </c:pt>
                <c:pt idx="19">
                  <c:v>56</c:v>
                </c:pt>
                <c:pt idx="20">
                  <c:v>80</c:v>
                </c:pt>
                <c:pt idx="21">
                  <c:v>19</c:v>
                </c:pt>
                <c:pt idx="22">
                  <c:v>25</c:v>
                </c:pt>
                <c:pt idx="23">
                  <c:v>93</c:v>
                </c:pt>
                <c:pt idx="24">
                  <c:v>26</c:v>
                </c:pt>
                <c:pt idx="25">
                  <c:v>10</c:v>
                </c:pt>
                <c:pt idx="26">
                  <c:v>7</c:v>
                </c:pt>
                <c:pt idx="27">
                  <c:v>27</c:v>
                </c:pt>
                <c:pt idx="28">
                  <c:v>16</c:v>
                </c:pt>
                <c:pt idx="29">
                  <c:v>49</c:v>
                </c:pt>
                <c:pt idx="30">
                  <c:v>16</c:v>
                </c:pt>
                <c:pt idx="31">
                  <c:v>18</c:v>
                </c:pt>
                <c:pt idx="32">
                  <c:v>43</c:v>
                </c:pt>
                <c:pt idx="33">
                  <c:v>20</c:v>
                </c:pt>
                <c:pt idx="34">
                  <c:v>48</c:v>
                </c:pt>
                <c:pt idx="35">
                  <c:v>58</c:v>
                </c:pt>
                <c:pt idx="36">
                  <c:v>16</c:v>
                </c:pt>
                <c:pt idx="37">
                  <c:v>6</c:v>
                </c:pt>
                <c:pt idx="38">
                  <c:v>35</c:v>
                </c:pt>
                <c:pt idx="39">
                  <c:v>11</c:v>
                </c:pt>
                <c:pt idx="40">
                  <c:v>24</c:v>
                </c:pt>
                <c:pt idx="41">
                  <c:v>41</c:v>
                </c:pt>
                <c:pt idx="42">
                  <c:v>17</c:v>
                </c:pt>
                <c:pt idx="43">
                  <c:v>7</c:v>
                </c:pt>
                <c:pt idx="44">
                  <c:v>16</c:v>
                </c:pt>
              </c:numCache>
            </c:numRef>
          </c:val>
        </c:ser>
        <c:marker val="1"/>
        <c:axId val="209538048"/>
        <c:axId val="209539840"/>
      </c:lineChart>
      <c:catAx>
        <c:axId val="209538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539840"/>
        <c:crossesAt val="0"/>
        <c:auto val="1"/>
        <c:lblAlgn val="ctr"/>
        <c:lblOffset val="100"/>
        <c:tickLblSkip val="2"/>
        <c:tickMarkSkip val="1"/>
      </c:catAx>
      <c:valAx>
        <c:axId val="20953984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GIF</a:t>
                </a:r>
              </a:p>
            </c:rich>
          </c:tx>
          <c:layout>
            <c:manualLayout>
              <c:xMode val="edge"/>
              <c:yMode val="edge"/>
              <c:x val="7.8329031653522133E-3"/>
              <c:y val="0.46548413131035238"/>
            </c:manualLayout>
          </c:layout>
          <c:spPr>
            <a:noFill/>
            <a:ln w="25400">
              <a:noFill/>
            </a:ln>
          </c:spPr>
        </c:title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538048"/>
        <c:crosses val="autoZero"/>
        <c:crossBetween val="between"/>
        <c:majorUnit val="20"/>
        <c:minorUnit val="5"/>
      </c:valAx>
      <c:catAx>
        <c:axId val="209541760"/>
        <c:scaling>
          <c:orientation val="minMax"/>
        </c:scaling>
        <c:delete val="1"/>
        <c:axPos val="b"/>
        <c:numFmt formatCode="General" sourceLinked="1"/>
        <c:tickLblPos val="none"/>
        <c:crossAx val="209547648"/>
        <c:crosses val="autoZero"/>
        <c:auto val="1"/>
        <c:lblAlgn val="ctr"/>
        <c:lblOffset val="100"/>
      </c:catAx>
      <c:valAx>
        <c:axId val="20954764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total de siniestros</a:t>
                </a:r>
              </a:p>
            </c:rich>
          </c:tx>
          <c:layout>
            <c:manualLayout>
              <c:xMode val="edge"/>
              <c:yMode val="edge"/>
              <c:x val="0.96475257319920682"/>
              <c:y val="0.39842285815547246"/>
            </c:manualLayout>
          </c:layout>
          <c:spPr>
            <a:noFill/>
            <a:ln w="25400">
              <a:noFill/>
            </a:ln>
          </c:spPr>
        </c:title>
        <c:numFmt formatCode="#,##0\ _€;\-#,##0\ _€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5417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26903102882892"/>
          <c:y val="0.22288011372063318"/>
          <c:w val="0.1801567728030995"/>
          <c:h val="7.692322508942209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GRÁFICO 10: EVOLUCIÓN DE LA SUPERFICIE TOTAL AFECTADA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1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Y DE LA SUPERFICIE AFECTADA POR GIF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5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1971-2014</a:t>
            </a:r>
          </a:p>
        </c:rich>
      </c:tx>
      <c:layout>
        <c:manualLayout>
          <c:xMode val="edge"/>
          <c:yMode val="edge"/>
          <c:x val="0.24605408386998986"/>
          <c:y val="3.40079933190169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10473869579592"/>
          <c:y val="0.17760617760617761"/>
          <c:w val="0.82483765425559052"/>
          <c:h val="0.76254826254826702"/>
        </c:manualLayout>
      </c:layout>
      <c:barChart>
        <c:barDir val="col"/>
        <c:grouping val="clustered"/>
        <c:ser>
          <c:idx val="0"/>
          <c:order val="0"/>
          <c:tx>
            <c:v>Sup. For. GIF</c:v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'12.8.1.6 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'12.8.1.6 '!$E$7:$E$51</c:f>
              <c:numCache>
                <c:formatCode>#,##0.0_);\(#,##0.0\)</c:formatCode>
                <c:ptCount val="45"/>
                <c:pt idx="0">
                  <c:v>7138</c:v>
                </c:pt>
                <c:pt idx="1">
                  <c:v>15303</c:v>
                </c:pt>
                <c:pt idx="2">
                  <c:v>25341.9</c:v>
                </c:pt>
                <c:pt idx="3">
                  <c:v>47718</c:v>
                </c:pt>
                <c:pt idx="4">
                  <c:v>87535</c:v>
                </c:pt>
                <c:pt idx="5">
                  <c:v>34450</c:v>
                </c:pt>
                <c:pt idx="6">
                  <c:v>26717.5</c:v>
                </c:pt>
                <c:pt idx="7">
                  <c:v>182614.8</c:v>
                </c:pt>
                <c:pt idx="8">
                  <c:v>58497.2</c:v>
                </c:pt>
                <c:pt idx="9">
                  <c:v>103550</c:v>
                </c:pt>
                <c:pt idx="10">
                  <c:v>90711</c:v>
                </c:pt>
                <c:pt idx="11">
                  <c:v>47821.7</c:v>
                </c:pt>
                <c:pt idx="12">
                  <c:v>42239.3</c:v>
                </c:pt>
                <c:pt idx="13">
                  <c:v>53410.7</c:v>
                </c:pt>
                <c:pt idx="14">
                  <c:v>198994.8</c:v>
                </c:pt>
                <c:pt idx="15">
                  <c:v>135756</c:v>
                </c:pt>
                <c:pt idx="16">
                  <c:v>36562.9</c:v>
                </c:pt>
                <c:pt idx="17">
                  <c:v>35205</c:v>
                </c:pt>
                <c:pt idx="18">
                  <c:v>93592.6</c:v>
                </c:pt>
                <c:pt idx="19">
                  <c:v>66183.8</c:v>
                </c:pt>
                <c:pt idx="20">
                  <c:v>138928.1</c:v>
                </c:pt>
                <c:pt idx="21">
                  <c:v>30918.6</c:v>
                </c:pt>
                <c:pt idx="22">
                  <c:v>43532.3</c:v>
                </c:pt>
                <c:pt idx="23">
                  <c:v>335359.2</c:v>
                </c:pt>
                <c:pt idx="24">
                  <c:v>31699.8</c:v>
                </c:pt>
                <c:pt idx="25">
                  <c:v>6962.4</c:v>
                </c:pt>
                <c:pt idx="26">
                  <c:v>5309.4</c:v>
                </c:pt>
                <c:pt idx="27">
                  <c:v>41761.620000000003</c:v>
                </c:pt>
                <c:pt idx="28">
                  <c:v>17399.05</c:v>
                </c:pt>
                <c:pt idx="29">
                  <c:v>63634.69</c:v>
                </c:pt>
                <c:pt idx="30">
                  <c:v>20325.2</c:v>
                </c:pt>
                <c:pt idx="31">
                  <c:v>16993.349999999999</c:v>
                </c:pt>
                <c:pt idx="32">
                  <c:v>76796.210000000006</c:v>
                </c:pt>
                <c:pt idx="33">
                  <c:v>56725.8</c:v>
                </c:pt>
                <c:pt idx="34">
                  <c:v>84605.759999999995</c:v>
                </c:pt>
                <c:pt idx="35">
                  <c:v>72119.08</c:v>
                </c:pt>
                <c:pt idx="36">
                  <c:v>52233.72</c:v>
                </c:pt>
                <c:pt idx="37">
                  <c:v>5499.74</c:v>
                </c:pt>
                <c:pt idx="38">
                  <c:v>56266.49</c:v>
                </c:pt>
                <c:pt idx="39">
                  <c:v>12538.79</c:v>
                </c:pt>
                <c:pt idx="40">
                  <c:v>26034.47</c:v>
                </c:pt>
                <c:pt idx="41">
                  <c:v>135579.9</c:v>
                </c:pt>
                <c:pt idx="42">
                  <c:v>19690.12</c:v>
                </c:pt>
                <c:pt idx="43">
                  <c:v>9805.83</c:v>
                </c:pt>
                <c:pt idx="44">
                  <c:v>10534.3</c:v>
                </c:pt>
              </c:numCache>
            </c:numRef>
          </c:val>
        </c:ser>
        <c:axId val="209583104"/>
        <c:axId val="209466112"/>
      </c:barChart>
      <c:lineChart>
        <c:grouping val="standard"/>
        <c:ser>
          <c:idx val="1"/>
          <c:order val="1"/>
          <c:tx>
            <c:v>Sup. For. Total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'12.8.1.6 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'12.8.1.6 '!$D$7:$D$51</c:f>
              <c:numCache>
                <c:formatCode>#,##0.0_);\(#,##0.0\)</c:formatCode>
                <c:ptCount val="45"/>
                <c:pt idx="0">
                  <c:v>35044</c:v>
                </c:pt>
                <c:pt idx="1">
                  <c:v>57753</c:v>
                </c:pt>
                <c:pt idx="2">
                  <c:v>96989</c:v>
                </c:pt>
                <c:pt idx="3">
                  <c:v>142115</c:v>
                </c:pt>
                <c:pt idx="4">
                  <c:v>188595</c:v>
                </c:pt>
                <c:pt idx="5">
                  <c:v>123577</c:v>
                </c:pt>
                <c:pt idx="6">
                  <c:v>70749</c:v>
                </c:pt>
                <c:pt idx="7">
                  <c:v>439526</c:v>
                </c:pt>
                <c:pt idx="8">
                  <c:v>273567</c:v>
                </c:pt>
                <c:pt idx="9">
                  <c:v>263017</c:v>
                </c:pt>
                <c:pt idx="10">
                  <c:v>298288</c:v>
                </c:pt>
                <c:pt idx="11">
                  <c:v>152903</c:v>
                </c:pt>
                <c:pt idx="12">
                  <c:v>108100</c:v>
                </c:pt>
                <c:pt idx="13">
                  <c:v>165119</c:v>
                </c:pt>
                <c:pt idx="14">
                  <c:v>484476</c:v>
                </c:pt>
                <c:pt idx="15">
                  <c:v>264887</c:v>
                </c:pt>
                <c:pt idx="16">
                  <c:v>146662</c:v>
                </c:pt>
                <c:pt idx="17">
                  <c:v>137734</c:v>
                </c:pt>
                <c:pt idx="18">
                  <c:v>426693</c:v>
                </c:pt>
                <c:pt idx="19">
                  <c:v>203032</c:v>
                </c:pt>
                <c:pt idx="20">
                  <c:v>260318</c:v>
                </c:pt>
                <c:pt idx="21">
                  <c:v>105277</c:v>
                </c:pt>
                <c:pt idx="22">
                  <c:v>89267</c:v>
                </c:pt>
                <c:pt idx="23">
                  <c:v>437635</c:v>
                </c:pt>
                <c:pt idx="24">
                  <c:v>143484</c:v>
                </c:pt>
                <c:pt idx="25">
                  <c:v>59814</c:v>
                </c:pt>
                <c:pt idx="26">
                  <c:v>98503</c:v>
                </c:pt>
                <c:pt idx="27">
                  <c:v>133643</c:v>
                </c:pt>
                <c:pt idx="28">
                  <c:v>82217</c:v>
                </c:pt>
                <c:pt idx="29">
                  <c:v>188586</c:v>
                </c:pt>
                <c:pt idx="30">
                  <c:v>93297</c:v>
                </c:pt>
                <c:pt idx="31">
                  <c:v>107464</c:v>
                </c:pt>
                <c:pt idx="32">
                  <c:v>148172</c:v>
                </c:pt>
                <c:pt idx="33">
                  <c:v>134193</c:v>
                </c:pt>
                <c:pt idx="34">
                  <c:v>188672</c:v>
                </c:pt>
                <c:pt idx="35">
                  <c:v>155363</c:v>
                </c:pt>
                <c:pt idx="36">
                  <c:v>86113</c:v>
                </c:pt>
                <c:pt idx="37">
                  <c:v>50321</c:v>
                </c:pt>
                <c:pt idx="38">
                  <c:v>119892</c:v>
                </c:pt>
                <c:pt idx="39">
                  <c:v>54770</c:v>
                </c:pt>
                <c:pt idx="40">
                  <c:v>102162</c:v>
                </c:pt>
                <c:pt idx="41">
                  <c:v>216894</c:v>
                </c:pt>
                <c:pt idx="42">
                  <c:v>61690.61</c:v>
                </c:pt>
                <c:pt idx="43">
                  <c:v>48717.83</c:v>
                </c:pt>
                <c:pt idx="44">
                  <c:v>109783</c:v>
                </c:pt>
              </c:numCache>
            </c:numRef>
          </c:val>
        </c:ser>
        <c:marker val="1"/>
        <c:axId val="209583104"/>
        <c:axId val="209466112"/>
      </c:lineChart>
      <c:catAx>
        <c:axId val="209583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466112"/>
        <c:crossesAt val="0"/>
        <c:auto val="1"/>
        <c:lblAlgn val="ctr"/>
        <c:lblOffset val="100"/>
        <c:tickLblSkip val="2"/>
        <c:tickMarkSkip val="1"/>
      </c:catAx>
      <c:valAx>
        <c:axId val="20946611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SUPERFICIES AFECTADAS (ha)</a:t>
                </a:r>
              </a:p>
            </c:rich>
          </c:tx>
          <c:layout>
            <c:manualLayout>
              <c:xMode val="edge"/>
              <c:yMode val="edge"/>
              <c:x val="1.307191211181591E-2"/>
              <c:y val="0.39382239382239848"/>
            </c:manualLayout>
          </c:layout>
          <c:spPr>
            <a:noFill/>
            <a:ln w="25400">
              <a:noFill/>
            </a:ln>
          </c:spPr>
        </c:title>
        <c:numFmt formatCode="#,##0.0_);\(#,##0.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583104"/>
        <c:crosses val="autoZero"/>
        <c:crossBetween val="between"/>
        <c:majorUnit val="50000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48460795114368"/>
          <c:y val="0.21042471042471042"/>
          <c:w val="0.14117665080761183"/>
          <c:h val="7.528957528957529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arbolada afectada. Año 2014(hectáreas)</a:t>
            </a:r>
          </a:p>
        </c:rich>
      </c:tx>
      <c:layout>
        <c:manualLayout>
          <c:xMode val="edge"/>
          <c:yMode val="edge"/>
          <c:x val="0.27253003945331228"/>
          <c:y val="4.810672957378303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865546218487396"/>
          <c:y val="0.10526323745830614"/>
          <c:w val="0.84957983193277364"/>
          <c:h val="0.87151768660332163"/>
        </c:manualLayout>
      </c:layout>
      <c:barChart>
        <c:barDir val="bar"/>
        <c:grouping val="clustered"/>
        <c:ser>
          <c:idx val="0"/>
          <c:order val="0"/>
          <c:tx>
            <c:v>Superficie Arbolada afectada</c:v>
          </c:tx>
          <c:spPr>
            <a:solidFill>
              <a:srgbClr val="99CC00"/>
            </a:solidFill>
            <a:ln w="12700">
              <a:solidFill>
                <a:srgbClr val="0033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'12.8.2.2'!$A$7:$A$25</c:f>
              <c:strCache>
                <c:ptCount val="19"/>
                <c:pt idx="0">
                  <c:v>Euskadi</c:v>
                </c:pt>
                <c:pt idx="1">
                  <c:v>Cataluña</c:v>
                </c:pt>
                <c:pt idx="2">
                  <c:v>Galicia</c:v>
                </c:pt>
                <c:pt idx="3">
                  <c:v>Andalucia</c:v>
                </c:pt>
                <c:pt idx="4">
                  <c:v>Asturias</c:v>
                </c:pt>
                <c:pt idx="5">
                  <c:v>Cantabria</c:v>
                </c:pt>
                <c:pt idx="6">
                  <c:v>La Rioja</c:v>
                </c:pt>
                <c:pt idx="7">
                  <c:v>Murcia</c:v>
                </c:pt>
                <c:pt idx="8">
                  <c:v>C. Valenciana</c:v>
                </c:pt>
                <c:pt idx="9">
                  <c:v>Aragón</c:v>
                </c:pt>
                <c:pt idx="10">
                  <c:v>Castilla La Mancha</c:v>
                </c:pt>
                <c:pt idx="11">
                  <c:v>Canarias</c:v>
                </c:pt>
                <c:pt idx="12">
                  <c:v>Navarra</c:v>
                </c:pt>
                <c:pt idx="13">
                  <c:v>Extremadura</c:v>
                </c:pt>
                <c:pt idx="14">
                  <c:v>Illes Baleares</c:v>
                </c:pt>
                <c:pt idx="15">
                  <c:v>Madrid</c:v>
                </c:pt>
                <c:pt idx="16">
                  <c:v>Castilla y León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'12.8.2.2'!$L$7:$L$25</c:f>
              <c:numCache>
                <c:formatCode>#,##0.0_);\(#,##0.0\)</c:formatCode>
                <c:ptCount val="19"/>
                <c:pt idx="0">
                  <c:v>317.55</c:v>
                </c:pt>
                <c:pt idx="1">
                  <c:v>1069.74</c:v>
                </c:pt>
                <c:pt idx="2">
                  <c:v>4544.25</c:v>
                </c:pt>
                <c:pt idx="3">
                  <c:v>4088.96</c:v>
                </c:pt>
                <c:pt idx="4">
                  <c:v>5967.22</c:v>
                </c:pt>
                <c:pt idx="5">
                  <c:v>1729.24</c:v>
                </c:pt>
                <c:pt idx="6">
                  <c:v>24.98</c:v>
                </c:pt>
                <c:pt idx="7">
                  <c:v>562.84</c:v>
                </c:pt>
                <c:pt idx="8">
                  <c:v>556.07000000000005</c:v>
                </c:pt>
                <c:pt idx="9">
                  <c:v>4238.62</c:v>
                </c:pt>
                <c:pt idx="10">
                  <c:v>766.33</c:v>
                </c:pt>
                <c:pt idx="11">
                  <c:v>29.97</c:v>
                </c:pt>
                <c:pt idx="12">
                  <c:v>463.75</c:v>
                </c:pt>
                <c:pt idx="13">
                  <c:v>4136.78</c:v>
                </c:pt>
                <c:pt idx="14">
                  <c:v>33.9</c:v>
                </c:pt>
                <c:pt idx="15">
                  <c:v>46.47</c:v>
                </c:pt>
                <c:pt idx="16">
                  <c:v>4274.6899999999996</c:v>
                </c:pt>
                <c:pt idx="17">
                  <c:v>30</c:v>
                </c:pt>
                <c:pt idx="18">
                  <c:v>0</c:v>
                </c:pt>
              </c:numCache>
            </c:numRef>
          </c:val>
        </c:ser>
        <c:axId val="209937920"/>
        <c:axId val="209939456"/>
      </c:barChart>
      <c:catAx>
        <c:axId val="209937920"/>
        <c:scaling>
          <c:orientation val="maxMin"/>
        </c:scaling>
        <c:axPos val="l"/>
        <c:numFmt formatCode="General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39456"/>
        <c:crosses val="autoZero"/>
        <c:auto val="1"/>
        <c:lblAlgn val="ctr"/>
        <c:lblOffset val="100"/>
        <c:tickLblSkip val="1"/>
        <c:tickMarkSkip val="1"/>
      </c:catAx>
      <c:valAx>
        <c:axId val="209939456"/>
        <c:scaling>
          <c:orientation val="minMax"/>
        </c:scaling>
        <c:delete val="1"/>
        <c:axPos val="t"/>
        <c:numFmt formatCode="#,##0.0_);\(#,##0.0\)" sourceLinked="1"/>
        <c:tickLblPos val="none"/>
        <c:crossAx val="20993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pérdidas económicas según tipo de producto. Año 2015
</a:t>
            </a:r>
          </a:p>
        </c:rich>
      </c:tx>
      <c:layout>
        <c:manualLayout>
          <c:xMode val="edge"/>
          <c:yMode val="edge"/>
          <c:x val="0.30506864850908982"/>
          <c:y val="2.40023552774378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80974317904232E-2"/>
          <c:y val="0.23369524557231058"/>
          <c:w val="0.607445941444541"/>
          <c:h val="0.7151171865980096"/>
        </c:manualLayout>
      </c:layout>
      <c:ofPieChart>
        <c:ofPieType val="bar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4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808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959862127945105E-2"/>
                  <c:y val="-6.3740272935091649E-3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609627891923387E-2"/>
                  <c:y val="-7.6679982450873985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888188031401563E-2"/>
                  <c:y val="-4.7363936546054933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471068366679143E-2"/>
                  <c:y val="-8.267116170595977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7029750219116712E-3"/>
                  <c:y val="6.935599325744177E-3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30675337624101034"/>
                  <c:y val="0.38901098901099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('12.8.2.4'!$A$26,'12.8.2.4'!$A$27,'12.8.2.4'!$A$34,'12.8.2.4'!$A$37,'12.8.2.4'!$A$28,'12.8.2.4'!$A$31,'12.8.2.4'!$A$32,'12.8.2.4'!$A$33)</c:f>
              <c:strCache>
                <c:ptCount val="8"/>
                <c:pt idx="0">
                  <c:v>Masas sin aprovechamiento comercial</c:v>
                </c:pt>
                <c:pt idx="1">
                  <c:v>Masas con aprovechamiento comercial</c:v>
                </c:pt>
                <c:pt idx="2">
                  <c:v>Otras pérdidas</c:v>
                </c:pt>
                <c:pt idx="3">
                  <c:v>Gastos de extinción</c:v>
                </c:pt>
                <c:pt idx="4">
                  <c:v>Corcho</c:v>
                </c:pt>
                <c:pt idx="5">
                  <c:v>Leñas</c:v>
                </c:pt>
                <c:pt idx="6">
                  <c:v>Pastos</c:v>
                </c:pt>
                <c:pt idx="7">
                  <c:v>Caza</c:v>
                </c:pt>
              </c:strCache>
            </c:strRef>
          </c:cat>
          <c:val>
            <c:numRef>
              <c:f>('12.8.2.4'!$G$26,'12.8.2.4'!$G$27,'12.8.2.4'!$G$34,'12.8.2.4'!$G$37,'12.8.2.4'!$G$28,'12.8.2.4'!$G$31,'12.8.2.4'!$G$32,'12.8.2.4'!$G$33)</c:f>
              <c:numCache>
                <c:formatCode>#,##0.00\ _€;\-#,##0.00\ _€</c:formatCode>
                <c:ptCount val="8"/>
                <c:pt idx="0">
                  <c:v>46.910443069587402</c:v>
                </c:pt>
                <c:pt idx="1">
                  <c:v>41.173931737422102</c:v>
                </c:pt>
                <c:pt idx="2">
                  <c:v>4.8686296418481501</c:v>
                </c:pt>
                <c:pt idx="3">
                  <c:v>6.3058608490499299</c:v>
                </c:pt>
                <c:pt idx="4">
                  <c:v>0</c:v>
                </c:pt>
                <c:pt idx="5">
                  <c:v>0.36632235896328902</c:v>
                </c:pt>
                <c:pt idx="6">
                  <c:v>0.35507787907409399</c:v>
                </c:pt>
                <c:pt idx="7">
                  <c:v>1.4767969445116901E-2</c:v>
                </c:pt>
              </c:numCache>
            </c:numRef>
          </c:val>
        </c:ser>
        <c:dLbls>
          <c:showPercent val="1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06796742666358"/>
          <c:y val="0.25975431223589718"/>
          <c:w val="0.21260705942743896"/>
          <c:h val="0.627802690582959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según causa. Año 2015</a:t>
            </a:r>
          </a:p>
        </c:rich>
      </c:tx>
      <c:layout>
        <c:manualLayout>
          <c:xMode val="edge"/>
          <c:yMode val="edge"/>
          <c:x val="0.30468635170603681"/>
          <c:y val="4.64685252840683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528326995224764"/>
          <c:y val="0.29846938775510412"/>
          <c:w val="0.54088105681777465"/>
          <c:h val="0.52040816326530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2447477869378E-2"/>
                  <c:y val="-8.338136780150315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792675480107034E-2"/>
                  <c:y val="-4.847141708534951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889190223911323"/>
                  <c:y val="-1.98976948468179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9535678462402466E-2"/>
                  <c:y val="-5.158549944579511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441672248946053E-5"/>
                  <c:y val="-6.88558304854520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('12.8.4.1'!$A$8,'12.8.4.1'!$A$23,'12.8.4.1'!$A$25,'12.8.4.1'!$A$27,'12.8.4.1'!$A$29)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('12.8.4.1'!$D$8,'12.8.4.1'!$D$23,'12.8.4.1'!$D$25,'12.8.4.1'!$D$27,'12.8.4.1'!$D$29)</c:f>
              <c:numCache>
                <c:formatCode>#,##0\ _€;\-#,##0\ _€</c:formatCode>
                <c:ptCount val="5"/>
                <c:pt idx="0">
                  <c:v>779</c:v>
                </c:pt>
                <c:pt idx="1">
                  <c:v>3205</c:v>
                </c:pt>
                <c:pt idx="2">
                  <c:v>6380</c:v>
                </c:pt>
                <c:pt idx="3">
                  <c:v>1205</c:v>
                </c:pt>
                <c:pt idx="4">
                  <c:v>241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según causa. Año 2015</a:t>
            </a:r>
          </a:p>
        </c:rich>
      </c:tx>
      <c:layout>
        <c:manualLayout>
          <c:xMode val="edge"/>
          <c:yMode val="edge"/>
          <c:x val="0.28339925736707688"/>
          <c:y val="4.25098350120422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376109340847523"/>
          <c:y val="0.26811654264040796"/>
          <c:w val="0.52947368421052632"/>
          <c:h val="0.483092926981730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7287567909517523E-2"/>
                  <c:y val="-1.7959065540592709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061065283726651E-2"/>
                  <c:y val="-0.10604100749715378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474868931744109E-2"/>
                  <c:y val="0.11672110662026379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1113820507405329E-2"/>
                  <c:y val="-1.5160281275151421E-3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816773030179742E-2"/>
                  <c:y val="-7.5930216778400408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('12.8.4.1'!$A$8,'12.8.4.1'!$A$23,'12.8.4.1'!$A$25,'12.8.4.1'!$A$27,'12.8.4.1'!$A$29)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('12.8.4.1'!$I$8,'12.8.4.1'!$I$23,'12.8.4.1'!$I$25,'12.8.4.1'!$I$27,'12.8.4.1'!$I$29)</c:f>
              <c:numCache>
                <c:formatCode>#,##0.00</c:formatCode>
                <c:ptCount val="5"/>
                <c:pt idx="0">
                  <c:v>12400.39</c:v>
                </c:pt>
                <c:pt idx="1">
                  <c:v>23809.91</c:v>
                </c:pt>
                <c:pt idx="2">
                  <c:v>64371.839999999997</c:v>
                </c:pt>
                <c:pt idx="3">
                  <c:v>3403.84</c:v>
                </c:pt>
                <c:pt idx="4">
                  <c:v>5796.87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causados accidentalmente o por negligencias. </a:t>
            </a:r>
            <a:br>
              <a:rPr lang="es-ES"/>
            </a:br>
            <a:r>
              <a:rPr lang="es-ES"/>
              <a:t>Año 2015
</a:t>
            </a:r>
          </a:p>
        </c:rich>
      </c:tx>
      <c:layout>
        <c:manualLayout>
          <c:xMode val="edge"/>
          <c:yMode val="edge"/>
          <c:x val="0.28340089352391823"/>
          <c:y val="3.76864630162066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5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803347280334729"/>
          <c:y val="0.11638968368384835"/>
          <c:w val="0.76569037656904615"/>
          <c:h val="0.87411027746237679"/>
        </c:manualLayout>
      </c:layout>
      <c:bar3DChart>
        <c:barDir val="bar"/>
        <c:grouping val="clustered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6.3902425042572601E-3"/>
                  <c:y val="-8.531850567504322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886334773660441E-2"/>
                  <c:y val="-2.182823620524568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624447759354282E-2"/>
                  <c:y val="-5.887761851316006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86784683641281E-2"/>
                  <c:y val="-1.434329941614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461844720287728E-2"/>
                  <c:y val="9.54159689204984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2300579805359058E-3"/>
                  <c:y val="-3.75733792184924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188396683214292E-2"/>
                  <c:y val="6.699273110582494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205974717635452E-2"/>
                  <c:y val="6.46618774833605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3131940664362561E-2"/>
                  <c:y val="1.93883471866658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458556674215421E-2"/>
                  <c:y val="1.56834089558743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7056338381060722E-2"/>
                  <c:y val="1.672881514150180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2102106378415621E-2"/>
                  <c:y val="8.147030444204568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4614378987885252E-2"/>
                  <c:y val="2.59460363490401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2654208004476741"/>
                  <c:y val="0.54473173415264531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4803035778821841"/>
                  <c:y val="0.57661846981036058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5996828986791606"/>
                  <c:y val="0.6111624334395573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63509798663978334"/>
                  <c:y val="0.6403919411257968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'12.8.4.1'!$A$10:$A$22</c:f>
              <c:strCache>
                <c:ptCount val="13"/>
                <c:pt idx="0">
                  <c:v>Quema agrícola</c:v>
                </c:pt>
                <c:pt idx="1">
                  <c:v>Quema para regenerar Pastos</c:v>
                </c:pt>
                <c:pt idx="2">
                  <c:v>Trabajos forestales</c:v>
                </c:pt>
                <c:pt idx="3">
                  <c:v>Hogueras</c:v>
                </c:pt>
                <c:pt idx="4">
                  <c:v>Fumadores</c:v>
                </c:pt>
                <c:pt idx="5">
                  <c:v>Quema de basuras</c:v>
                </c:pt>
                <c:pt idx="6">
                  <c:v>Escape de vertedero</c:v>
                </c:pt>
                <c:pt idx="7">
                  <c:v>Quema de matorral</c:v>
                </c:pt>
                <c:pt idx="8">
                  <c:v>Ferrocarril</c:v>
                </c:pt>
                <c:pt idx="9">
                  <c:v>Líneas eléctricas</c:v>
                </c:pt>
                <c:pt idx="10">
                  <c:v>Motores y máquinas</c:v>
                </c:pt>
                <c:pt idx="11">
                  <c:v>Maniobras militares</c:v>
                </c:pt>
                <c:pt idx="12">
                  <c:v>Otras</c:v>
                </c:pt>
              </c:strCache>
            </c:strRef>
          </c:cat>
          <c:val>
            <c:numRef>
              <c:f>'12.8.4.1'!$D$10:$D$22</c:f>
              <c:numCache>
                <c:formatCode>#,##0\ _€;\-#,##0\ _€</c:formatCode>
                <c:ptCount val="13"/>
                <c:pt idx="0">
                  <c:v>773</c:v>
                </c:pt>
                <c:pt idx="1">
                  <c:v>221</c:v>
                </c:pt>
                <c:pt idx="2">
                  <c:v>208</c:v>
                </c:pt>
                <c:pt idx="3">
                  <c:v>121</c:v>
                </c:pt>
                <c:pt idx="4">
                  <c:v>260</c:v>
                </c:pt>
                <c:pt idx="5">
                  <c:v>128</c:v>
                </c:pt>
                <c:pt idx="6">
                  <c:v>36</c:v>
                </c:pt>
                <c:pt idx="7">
                  <c:v>358</c:v>
                </c:pt>
                <c:pt idx="8">
                  <c:v>38</c:v>
                </c:pt>
                <c:pt idx="9">
                  <c:v>249</c:v>
                </c:pt>
                <c:pt idx="10">
                  <c:v>420</c:v>
                </c:pt>
                <c:pt idx="11">
                  <c:v>11</c:v>
                </c:pt>
                <c:pt idx="12">
                  <c:v>382</c:v>
                </c:pt>
              </c:numCache>
            </c:numRef>
          </c:val>
        </c:ser>
        <c:dLbls>
          <c:showVal val="1"/>
        </c:dLbls>
        <c:gapWidth val="70"/>
        <c:shape val="cylinder"/>
        <c:axId val="209803904"/>
        <c:axId val="209834368"/>
        <c:axId val="0"/>
      </c:bar3DChart>
      <c:catAx>
        <c:axId val="2098039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834368"/>
        <c:crosses val="autoZero"/>
        <c:lblAlgn val="ctr"/>
        <c:lblOffset val="100"/>
        <c:tickLblSkip val="1"/>
        <c:tickMarkSkip val="1"/>
      </c:catAx>
      <c:valAx>
        <c:axId val="209834368"/>
        <c:scaling>
          <c:orientation val="minMax"/>
        </c:scaling>
        <c:delete val="1"/>
        <c:axPos val="b"/>
        <c:numFmt formatCode="#,##0\ _€;\-#,##0\ _€" sourceLinked="1"/>
        <c:tickLblPos val="none"/>
        <c:crossAx val="2098039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causados accidentalmente 
o por negligencias. Año 2015</a:t>
            </a:r>
          </a:p>
        </c:rich>
      </c:tx>
      <c:layout>
        <c:manualLayout>
          <c:xMode val="edge"/>
          <c:yMode val="edge"/>
          <c:x val="0.41552035946407007"/>
          <c:y val="7.728862127528192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139321723189736"/>
          <c:y val="0.29256663239712732"/>
          <c:w val="0.43721356553620538"/>
          <c:h val="0.453238471500467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6593296132582444"/>
                  <c:y val="0.10134988420565075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965832012406769E-2"/>
                  <c:y val="0.14833336421182691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65281303830367E-2"/>
                  <c:y val="8.6548216767021749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5118024322246225E-2"/>
                  <c:y val="9.8075528794195579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2168898282150067E-2"/>
                  <c:y val="0.1007298440636104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9429874866296504E-2"/>
                  <c:y val="0.11573629766867433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448651365387815E-2"/>
                  <c:y val="0.16761834182491894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920916186622762E-2"/>
                  <c:y val="0.27058872935000888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321752129592684E-2"/>
                  <c:y val="0.1844219237301227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4491170191287533"/>
                  <c:y val="0.10486706808707735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2986962554394285"/>
                  <c:y val="-6.7211363285471703E-3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994480027149295E-2"/>
                  <c:y val="-7.288683032268060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('12.8.4.4'!$A$12,'12.8.4.4'!$A$17,'12.8.4.4'!$A$25,'12.8.4.4'!$A$26,'12.8.4.4'!$A$27,'12.8.4.4'!$A$32,'12.8.4.4'!$A$33,'12.8.4.4'!$A$39,'12.8.4.4'!$A$40,'12.8.4.4'!$A$41,'12.8.4.4'!$A$42,'12.8.4.4'!$A$50)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('12.8.4.4'!$D$12,'12.8.4.4'!$D$17,'12.8.4.4'!$D$25,'12.8.4.4'!$D$26,'12.8.4.4'!$D$27,'12.8.4.4'!$D$32,'12.8.4.4'!$D$33,'12.8.4.4'!$D$39,'12.8.4.4'!$D$40,'12.8.4.4'!$D$41,'12.8.4.4'!$D$42,'12.8.4.4'!$D$50)</c:f>
              <c:numCache>
                <c:formatCode>#,##0\ _€;\-#,##0\ _€</c:formatCode>
                <c:ptCount val="12"/>
                <c:pt idx="0">
                  <c:v>587</c:v>
                </c:pt>
                <c:pt idx="1">
                  <c:v>215</c:v>
                </c:pt>
                <c:pt idx="2">
                  <c:v>471</c:v>
                </c:pt>
                <c:pt idx="3">
                  <c:v>208</c:v>
                </c:pt>
                <c:pt idx="4">
                  <c:v>260</c:v>
                </c:pt>
                <c:pt idx="5">
                  <c:v>194</c:v>
                </c:pt>
                <c:pt idx="6">
                  <c:v>121</c:v>
                </c:pt>
                <c:pt idx="7">
                  <c:v>310</c:v>
                </c:pt>
                <c:pt idx="8">
                  <c:v>38</c:v>
                </c:pt>
                <c:pt idx="9">
                  <c:v>249</c:v>
                </c:pt>
                <c:pt idx="10">
                  <c:v>11</c:v>
                </c:pt>
                <c:pt idx="11">
                  <c:v>370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2015</a:t>
            </a:r>
          </a:p>
        </c:rich>
      </c:tx>
      <c:layout>
        <c:manualLayout>
          <c:xMode val="edge"/>
          <c:yMode val="edge"/>
          <c:x val="0.27045333177604958"/>
          <c:y val="5.42371895820714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170580964153291"/>
          <c:y val="0.33990938824955108"/>
          <c:w val="0.67655541821179344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4335412955951594E-2"/>
                  <c:y val="4.5938703815869168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1903941549951652E-2"/>
                  <c:y val="-4.2675227135069653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50591855365781E-2"/>
                  <c:y val="-7.480092376875856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'12.1.3'!$C$5:$F$5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'12.1.3'!$C$24:$F$24</c:f>
              <c:numCache>
                <c:formatCode>#,##0\ _€;\-#,##0\ _€</c:formatCode>
                <c:ptCount val="4"/>
                <c:pt idx="0">
                  <c:v>334959.04815612297</c:v>
                </c:pt>
                <c:pt idx="1">
                  <c:v>1886295.162499449</c:v>
                </c:pt>
                <c:pt idx="2">
                  <c:v>6514429.6422510725</c:v>
                </c:pt>
                <c:pt idx="3">
                  <c:v>412282.75810261624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en siniestros con causas accidentales o negligencias. Año 2015</a:t>
            </a:r>
          </a:p>
        </c:rich>
      </c:tx>
      <c:layout>
        <c:manualLayout>
          <c:xMode val="edge"/>
          <c:yMode val="edge"/>
          <c:x val="0.18675521187910343"/>
          <c:y val="3.30720048280300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892050198456026"/>
          <c:y val="0.27433628318584485"/>
          <c:w val="0.52814641644509408"/>
          <c:h val="0.509540710881855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0096783171271704"/>
                  <c:y val="-5.595709430030590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288200108754838E-2"/>
                  <c:y val="-9.043423801959679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06749217522365"/>
                  <c:y val="-2.644690021122647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98774582214744"/>
                  <c:y val="9.292431721522878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057134783111329"/>
                  <c:y val="0.16467658462431867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084150581053007E-2"/>
                  <c:y val="0.16663321145863039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106416958892043E-2"/>
                  <c:y val="0.1771629630894837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350447705483429E-2"/>
                  <c:y val="0.12599681866499651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6371444597157819E-2"/>
                  <c:y val="0.23016493871021004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311098551506512E-2"/>
                  <c:y val="0.30205430394953536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1020111066867047E-2"/>
                  <c:y val="6.05904088453155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951411456928462E-2"/>
                  <c:y val="-1.8827039244823384E-3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6.0274026357400791E-2"/>
                  <c:y val="0.13274336283185939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27579933272628609"/>
                  <c:y val="7.522123893805310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('12.8.4.4'!$A$12,'12.8.4.4'!$A$17,'12.8.4.4'!$A$25,'12.8.4.4'!$A$26,'12.8.4.4'!$A$27,'12.8.4.4'!$A$32,'12.8.4.4'!$A$33,'12.8.4.4'!$A$39,'12.8.4.4'!$A$40,'12.8.4.4'!$A$41,'12.8.4.4'!$A$42,'12.8.4.4'!$A$50)</c:f>
              <c:strCache>
                <c:ptCount val="12"/>
                <c:pt idx="0">
                  <c:v>- Total Quema agrícola</c:v>
                </c:pt>
                <c:pt idx="1">
                  <c:v>- Total Quemas ganaderas                </c:v>
                </c:pt>
                <c:pt idx="2">
                  <c:v>- Total Quemas para el control de la vegetación</c:v>
                </c:pt>
                <c:pt idx="3">
                  <c:v>- Total Trabajos forestales</c:v>
                </c:pt>
                <c:pt idx="4">
                  <c:v>- Total Fumadores</c:v>
                </c:pt>
                <c:pt idx="5">
                  <c:v>- Total Eliminación de basuras y restos</c:v>
                </c:pt>
                <c:pt idx="6">
                  <c:v>- Total Hogueras</c:v>
                </c:pt>
                <c:pt idx="7">
                  <c:v>- Total Motores y máquinas</c:v>
                </c:pt>
                <c:pt idx="8">
                  <c:v>- Total Ferrocarril</c:v>
                </c:pt>
                <c:pt idx="9">
                  <c:v>- Total Líneas eléctricas</c:v>
                </c:pt>
                <c:pt idx="10">
                  <c:v>-Total Actividades militares</c:v>
                </c:pt>
                <c:pt idx="11">
                  <c:v> Total Otras Actividades y usos del monte</c:v>
                </c:pt>
              </c:strCache>
            </c:strRef>
          </c:cat>
          <c:val>
            <c:numRef>
              <c:f>('12.8.4.4'!$I$12,'12.8.4.4'!$I$17,'12.8.4.4'!$I$25,'12.8.4.4'!$I$26,'12.8.4.4'!$I$27,'12.8.4.4'!$I$32,'12.8.4.4'!$I$33,'12.8.4.4'!$I$39,'12.8.4.4'!$I$40,'12.8.4.4'!$I$41,'12.8.4.4'!$I$42,'12.8.4.4'!$I$50)</c:f>
              <c:numCache>
                <c:formatCode>#,##0\ _€;\-#,##0\ _€</c:formatCode>
                <c:ptCount val="12"/>
                <c:pt idx="0">
                  <c:v>2896.02</c:v>
                </c:pt>
                <c:pt idx="1">
                  <c:v>530.47</c:v>
                </c:pt>
                <c:pt idx="2">
                  <c:v>1148.7199999999998</c:v>
                </c:pt>
                <c:pt idx="3" formatCode="0.00">
                  <c:v>207.2</c:v>
                </c:pt>
                <c:pt idx="4" formatCode="0.00">
                  <c:v>521.87</c:v>
                </c:pt>
                <c:pt idx="5" formatCode="0.00">
                  <c:v>254.57999999999998</c:v>
                </c:pt>
                <c:pt idx="6" formatCode="0.00">
                  <c:v>129.37</c:v>
                </c:pt>
                <c:pt idx="7">
                  <c:v>11316.15</c:v>
                </c:pt>
                <c:pt idx="8" formatCode="0.00">
                  <c:v>349.94</c:v>
                </c:pt>
                <c:pt idx="9" formatCode="0.00">
                  <c:v>3250.25</c:v>
                </c:pt>
                <c:pt idx="10" formatCode="0.00">
                  <c:v>134.91</c:v>
                </c:pt>
                <c:pt idx="11">
                  <c:v>1454.34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intencionados según motivación. Año 2015</a:t>
            </a:r>
          </a:p>
        </c:rich>
      </c:tx>
      <c:layout>
        <c:manualLayout>
          <c:xMode val="edge"/>
          <c:yMode val="edge"/>
          <c:x val="0.3142917419010568"/>
          <c:y val="8.83499666553568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78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392084455528663"/>
          <c:y val="0.22272727272727291"/>
          <c:w val="0.5284557507408032"/>
          <c:h val="0.75681818181818183"/>
        </c:manualLayout>
      </c:layout>
      <c:bar3DChart>
        <c:barDir val="bar"/>
        <c:grouping val="stacked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6.5901630395796912E-2"/>
                  <c:y val="2.11256486683029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447939091603334E-2"/>
                  <c:y val="2.3526631332303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256959239848396"/>
                  <c:y val="1.9109432178121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1369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537696810808996E-2"/>
                  <c:y val="2.60558693875768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239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171555656838753"/>
                  <c:y val="0.3760170834958297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883994111058674"/>
                  <c:y val="0.415784250816979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1586874846424994"/>
                  <c:y val="0.4584897251682629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28761651131824639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7842876165113244"/>
                  <c:y val="0.4025480631276929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356857523302264"/>
                  <c:y val="0.428992826398855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9027962716378181"/>
                  <c:y val="0.461314203730275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4247669773635174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8894806924101435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411451398135819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6511318242343651"/>
                  <c:y val="0.637612625538024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7842876165113244"/>
                  <c:y val="0.67581061692970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0838881491344874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112</c:v>
              </c:pt>
              <c:pt idx="1">
                <c:v>465</c:v>
              </c:pt>
              <c:pt idx="2">
                <c:v>2759</c:v>
              </c:pt>
              <c:pt idx="3">
                <c:v>610</c:v>
              </c:pt>
            </c:numLit>
          </c:val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9.785485635255152E-2"/>
                  <c:y val="2.56711032137576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741138521609246E-2"/>
                  <c:y val="2.3526631332303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146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9285312492241"/>
                  <c:y val="2.1382159450849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1423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1194409859387235"/>
                  <c:y val="2.15104148421221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140</c:v>
              </c:pt>
              <c:pt idx="1">
                <c:v>213</c:v>
              </c:pt>
              <c:pt idx="2">
                <c:v>2560</c:v>
              </c:pt>
              <c:pt idx="3">
                <c:v>193</c:v>
              </c:pt>
            </c:numLit>
          </c:val>
        </c:ser>
        <c:dLbls>
          <c:showVal val="1"/>
        </c:dLbls>
        <c:gapWidth val="70"/>
        <c:shape val="cylinder"/>
        <c:axId val="210754944"/>
        <c:axId val="210187392"/>
        <c:axId val="0"/>
      </c:bar3DChart>
      <c:catAx>
        <c:axId val="2107549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87392"/>
        <c:crosses val="autoZero"/>
        <c:lblAlgn val="ctr"/>
        <c:lblOffset val="100"/>
        <c:tickLblSkip val="1"/>
        <c:tickMarkSkip val="1"/>
      </c:catAx>
      <c:valAx>
        <c:axId val="210187392"/>
        <c:scaling>
          <c:orientation val="minMax"/>
        </c:scaling>
        <c:delete val="1"/>
        <c:axPos val="b"/>
        <c:numFmt formatCode="General" sourceLinked="1"/>
        <c:tickLblPos val="none"/>
        <c:crossAx val="2107549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463451211970731"/>
          <c:y val="0.1863636363636364"/>
          <c:w val="5.5446887106014822E-2"/>
          <c:h val="9.382550806706418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Vegetación afectada según motivación. Año 2015</a:t>
            </a:r>
          </a:p>
        </c:rich>
      </c:tx>
      <c:layout>
        <c:manualLayout>
          <c:xMode val="edge"/>
          <c:yMode val="edge"/>
          <c:x val="0.35258715005234886"/>
          <c:y val="8.52686223956527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8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142470694319475"/>
          <c:y val="0.24153498871331841"/>
          <c:w val="0.5293056807935077"/>
          <c:h val="0.73814898419864561"/>
        </c:manualLayout>
      </c:layout>
      <c:bar3DChart>
        <c:barDir val="bar"/>
        <c:grouping val="stacked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8.8341289766927483E-2"/>
                  <c:y val="4.525848068273271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118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510471137337062"/>
                  <c:y val="1.18805494858286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375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728947445662761E-2"/>
                  <c:y val="1.92350040475251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1112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0154458966434E-2"/>
                  <c:y val="2.65897054650803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221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605232687944275"/>
                  <c:y val="0.2820774748923963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0469685405276344"/>
                  <c:y val="0.314398852223819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6747924422498792"/>
                  <c:y val="0.3437819225251075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28710727581426837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7811284703292507"/>
                  <c:y val="0.4025480631276929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3526846212557925"/>
                  <c:y val="0.428992826398855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8976567651624896"/>
                  <c:y val="0.461314203730275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4222443755614236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8843647616525975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4089523720514871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64820843523004"/>
                  <c:y val="0.637612625538024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7811284703292507"/>
                  <c:y val="0.67581061692970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0713458672772656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243</c:v>
              </c:pt>
              <c:pt idx="1">
                <c:v>6694</c:v>
              </c:pt>
              <c:pt idx="2">
                <c:v>14858</c:v>
              </c:pt>
              <c:pt idx="3">
                <c:v>1438</c:v>
              </c:pt>
            </c:numLit>
          </c:val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0.14550513506163976"/>
                  <c:y val="6.78318441138841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914216819186741"/>
                  <c:y val="7.36587679959827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7594696552754583E-2"/>
                  <c:y val="1.472033136129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14454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388082050958059"/>
                  <c:y val="3.11043781513106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4110</c:v>
              </c:pt>
              <c:pt idx="1">
                <c:v>5278</c:v>
              </c:pt>
              <c:pt idx="2">
                <c:v>36004</c:v>
              </c:pt>
              <c:pt idx="3">
                <c:v>1500</c:v>
              </c:pt>
            </c:numLit>
          </c:val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  <a:prstDash val="solid"/>
            </a:ln>
          </c:spPr>
          <c:dLbls>
            <c:dLbl>
              <c:idx val="0"/>
              <c:layout>
                <c:manualLayout>
                  <c:x val="0.20070888936038644"/>
                  <c:y val="6.78318441138841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661360227426121"/>
                  <c:y val="7.36587679959827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628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7051153417631529E-2"/>
                  <c:y val="1.92350040475251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3089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8155727403035671"/>
                  <c:y val="3.56190508375406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505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259</c:v>
              </c:pt>
              <c:pt idx="1">
                <c:v>943</c:v>
              </c:pt>
              <c:pt idx="2">
                <c:v>6541</c:v>
              </c:pt>
              <c:pt idx="3">
                <c:v>117</c:v>
              </c:pt>
            </c:numLit>
          </c:val>
        </c:ser>
        <c:dLbls>
          <c:showVal val="1"/>
        </c:dLbls>
        <c:gapWidth val="70"/>
        <c:shape val="cylinder"/>
        <c:axId val="210764928"/>
        <c:axId val="210766464"/>
        <c:axId val="0"/>
      </c:bar3DChart>
      <c:catAx>
        <c:axId val="2107649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766464"/>
        <c:crosses val="autoZero"/>
        <c:lblAlgn val="ctr"/>
        <c:lblOffset val="100"/>
        <c:tickLblSkip val="1"/>
        <c:tickMarkSkip val="1"/>
      </c:catAx>
      <c:valAx>
        <c:axId val="210766464"/>
        <c:scaling>
          <c:orientation val="minMax"/>
        </c:scaling>
        <c:delete val="1"/>
        <c:axPos val="b"/>
        <c:numFmt formatCode="General" sourceLinked="1"/>
        <c:tickLblPos val="none"/>
        <c:crossAx val="2107649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045672595410519"/>
          <c:y val="0.1979529881773642"/>
          <c:w val="0.32100991884581037"/>
          <c:h val="5.41760722347629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en Países de la Unión Europea. Año 2015</a:t>
            </a:r>
          </a:p>
        </c:rich>
      </c:tx>
      <c:layout>
        <c:manualLayout>
          <c:xMode val="edge"/>
          <c:yMode val="edge"/>
          <c:x val="9.8481401165060545E-2"/>
          <c:y val="7.2611548556430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909224011713237"/>
          <c:y val="0.1578947368421072"/>
          <c:w val="0.7847730600292826"/>
          <c:h val="0.78032036613272249"/>
        </c:manualLayout>
      </c:layout>
      <c:bar3DChart>
        <c:barDir val="bar"/>
        <c:grouping val="stacked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0.41754415672140377"/>
                  <c:y val="-6.3995333916593933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68709315789198"/>
                  <c:y val="4.348229065975684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484865180800089E-2"/>
                  <c:y val="1.646571075964546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703142911643103"/>
                  <c:y val="5.60433956290931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1483823799669345"/>
                  <c:y val="1.714342373869932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636006086182694"/>
                  <c:y val="0.408918214864190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520368615967644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749203341658772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9696265036029162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601670829385927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32043177446674131"/>
                  <c:y val="0.600001492838116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5727614618321803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1896190394166868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580627565814026"/>
                  <c:y val="0.783441439693080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8226394510952387"/>
                  <c:y val="0.829301426406818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9696265036029162"/>
                  <c:y val="0.8789830786800367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8197111934085495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'12.8.6.1'!$A$7:$A$11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'12.8.6.1'!$B$7:$B$11</c:f>
              <c:numCache>
                <c:formatCode>#,##0__;\–#,##0__;0__;@__</c:formatCode>
                <c:ptCount val="5"/>
                <c:pt idx="0">
                  <c:v>11810</c:v>
                </c:pt>
                <c:pt idx="1">
                  <c:v>4440</c:v>
                </c:pt>
                <c:pt idx="2">
                  <c:v>510</c:v>
                </c:pt>
                <c:pt idx="3">
                  <c:v>5442</c:v>
                </c:pt>
                <c:pt idx="4">
                  <c:v>15851</c:v>
                </c:pt>
              </c:numCache>
            </c:numRef>
          </c:val>
        </c:ser>
        <c:dLbls>
          <c:showVal val="1"/>
        </c:dLbls>
        <c:gapWidth val="70"/>
        <c:shape val="cylinder"/>
        <c:axId val="210030976"/>
        <c:axId val="210032512"/>
        <c:axId val="0"/>
      </c:bar3DChart>
      <c:catAx>
        <c:axId val="21003097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032512"/>
        <c:crosses val="autoZero"/>
        <c:lblAlgn val="ctr"/>
        <c:lblOffset val="100"/>
        <c:tickLblSkip val="1"/>
        <c:tickMarkSkip val="1"/>
      </c:catAx>
      <c:valAx>
        <c:axId val="210032512"/>
        <c:scaling>
          <c:orientation val="minMax"/>
        </c:scaling>
        <c:delete val="1"/>
        <c:axPos val="b"/>
        <c:numFmt formatCode="#,##0__;\–#,##0__;0__;@__" sourceLinked="1"/>
        <c:tickLblPos val="none"/>
        <c:crossAx val="210030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Superficie afectada en Países de la Unión Europea. Año 2015</a:t>
            </a:r>
          </a:p>
        </c:rich>
      </c:tx>
      <c:layout>
        <c:manualLayout>
          <c:xMode val="edge"/>
          <c:yMode val="edge"/>
          <c:x val="0.10645653737727229"/>
          <c:y val="7.2611548556430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574335112192371"/>
          <c:y val="0.15850851933211171"/>
          <c:w val="0.78499389119133745"/>
          <c:h val="0.78088755847437374"/>
        </c:manualLayout>
      </c:layout>
      <c:bar3DChart>
        <c:barDir val="bar"/>
        <c:grouping val="stacked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0.41315652885822268"/>
                  <c:y val="8.70026757765737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377094161684022"/>
                  <c:y val="-5.867123721254013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855982230149944"/>
                  <c:y val="7.537323079232203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6698772587144729"/>
                  <c:y val="2.79350463388750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1341751264461685"/>
                  <c:y val="1.084002835538763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769881195095318"/>
                  <c:y val="0.408918214864190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629902795987091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936976221692454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9812753767160868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6170577737219952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32232688964486372"/>
                  <c:y val="0.600001492838116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5820631739449556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2084832593089285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672775368052641"/>
                  <c:y val="0.783441439693080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8334190053193802"/>
                  <c:y val="0.829301426406818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9812753767160868"/>
                  <c:y val="0.8789830786800367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8659589583056588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'12.8.6.1'!$A$7:$A$11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'12.8.6.1'!$C$7:$C$11</c:f>
              <c:numCache>
                <c:formatCode>#,##0__;\–#,##0__;0__;@__</c:formatCode>
                <c:ptCount val="5"/>
                <c:pt idx="0">
                  <c:v>108782</c:v>
                </c:pt>
                <c:pt idx="1">
                  <c:v>11160</c:v>
                </c:pt>
                <c:pt idx="2">
                  <c:v>7096</c:v>
                </c:pt>
                <c:pt idx="3">
                  <c:v>41511</c:v>
                </c:pt>
                <c:pt idx="4">
                  <c:v>64443</c:v>
                </c:pt>
              </c:numCache>
            </c:numRef>
          </c:val>
        </c:ser>
        <c:dLbls>
          <c:showVal val="1"/>
        </c:dLbls>
        <c:gapWidth val="70"/>
        <c:shape val="cylinder"/>
        <c:axId val="206502528"/>
        <c:axId val="210063744"/>
        <c:axId val="0"/>
      </c:bar3DChart>
      <c:catAx>
        <c:axId val="2065025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063744"/>
        <c:crosses val="autoZero"/>
        <c:lblAlgn val="ctr"/>
        <c:lblOffset val="100"/>
        <c:tickLblSkip val="1"/>
        <c:tickMarkSkip val="1"/>
      </c:catAx>
      <c:valAx>
        <c:axId val="210063744"/>
        <c:scaling>
          <c:orientation val="minMax"/>
        </c:scaling>
        <c:delete val="1"/>
        <c:axPos val="b"/>
        <c:numFmt formatCode="#,##0__;\–#,##0__;0__;@__" sourceLinked="1"/>
        <c:tickLblPos val="none"/>
        <c:crossAx val="2065025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causas 
de daños en los bosques. Año 2016</a:t>
            </a:r>
          </a:p>
        </c:rich>
      </c:tx>
      <c:layout>
        <c:manualLayout>
          <c:xMode val="edge"/>
          <c:yMode val="edge"/>
          <c:x val="0.26208202224858257"/>
          <c:y val="1.6470588235294341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074367661593559"/>
          <c:y val="0.33647058823530196"/>
          <c:w val="0.57992617689048065"/>
          <c:h val="0.291764705882358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7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88605686265419E-2"/>
                  <c:y val="-6.9564313455678123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2.6100009154069792E-2"/>
                  <c:y val="-5.9721329094285812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3.0134806917425656E-2"/>
                  <c:y val="4.1080432478778496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9.9938313731198266E-3"/>
                  <c:y val="4.7266473900929154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3078626398384787E-2"/>
                  <c:y val="8.4960075307548566E-3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2.1528959212868667E-2"/>
                  <c:y val="-6.3602815638907489E-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7.0109931312687243E-3"/>
                  <c:y val="-6.9744278110296182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2.1824202606380402E-2"/>
                  <c:y val="-6.7211372279207496E-2"/>
                </c:manualLayout>
              </c:layout>
              <c:dLblPos val="bestFit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'12.9.1'!$B$8:$B$15</c:f>
              <c:strCache>
                <c:ptCount val="8"/>
                <c:pt idx="0">
                  <c:v>Caza y ganado</c:v>
                </c:pt>
                <c:pt idx="1">
                  <c:v>Insectos</c:v>
                </c:pt>
                <c:pt idx="2">
                  <c:v>Hongos </c:v>
                </c:pt>
                <c:pt idx="3">
                  <c:v>Abióticos</c:v>
                </c:pt>
                <c:pt idx="4">
                  <c:v>Acción del hombre</c:v>
                </c:pt>
                <c:pt idx="5">
                  <c:v>Incendios</c:v>
                </c:pt>
                <c:pt idx="6">
                  <c:v>Otros</c:v>
                </c:pt>
                <c:pt idx="7">
                  <c:v>No identificados</c:v>
                </c:pt>
              </c:strCache>
            </c:strRef>
          </c:cat>
          <c:val>
            <c:numRef>
              <c:f>'12.9.1'!$C$8:$C$15</c:f>
              <c:numCache>
                <c:formatCode>#,##0</c:formatCode>
                <c:ptCount val="8"/>
                <c:pt idx="0">
                  <c:v>22</c:v>
                </c:pt>
                <c:pt idx="1">
                  <c:v>1204</c:v>
                </c:pt>
                <c:pt idx="2">
                  <c:v>336</c:v>
                </c:pt>
                <c:pt idx="3">
                  <c:v>1859</c:v>
                </c:pt>
                <c:pt idx="4">
                  <c:v>487</c:v>
                </c:pt>
                <c:pt idx="5">
                  <c:v>71</c:v>
                </c:pt>
                <c:pt idx="6">
                  <c:v>430</c:v>
                </c:pt>
                <c:pt idx="7">
                  <c:v>59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382911774395687"/>
          <c:y val="0.79294117647060225"/>
          <c:w val="0.75836500054910039"/>
          <c:h val="0.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99" r="0.75000000000000699" t="1" header="0" footer="0"/>
    <c:pageSetup paperSize="9"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de árboles evaluados y del porcentaje de árboles según la proporción de defoliación </a:t>
            </a:r>
          </a:p>
        </c:rich>
      </c:tx>
      <c:layout>
        <c:manualLayout>
          <c:xMode val="edge"/>
          <c:yMode val="edge"/>
          <c:x val="0.14914425427872871"/>
          <c:y val="2.8286212664937242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369193154034228"/>
          <c:y val="0.11813653524768085"/>
          <c:w val="0.74572127139365441"/>
          <c:h val="0.68885247313435383"/>
        </c:manualLayout>
      </c:layout>
      <c:barChart>
        <c:barDir val="col"/>
        <c:grouping val="percentStacked"/>
        <c:ser>
          <c:idx val="0"/>
          <c:order val="0"/>
          <c:tx>
            <c:strRef>
              <c:f>'12.9.2'!$A$23</c:f>
              <c:strCache>
                <c:ptCount val="1"/>
                <c:pt idx="0">
                  <c:v>Del 0% al 10% de la copa defoliada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('12.9.2'!$B$5:$P$5,'12.9.2'!$B$30:$P$30)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('12.9.2'!$B$23:$P$23,'12.9.2'!$B$48:$P$48)</c:f>
              <c:numCache>
                <c:formatCode>#,##0.0__;\–#,##0.0__;0.0__;@__</c:formatCode>
                <c:ptCount val="30"/>
                <c:pt idx="0">
                  <c:v>63.540961408259989</c:v>
                </c:pt>
                <c:pt idx="1">
                  <c:v>68.520518358531319</c:v>
                </c:pt>
                <c:pt idx="2">
                  <c:v>76.65025528811087</c:v>
                </c:pt>
                <c:pt idx="3">
                  <c:v>78.327740492170022</c:v>
                </c:pt>
                <c:pt idx="4">
                  <c:v>64.194226725291543</c:v>
                </c:pt>
                <c:pt idx="5">
                  <c:v>50.622294372294377</c:v>
                </c:pt>
                <c:pt idx="6">
                  <c:v>44.800724637681164</c:v>
                </c:pt>
                <c:pt idx="7">
                  <c:v>38.486842105263158</c:v>
                </c:pt>
                <c:pt idx="8">
                  <c:v>28.707782672540382</c:v>
                </c:pt>
                <c:pt idx="9">
                  <c:v>29.14855072463768</c:v>
                </c:pt>
                <c:pt idx="10">
                  <c:v>33.648989898989903</c:v>
                </c:pt>
                <c:pt idx="11">
                  <c:v>36.657706093189965</c:v>
                </c:pt>
                <c:pt idx="12">
                  <c:v>36.402073104200767</c:v>
                </c:pt>
                <c:pt idx="13">
                  <c:v>33.299999999999997</c:v>
                </c:pt>
                <c:pt idx="14">
                  <c:v>28.9</c:v>
                </c:pt>
                <c:pt idx="15">
                  <c:v>24.2</c:v>
                </c:pt>
                <c:pt idx="16">
                  <c:v>22.7</c:v>
                </c:pt>
                <c:pt idx="17">
                  <c:v>24</c:v>
                </c:pt>
                <c:pt idx="18">
                  <c:v>17</c:v>
                </c:pt>
                <c:pt idx="19">
                  <c:v>17.2</c:v>
                </c:pt>
                <c:pt idx="20">
                  <c:v>18</c:v>
                </c:pt>
                <c:pt idx="21">
                  <c:v>19.7</c:v>
                </c:pt>
                <c:pt idx="22">
                  <c:v>17.762096774193548</c:v>
                </c:pt>
                <c:pt idx="23">
                  <c:v>24.301075268817204</c:v>
                </c:pt>
                <c:pt idx="24">
                  <c:v>28.077956989247312</c:v>
                </c:pt>
                <c:pt idx="25">
                  <c:v>21.814516129032256</c:v>
                </c:pt>
                <c:pt idx="26">
                  <c:v>22.170698924731184</c:v>
                </c:pt>
                <c:pt idx="27">
                  <c:v>21.693548387096776</c:v>
                </c:pt>
                <c:pt idx="29">
                  <c:v>19.5</c:v>
                </c:pt>
              </c:numCache>
            </c:numRef>
          </c:val>
        </c:ser>
        <c:ser>
          <c:idx val="1"/>
          <c:order val="1"/>
          <c:tx>
            <c:strRef>
              <c:f>'12.9.2'!$A$24</c:f>
              <c:strCache>
                <c:ptCount val="1"/>
                <c:pt idx="0">
                  <c:v>Del 11% al 25% de la copa defoliada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numRef>
              <c:f>('12.9.2'!$B$5:$P$5,'12.9.2'!$B$30:$P$30)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('12.9.2'!$B$24:$P$24,'12.9.2'!$B$49:$P$49)</c:f>
              <c:numCache>
                <c:formatCode>#,##0.0__;\–#,##0.0__;0.0__;@__</c:formatCode>
                <c:ptCount val="30"/>
                <c:pt idx="0">
                  <c:v>23.645903859173998</c:v>
                </c:pt>
                <c:pt idx="1">
                  <c:v>23.898488120950322</c:v>
                </c:pt>
                <c:pt idx="2">
                  <c:v>18.863967906637491</c:v>
                </c:pt>
                <c:pt idx="3">
                  <c:v>17.002237136465325</c:v>
                </c:pt>
                <c:pt idx="4">
                  <c:v>28.426687057923917</c:v>
                </c:pt>
                <c:pt idx="5">
                  <c:v>37.040043290043286</c:v>
                </c:pt>
                <c:pt idx="6">
                  <c:v>42.155797101449281</c:v>
                </c:pt>
                <c:pt idx="7">
                  <c:v>42.15095029239766</c:v>
                </c:pt>
                <c:pt idx="8">
                  <c:v>47.815712187958887</c:v>
                </c:pt>
                <c:pt idx="9">
                  <c:v>51.440217391304344</c:v>
                </c:pt>
                <c:pt idx="10">
                  <c:v>52.678571428571431</c:v>
                </c:pt>
                <c:pt idx="11">
                  <c:v>49.686379928315411</c:v>
                </c:pt>
                <c:pt idx="12">
                  <c:v>50.688761593016906</c:v>
                </c:pt>
                <c:pt idx="13">
                  <c:v>52.9</c:v>
                </c:pt>
                <c:pt idx="14">
                  <c:v>58.1</c:v>
                </c:pt>
                <c:pt idx="15">
                  <c:v>59.4</c:v>
                </c:pt>
                <c:pt idx="16">
                  <c:v>60.7</c:v>
                </c:pt>
                <c:pt idx="17">
                  <c:v>61</c:v>
                </c:pt>
                <c:pt idx="18">
                  <c:v>61.7</c:v>
                </c:pt>
                <c:pt idx="19">
                  <c:v>61.2</c:v>
                </c:pt>
                <c:pt idx="20">
                  <c:v>64.400000000000006</c:v>
                </c:pt>
                <c:pt idx="21">
                  <c:v>64.7</c:v>
                </c:pt>
                <c:pt idx="22">
                  <c:v>64.469086021505376</c:v>
                </c:pt>
                <c:pt idx="23">
                  <c:v>61.075268817204297</c:v>
                </c:pt>
                <c:pt idx="24">
                  <c:v>60.107526881720432</c:v>
                </c:pt>
                <c:pt idx="25">
                  <c:v>60.698924731182792</c:v>
                </c:pt>
                <c:pt idx="26">
                  <c:v>61.189516129032263</c:v>
                </c:pt>
                <c:pt idx="27">
                  <c:v>63.427419354838712</c:v>
                </c:pt>
                <c:pt idx="29">
                  <c:v>58.7</c:v>
                </c:pt>
              </c:numCache>
            </c:numRef>
          </c:val>
        </c:ser>
        <c:ser>
          <c:idx val="2"/>
          <c:order val="2"/>
          <c:tx>
            <c:strRef>
              <c:f>'12.9.2'!$A$25</c:f>
              <c:strCache>
                <c:ptCount val="1"/>
                <c:pt idx="0">
                  <c:v>Del 26% al 60% de la copa defoliada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numRef>
              <c:f>('12.9.2'!$B$5:$P$5,'12.9.2'!$B$30:$P$30)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('12.9.2'!$B$25:$P$25,'12.9.2'!$B$50:$P$50)</c:f>
              <c:numCache>
                <c:formatCode>#,##0.0__;\–#,##0.0__;0.0__;@__</c:formatCode>
                <c:ptCount val="30"/>
                <c:pt idx="0">
                  <c:v>12.102234258632363</c:v>
                </c:pt>
                <c:pt idx="1">
                  <c:v>5.9503239740820737</c:v>
                </c:pt>
                <c:pt idx="2">
                  <c:v>2.8628738147337707</c:v>
                </c:pt>
                <c:pt idx="3">
                  <c:v>3.1133482475764356</c:v>
                </c:pt>
                <c:pt idx="4">
                  <c:v>5.2188874020263816</c:v>
                </c:pt>
                <c:pt idx="5">
                  <c:v>9.4967532467532472</c:v>
                </c:pt>
                <c:pt idx="6">
                  <c:v>9.9728260869565215</c:v>
                </c:pt>
                <c:pt idx="7">
                  <c:v>13.048245614035087</c:v>
                </c:pt>
                <c:pt idx="8">
                  <c:v>18.924375917767989</c:v>
                </c:pt>
                <c:pt idx="9">
                  <c:v>15.054347826086955</c:v>
                </c:pt>
                <c:pt idx="10">
                  <c:v>10.443722943722944</c:v>
                </c:pt>
                <c:pt idx="11">
                  <c:v>9.6057347670250905</c:v>
                </c:pt>
                <c:pt idx="12">
                  <c:v>9.9358974358974361</c:v>
                </c:pt>
                <c:pt idx="13">
                  <c:v>10.1</c:v>
                </c:pt>
                <c:pt idx="14">
                  <c:v>9.6999999999999993</c:v>
                </c:pt>
                <c:pt idx="15">
                  <c:v>13.2</c:v>
                </c:pt>
                <c:pt idx="16">
                  <c:v>13.2</c:v>
                </c:pt>
                <c:pt idx="17">
                  <c:v>11.9</c:v>
                </c:pt>
                <c:pt idx="18">
                  <c:v>18</c:v>
                </c:pt>
                <c:pt idx="19">
                  <c:v>18.2</c:v>
                </c:pt>
                <c:pt idx="20">
                  <c:v>14.6</c:v>
                </c:pt>
                <c:pt idx="21">
                  <c:v>13.1</c:v>
                </c:pt>
                <c:pt idx="22">
                  <c:v>14.327956989247312</c:v>
                </c:pt>
                <c:pt idx="23">
                  <c:v>11.135752688172044</c:v>
                </c:pt>
                <c:pt idx="24">
                  <c:v>9.1196236559139798</c:v>
                </c:pt>
                <c:pt idx="25">
                  <c:v>13.494623655913978</c:v>
                </c:pt>
                <c:pt idx="26">
                  <c:v>12.06989247311828</c:v>
                </c:pt>
                <c:pt idx="27">
                  <c:v>11.404569892473118</c:v>
                </c:pt>
                <c:pt idx="29">
                  <c:v>16</c:v>
                </c:pt>
              </c:numCache>
            </c:numRef>
          </c:val>
        </c:ser>
        <c:ser>
          <c:idx val="3"/>
          <c:order val="3"/>
          <c:tx>
            <c:strRef>
              <c:f>'12.9.2'!$A$26</c:f>
              <c:strCache>
                <c:ptCount val="1"/>
                <c:pt idx="0">
                  <c:v>Más del 60% de la copa defoliada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cat>
            <c:numRef>
              <c:f>('12.9.2'!$B$5:$P$5,'12.9.2'!$B$30:$P$30)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('12.9.2'!$B$26:$P$26,'12.9.2'!$B$51:$P$51)</c:f>
              <c:numCache>
                <c:formatCode>#,##0.0__;\–#,##0.0__;0.0__;@__</c:formatCode>
                <c:ptCount val="30"/>
                <c:pt idx="0">
                  <c:v>0.7109004739336493</c:v>
                </c:pt>
                <c:pt idx="1">
                  <c:v>1.1015118790496761</c:v>
                </c:pt>
                <c:pt idx="2">
                  <c:v>0.65645514223194745</c:v>
                </c:pt>
                <c:pt idx="3">
                  <c:v>0.61521252796420578</c:v>
                </c:pt>
                <c:pt idx="4">
                  <c:v>1.0800994073790862</c:v>
                </c:pt>
                <c:pt idx="5">
                  <c:v>0.95598845598845594</c:v>
                </c:pt>
                <c:pt idx="6">
                  <c:v>1.1322463768115942</c:v>
                </c:pt>
                <c:pt idx="7">
                  <c:v>2.3665935672514617</c:v>
                </c:pt>
                <c:pt idx="8">
                  <c:v>2.5513950073421441</c:v>
                </c:pt>
                <c:pt idx="9">
                  <c:v>2.1739130434782608</c:v>
                </c:pt>
                <c:pt idx="10">
                  <c:v>1.4159451659451661</c:v>
                </c:pt>
                <c:pt idx="11">
                  <c:v>1.3440860215053763</c:v>
                </c:pt>
                <c:pt idx="12">
                  <c:v>1.0842880523731586</c:v>
                </c:pt>
                <c:pt idx="13">
                  <c:v>0.6</c:v>
                </c:pt>
                <c:pt idx="14">
                  <c:v>1</c:v>
                </c:pt>
                <c:pt idx="15">
                  <c:v>0.9</c:v>
                </c:pt>
                <c:pt idx="16">
                  <c:v>1.2</c:v>
                </c:pt>
                <c:pt idx="17">
                  <c:v>1.1000000000000001</c:v>
                </c:pt>
                <c:pt idx="18">
                  <c:v>1.4</c:v>
                </c:pt>
                <c:pt idx="19">
                  <c:v>1.3</c:v>
                </c:pt>
                <c:pt idx="20">
                  <c:v>1.2</c:v>
                </c:pt>
                <c:pt idx="21">
                  <c:v>1.1000000000000001</c:v>
                </c:pt>
                <c:pt idx="22">
                  <c:v>1.4314516129032258</c:v>
                </c:pt>
                <c:pt idx="23">
                  <c:v>1.14247311827957</c:v>
                </c:pt>
                <c:pt idx="24">
                  <c:v>1.0685483870967742</c:v>
                </c:pt>
                <c:pt idx="25">
                  <c:v>2.3723118279569895</c:v>
                </c:pt>
                <c:pt idx="26">
                  <c:v>2.157258064516129</c:v>
                </c:pt>
                <c:pt idx="27">
                  <c:v>1.9</c:v>
                </c:pt>
                <c:pt idx="29">
                  <c:v>2</c:v>
                </c:pt>
              </c:numCache>
            </c:numRef>
          </c:val>
        </c:ser>
        <c:ser>
          <c:idx val="4"/>
          <c:order val="4"/>
          <c:tx>
            <c:strRef>
              <c:f>'12.9.2'!$A$27</c:f>
              <c:strCache>
                <c:ptCount val="1"/>
                <c:pt idx="0">
                  <c:v>Muertos o desparecidos</c:v>
                </c:pt>
              </c:strCache>
            </c:strRef>
          </c:tx>
          <c:spPr>
            <a:solidFill>
              <a:srgbClr val="808000"/>
            </a:solidFill>
            <a:ln w="25400">
              <a:noFill/>
            </a:ln>
          </c:spPr>
          <c:cat>
            <c:numRef>
              <c:f>('12.9.2'!$B$5:$P$5,'12.9.2'!$B$30:$P$30)</c:f>
              <c:numCache>
                <c:formatCode>General</c:formatCode>
                <c:ptCount val="30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</c:numCache>
            </c:numRef>
          </c:cat>
          <c:val>
            <c:numRef>
              <c:f>('12.9.2'!$B$27:$P$27,'12.9.2'!$B$52:$P$52)</c:f>
              <c:numCache>
                <c:formatCode>#,##0.0__;\–#,##0.0__;0.0__;@__</c:formatCode>
                <c:ptCount val="30"/>
                <c:pt idx="0">
                  <c:v>8.8817841970012523E-16</c:v>
                </c:pt>
                <c:pt idx="1">
                  <c:v>0.52915766738660874</c:v>
                </c:pt>
                <c:pt idx="2">
                  <c:v>0.96644784828592101</c:v>
                </c:pt>
                <c:pt idx="3">
                  <c:v>0.9414615958240109</c:v>
                </c:pt>
                <c:pt idx="4">
                  <c:v>1.080099407379072</c:v>
                </c:pt>
                <c:pt idx="5">
                  <c:v>1.884920634920634</c:v>
                </c:pt>
                <c:pt idx="6">
                  <c:v>1.9384057971014399</c:v>
                </c:pt>
                <c:pt idx="7">
                  <c:v>3.9473684210526336</c:v>
                </c:pt>
                <c:pt idx="8">
                  <c:v>2.0007342143905902</c:v>
                </c:pt>
                <c:pt idx="9">
                  <c:v>2.182971014492753</c:v>
                </c:pt>
                <c:pt idx="10">
                  <c:v>1.8127705627705628</c:v>
                </c:pt>
                <c:pt idx="11">
                  <c:v>2.7060931899641574</c:v>
                </c:pt>
                <c:pt idx="12">
                  <c:v>1.8889798145117322</c:v>
                </c:pt>
                <c:pt idx="13">
                  <c:v>3.1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2.2000000000000002</c:v>
                </c:pt>
                <c:pt idx="17">
                  <c:v>2</c:v>
                </c:pt>
                <c:pt idx="18">
                  <c:v>1.9</c:v>
                </c:pt>
                <c:pt idx="19">
                  <c:v>2.1</c:v>
                </c:pt>
                <c:pt idx="20">
                  <c:v>1.8</c:v>
                </c:pt>
                <c:pt idx="21">
                  <c:v>1.4</c:v>
                </c:pt>
                <c:pt idx="22">
                  <c:v>2.0094086021505375</c:v>
                </c:pt>
                <c:pt idx="23">
                  <c:v>2.3454301075268891</c:v>
                </c:pt>
                <c:pt idx="24">
                  <c:v>1.6263440860215022</c:v>
                </c:pt>
                <c:pt idx="25">
                  <c:v>1.6196236559139838</c:v>
                </c:pt>
                <c:pt idx="26">
                  <c:v>2.4126344086021438</c:v>
                </c:pt>
                <c:pt idx="27">
                  <c:v>1.6465053763440896</c:v>
                </c:pt>
                <c:pt idx="29">
                  <c:v>3.8</c:v>
                </c:pt>
              </c:numCache>
            </c:numRef>
          </c:val>
        </c:ser>
        <c:overlap val="100"/>
        <c:axId val="211655680"/>
        <c:axId val="211673856"/>
      </c:barChart>
      <c:lineChart>
        <c:grouping val="standard"/>
        <c:ser>
          <c:idx val="5"/>
          <c:order val="5"/>
          <c:tx>
            <c:strRef>
              <c:f>'12.9.2'!$A$9</c:f>
              <c:strCache>
                <c:ptCount val="1"/>
                <c:pt idx="0">
                  <c:v>Nº Total de árboles evaluados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('12.9.2'!$B$5:$N$5,'12.9.2'!$B$30:$N$30)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</c:numCache>
            </c:numRef>
          </c:cat>
          <c:val>
            <c:numRef>
              <c:f>('12.9.2'!$B$9:$P$9,'12.9.2'!$B$34:$P$34)</c:f>
              <c:numCache>
                <c:formatCode>#,##0__;\–#,##0__;0__;@__</c:formatCode>
                <c:ptCount val="30"/>
                <c:pt idx="0">
                  <c:v>5908</c:v>
                </c:pt>
                <c:pt idx="1">
                  <c:v>9260</c:v>
                </c:pt>
                <c:pt idx="2">
                  <c:v>10968</c:v>
                </c:pt>
                <c:pt idx="3">
                  <c:v>10728</c:v>
                </c:pt>
                <c:pt idx="4">
                  <c:v>10462</c:v>
                </c:pt>
                <c:pt idx="5">
                  <c:v>11088</c:v>
                </c:pt>
                <c:pt idx="6">
                  <c:v>11040</c:v>
                </c:pt>
                <c:pt idx="7">
                  <c:v>10944</c:v>
                </c:pt>
                <c:pt idx="8">
                  <c:v>10896</c:v>
                </c:pt>
                <c:pt idx="9">
                  <c:v>11040</c:v>
                </c:pt>
                <c:pt idx="10">
                  <c:v>11088</c:v>
                </c:pt>
                <c:pt idx="11">
                  <c:v>11160</c:v>
                </c:pt>
                <c:pt idx="12">
                  <c:v>14664</c:v>
                </c:pt>
                <c:pt idx="13">
                  <c:v>14880</c:v>
                </c:pt>
                <c:pt idx="14">
                  <c:v>14880</c:v>
                </c:pt>
                <c:pt idx="15">
                  <c:v>14880</c:v>
                </c:pt>
                <c:pt idx="16">
                  <c:v>14880</c:v>
                </c:pt>
                <c:pt idx="17">
                  <c:v>14880</c:v>
                </c:pt>
                <c:pt idx="18">
                  <c:v>14880</c:v>
                </c:pt>
                <c:pt idx="19">
                  <c:v>14880</c:v>
                </c:pt>
                <c:pt idx="20">
                  <c:v>14880</c:v>
                </c:pt>
                <c:pt idx="21">
                  <c:v>14880</c:v>
                </c:pt>
                <c:pt idx="22">
                  <c:v>14880</c:v>
                </c:pt>
                <c:pt idx="23">
                  <c:v>14880</c:v>
                </c:pt>
                <c:pt idx="24">
                  <c:v>14880</c:v>
                </c:pt>
                <c:pt idx="25">
                  <c:v>14880</c:v>
                </c:pt>
                <c:pt idx="26">
                  <c:v>14880</c:v>
                </c:pt>
                <c:pt idx="27">
                  <c:v>14880</c:v>
                </c:pt>
                <c:pt idx="29">
                  <c:v>14880</c:v>
                </c:pt>
              </c:numCache>
            </c:numRef>
          </c:val>
        </c:ser>
        <c:marker val="1"/>
        <c:axId val="211675776"/>
        <c:axId val="210637184"/>
      </c:lineChart>
      <c:catAx>
        <c:axId val="211655680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673856"/>
        <c:crosses val="autoZero"/>
        <c:auto val="1"/>
        <c:lblAlgn val="ctr"/>
        <c:lblOffset val="0"/>
        <c:tickLblSkip val="2"/>
        <c:tickMarkSkip val="1"/>
      </c:catAx>
      <c:valAx>
        <c:axId val="211673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 de árboles</a:t>
                </a:r>
              </a:p>
            </c:rich>
          </c:tx>
          <c:layout>
            <c:manualLayout>
              <c:xMode val="edge"/>
              <c:yMode val="edge"/>
              <c:x val="6.1124694376528859E-3"/>
              <c:y val="0.31946781362753085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655680"/>
        <c:crosses val="autoZero"/>
        <c:crossBetween val="between"/>
        <c:majorUnit val="0.1"/>
      </c:valAx>
      <c:catAx>
        <c:axId val="211675776"/>
        <c:scaling>
          <c:orientation val="minMax"/>
        </c:scaling>
        <c:delete val="1"/>
        <c:axPos val="b"/>
        <c:numFmt formatCode="General" sourceLinked="1"/>
        <c:tickLblPos val="none"/>
        <c:crossAx val="210637184"/>
        <c:crosses val="autoZero"/>
        <c:auto val="1"/>
        <c:lblAlgn val="ctr"/>
        <c:lblOffset val="100"/>
      </c:catAx>
      <c:valAx>
        <c:axId val="210637184"/>
        <c:scaling>
          <c:orientation val="minMax"/>
          <c:max val="16000"/>
        </c:scaling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árboles</a:t>
                </a:r>
              </a:p>
            </c:rich>
          </c:tx>
          <c:layout>
            <c:manualLayout>
              <c:xMode val="edge"/>
              <c:yMode val="edge"/>
              <c:x val="0.93276283618582689"/>
              <c:y val="0.33610676225396779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675776"/>
        <c:crosses val="max"/>
        <c:crossBetween val="between"/>
        <c:majorUnit val="20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23960880195599E-2"/>
          <c:y val="0.89184764637685143"/>
          <c:w val="0.84107579462103377"/>
          <c:h val="0.103161481483890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98425196850393659" header="0" footer="0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porcentaje de árboles 
según porcentaje de defoliación. </a:t>
            </a:r>
          </a:p>
        </c:rich>
      </c:tx>
      <c:layout>
        <c:manualLayout>
          <c:xMode val="edge"/>
          <c:yMode val="edge"/>
          <c:x val="0.28946306991825793"/>
          <c:y val="3.69543184533844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380538740871081E-2"/>
          <c:y val="0.28571495004406511"/>
          <c:w val="0.96570848621389527"/>
          <c:h val="0.51428691007931049"/>
        </c:manualLayout>
      </c:layout>
      <c:bar3DChart>
        <c:barDir val="col"/>
        <c:grouping val="stacked"/>
        <c:ser>
          <c:idx val="0"/>
          <c:order val="0"/>
          <c:tx>
            <c:strRef>
              <c:f>'12.9.3'!$A$19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2014</c:v>
                </c:pt>
                <c:pt idx="1">
                  <c:v>Europa 2014</c:v>
                </c:pt>
                <c:pt idx="2">
                  <c:v>España 2016</c:v>
                </c:pt>
              </c:strCache>
            </c:strRef>
          </c:cat>
          <c:val>
            <c:numRef>
              <c:f>'12.9.3'!$B$19:$D$19</c:f>
              <c:numCache>
                <c:formatCode>#,##0.0__;\–#,##0.0__;0.0__;@__</c:formatCode>
                <c:ptCount val="3"/>
                <c:pt idx="0">
                  <c:v>21.7</c:v>
                </c:pt>
                <c:pt idx="1">
                  <c:v>30</c:v>
                </c:pt>
                <c:pt idx="2">
                  <c:v>19.5</c:v>
                </c:pt>
              </c:numCache>
            </c:numRef>
          </c:val>
        </c:ser>
        <c:ser>
          <c:idx val="1"/>
          <c:order val="1"/>
          <c:tx>
            <c:strRef>
              <c:f>'12.9.3'!$A$20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2014</c:v>
                </c:pt>
                <c:pt idx="1">
                  <c:v>Europa 2014</c:v>
                </c:pt>
                <c:pt idx="2">
                  <c:v>España 2016</c:v>
                </c:pt>
              </c:strCache>
            </c:strRef>
          </c:cat>
          <c:val>
            <c:numRef>
              <c:f>'12.9.3'!$B$20:$D$20</c:f>
              <c:numCache>
                <c:formatCode>#,##0.0__;\–#,##0.0__;0.0__;@__</c:formatCode>
                <c:ptCount val="3"/>
                <c:pt idx="0">
                  <c:v>63.4</c:v>
                </c:pt>
                <c:pt idx="1">
                  <c:v>46.1</c:v>
                </c:pt>
                <c:pt idx="2">
                  <c:v>58.7</c:v>
                </c:pt>
              </c:numCache>
            </c:numRef>
          </c:val>
        </c:ser>
        <c:ser>
          <c:idx val="2"/>
          <c:order val="2"/>
          <c:tx>
            <c:strRef>
              <c:f>'12.9.3'!$A$21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2014</c:v>
                </c:pt>
                <c:pt idx="1">
                  <c:v>Europa 2014</c:v>
                </c:pt>
                <c:pt idx="2">
                  <c:v>España 2016</c:v>
                </c:pt>
              </c:strCache>
            </c:strRef>
          </c:cat>
          <c:val>
            <c:numRef>
              <c:f>'12.9.3'!$B$21:$D$21</c:f>
              <c:numCache>
                <c:formatCode>#,##0.0__;\–#,##0.0__;0.0__;@__</c:formatCode>
                <c:ptCount val="3"/>
                <c:pt idx="0">
                  <c:v>14.9</c:v>
                </c:pt>
                <c:pt idx="1">
                  <c:v>23.9</c:v>
                </c:pt>
                <c:pt idx="2">
                  <c:v>21.799999999999997</c:v>
                </c:pt>
              </c:numCache>
            </c:numRef>
          </c:val>
        </c:ser>
        <c:dLbls>
          <c:showVal val="1"/>
        </c:dLbls>
        <c:gapWidth val="110"/>
        <c:shape val="cylinder"/>
        <c:axId val="211628032"/>
        <c:axId val="211629568"/>
        <c:axId val="0"/>
      </c:bar3DChart>
      <c:catAx>
        <c:axId val="211628032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629568"/>
        <c:crosses val="autoZero"/>
        <c:auto val="1"/>
        <c:lblAlgn val="ctr"/>
        <c:lblOffset val="100"/>
        <c:tickLblSkip val="1"/>
        <c:tickMarkSkip val="1"/>
      </c:catAx>
      <c:valAx>
        <c:axId val="211629568"/>
        <c:scaling>
          <c:orientation val="minMax"/>
        </c:scaling>
        <c:delete val="1"/>
        <c:axPos val="l"/>
        <c:numFmt formatCode="#,##0.0__;\–#,##0.0__;0.0__;@__" sourceLinked="1"/>
        <c:tickLblPos val="none"/>
        <c:crossAx val="211628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183673741290137"/>
          <c:y val="0.17344869634486551"/>
          <c:w val="0.56411274098351916"/>
          <c:h val="7.89328104414969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99" r="0.75000000000000699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numRef>
              <c:f>'12.1.4'!#¡REF!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2015</a:t>
            </a:r>
          </a:p>
        </c:rich>
      </c:tx>
      <c:layout>
        <c:manualLayout>
          <c:xMode val="edge"/>
          <c:yMode val="edge"/>
          <c:x val="0.30806562019333611"/>
          <c:y val="7.04935663529870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954110684418168"/>
          <c:y val="0.33187752064528864"/>
          <c:w val="0.64644477493354036"/>
          <c:h val="0.50674524678318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076412882816477E-2"/>
                  <c:y val="-4.888404657756685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3512621054680567E-2"/>
                  <c:y val="-1.508642633253662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7548574780089451E-2"/>
                  <c:y val="3.298610977610679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1975752524453858E-2"/>
                  <c:y val="-6.301566126492190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3.829213322625151E-2"/>
                  <c:y val="-0.17933403885660049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'12.1.4'!$C$5:$F$5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'12.1.4'!$C$24:$F$24</c:f>
              <c:numCache>
                <c:formatCode>#,##0\ _€;\-#,##0\ _€</c:formatCode>
                <c:ptCount val="4"/>
                <c:pt idx="0">
                  <c:v>1470648.108136608</c:v>
                </c:pt>
                <c:pt idx="1">
                  <c:v>6005865.9629615955</c:v>
                </c:pt>
                <c:pt idx="2">
                  <c:v>19345594.715539128</c:v>
                </c:pt>
                <c:pt idx="3">
                  <c:v>840754.68326614588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2007</a:t>
            </a:r>
          </a:p>
        </c:rich>
      </c:tx>
      <c:layout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2015</a:t>
            </a:r>
          </a:p>
        </c:rich>
      </c:tx>
      <c:layout>
        <c:manualLayout>
          <c:xMode val="edge"/>
          <c:yMode val="edge"/>
          <c:x val="0.26559276475982962"/>
          <c:y val="5.0545611821095834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84649709951056"/>
          <c:y val="0.31709141323474938"/>
          <c:w val="0.71361786603984256"/>
          <c:h val="0.43229258870857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674430545280192E-2"/>
                  <c:y val="-7.116783088344211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7493531718115558E-2"/>
                  <c:y val="4.434572957725867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3878348753021726E-2"/>
                  <c:y val="-2.233708371103725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'12.1.5'!$C$6:$E$7</c:f>
              <c:strCache>
                <c:ptCount val="3"/>
                <c:pt idx="0">
                  <c:v>Coníferas</c:v>
                </c:pt>
                <c:pt idx="1">
                  <c:v>Frondosas</c:v>
                </c:pt>
                <c:pt idx="2">
                  <c:v>Mixtas</c:v>
                </c:pt>
              </c:strCache>
            </c:strRef>
          </c:cat>
          <c:val>
            <c:numRef>
              <c:f>'12.1.5'!$C$26:$E$26</c:f>
              <c:numCache>
                <c:formatCode>#,##0\ _€;\-#,##0\ _€</c:formatCode>
                <c:ptCount val="3"/>
                <c:pt idx="0">
                  <c:v>6793393.1716980552</c:v>
                </c:pt>
                <c:pt idx="1">
                  <c:v>10095754.080166763</c:v>
                </c:pt>
                <c:pt idx="2">
                  <c:v>1371496.6597803889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76200</xdr:rowOff>
    </xdr:from>
    <xdr:to>
      <xdr:col>8</xdr:col>
      <xdr:colOff>990600</xdr:colOff>
      <xdr:row>59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825500</xdr:colOff>
      <xdr:row>26</xdr:row>
      <xdr:rowOff>155575</xdr:rowOff>
    </xdr:from>
    <xdr:to>
      <xdr:col>5</xdr:col>
      <xdr:colOff>863600</xdr:colOff>
      <xdr:row>53</xdr:row>
      <xdr:rowOff>28575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30</xdr:row>
      <xdr:rowOff>76200</xdr:rowOff>
    </xdr:from>
    <xdr:to>
      <xdr:col>5</xdr:col>
      <xdr:colOff>1057275</xdr:colOff>
      <xdr:row>62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247651</xdr:colOff>
      <xdr:row>63</xdr:row>
      <xdr:rowOff>38100</xdr:rowOff>
    </xdr:from>
    <xdr:to>
      <xdr:col>5</xdr:col>
      <xdr:colOff>1019176</xdr:colOff>
      <xdr:row>89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66675</xdr:rowOff>
    </xdr:from>
    <xdr:to>
      <xdr:col>6</xdr:col>
      <xdr:colOff>295275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20</xdr:row>
      <xdr:rowOff>66675</xdr:rowOff>
    </xdr:from>
    <xdr:to>
      <xdr:col>6</xdr:col>
      <xdr:colOff>942975</xdr:colOff>
      <xdr:row>47</xdr:row>
      <xdr:rowOff>28575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32</xdr:row>
      <xdr:rowOff>152400</xdr:rowOff>
    </xdr:from>
    <xdr:to>
      <xdr:col>2</xdr:col>
      <xdr:colOff>1800225</xdr:colOff>
      <xdr:row>56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57</xdr:row>
      <xdr:rowOff>152400</xdr:rowOff>
    </xdr:from>
    <xdr:to>
      <xdr:col>2</xdr:col>
      <xdr:colOff>1857375</xdr:colOff>
      <xdr:row>82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127000</xdr:rowOff>
    </xdr:from>
    <xdr:to>
      <xdr:col>10</xdr:col>
      <xdr:colOff>161925</xdr:colOff>
      <xdr:row>36</xdr:row>
      <xdr:rowOff>155575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xmlns="" id="{00000000-0008-0000-1100-000007000000}"/>
            </a:ext>
          </a:extLst>
        </xdr:cNvPr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xmlns="" id="{00000000-0008-0000-1100-000009000000}"/>
            </a:ext>
          </a:extLst>
        </xdr:cNvPr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xmlns="" id="{00000000-0008-0000-1100-00000B000000}"/>
            </a:ext>
          </a:extLst>
        </xdr:cNvPr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xmlns="" id="{00000000-0008-0000-1100-00000C000000}"/>
            </a:ext>
          </a:extLst>
        </xdr:cNvPr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3</xdr:row>
      <xdr:rowOff>0</xdr:rowOff>
    </xdr:from>
    <xdr:to>
      <xdr:col>3</xdr:col>
      <xdr:colOff>876300</xdr:colOff>
      <xdr:row>3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xmlns="" id="{00000000-0008-0000-1100-00000D000000}"/>
            </a:ext>
          </a:extLst>
        </xdr:cNvPr>
        <xdr:cNvSpPr>
          <a:spLocks noChangeShapeType="1"/>
        </xdr:cNvSpPr>
      </xdr:nvSpPr>
      <xdr:spPr bwMode="auto">
        <a:xfrm>
          <a:off x="3429000" y="657225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xmlns="" id="{00000000-0008-0000-1100-00000E000000}"/>
            </a:ext>
          </a:extLst>
        </xdr:cNvPr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xmlns="" id="{00000000-0008-0000-1100-00000F000000}"/>
            </a:ext>
          </a:extLst>
        </xdr:cNvPr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xmlns="" id="{00000000-0008-0000-1100-000010000000}"/>
            </a:ext>
          </a:extLst>
        </xdr:cNvPr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xmlns="" id="{00000000-0008-0000-1100-000011000000}"/>
            </a:ext>
          </a:extLst>
        </xdr:cNvPr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xmlns="" id="{00000000-0008-0000-1100-000012000000}"/>
            </a:ext>
          </a:extLst>
        </xdr:cNvPr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xmlns="" id="{00000000-0008-0000-1100-000014000000}"/>
            </a:ext>
          </a:extLst>
        </xdr:cNvPr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20" name="Line 2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23" name="Line 5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25" name="Line 7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6" name="Line 8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SpPr>
          <a:spLocks noChangeShapeType="1"/>
        </xdr:cNvSpPr>
      </xdr:nvSpPr>
      <xdr:spPr bwMode="auto">
        <a:xfrm flipV="1"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5</xdr:col>
      <xdr:colOff>419100</xdr:colOff>
      <xdr:row>3</xdr:row>
      <xdr:rowOff>0</xdr:rowOff>
    </xdr:from>
    <xdr:to>
      <xdr:col>5</xdr:col>
      <xdr:colOff>419100</xdr:colOff>
      <xdr:row>3</xdr:row>
      <xdr:rowOff>0</xdr:rowOff>
    </xdr:to>
    <xdr:sp macro="" textlink="">
      <xdr:nvSpPr>
        <xdr:cNvPr id="28" name="Line 10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SpPr>
          <a:spLocks noChangeShapeType="1"/>
        </xdr:cNvSpPr>
      </xdr:nvSpPr>
      <xdr:spPr bwMode="auto">
        <a:xfrm flipV="1">
          <a:off x="46101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3</xdr:row>
      <xdr:rowOff>0</xdr:rowOff>
    </xdr:from>
    <xdr:to>
      <xdr:col>1</xdr:col>
      <xdr:colOff>266700</xdr:colOff>
      <xdr:row>3</xdr:row>
      <xdr:rowOff>0</xdr:rowOff>
    </xdr:to>
    <xdr:sp macro="" textlink="">
      <xdr:nvSpPr>
        <xdr:cNvPr id="29" name="Line 11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SpPr>
          <a:spLocks noChangeShapeType="1"/>
        </xdr:cNvSpPr>
      </xdr:nvSpPr>
      <xdr:spPr bwMode="auto">
        <a:xfrm flipV="1">
          <a:off x="685800" y="65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952500</xdr:colOff>
      <xdr:row>3</xdr:row>
      <xdr:rowOff>0</xdr:rowOff>
    </xdr:from>
    <xdr:to>
      <xdr:col>3</xdr:col>
      <xdr:colOff>876300</xdr:colOff>
      <xdr:row>3</xdr:row>
      <xdr:rowOff>0</xdr:rowOff>
    </xdr:to>
    <xdr:sp macro="" textlink="">
      <xdr:nvSpPr>
        <xdr:cNvPr id="30" name="Line 12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SpPr>
          <a:spLocks noChangeShapeType="1"/>
        </xdr:cNvSpPr>
      </xdr:nvSpPr>
      <xdr:spPr bwMode="auto">
        <a:xfrm>
          <a:off x="3429000" y="657225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3</xdr:row>
      <xdr:rowOff>0</xdr:rowOff>
    </xdr:from>
    <xdr:to>
      <xdr:col>7</xdr:col>
      <xdr:colOff>495300</xdr:colOff>
      <xdr:row>3</xdr:row>
      <xdr:rowOff>0</xdr:rowOff>
    </xdr:to>
    <xdr:sp macro="" textlink="">
      <xdr:nvSpPr>
        <xdr:cNvPr id="31" name="Line 13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SpPr>
          <a:spLocks noChangeShapeType="1"/>
        </xdr:cNvSpPr>
      </xdr:nvSpPr>
      <xdr:spPr bwMode="auto">
        <a:xfrm flipV="1">
          <a:off x="6200775" y="657225"/>
          <a:ext cx="1905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0</xdr:rowOff>
    </xdr:from>
    <xdr:to>
      <xdr:col>9</xdr:col>
      <xdr:colOff>9525</xdr:colOff>
      <xdr:row>3</xdr:row>
      <xdr:rowOff>0</xdr:rowOff>
    </xdr:to>
    <xdr:sp macro="" textlink="">
      <xdr:nvSpPr>
        <xdr:cNvPr id="32" name="Line 14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SpPr>
          <a:spLocks noChangeShapeType="1"/>
        </xdr:cNvSpPr>
      </xdr:nvSpPr>
      <xdr:spPr bwMode="auto">
        <a:xfrm>
          <a:off x="7258050" y="6572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3</xdr:row>
      <xdr:rowOff>0</xdr:rowOff>
    </xdr:from>
    <xdr:to>
      <xdr:col>1</xdr:col>
      <xdr:colOff>285750</xdr:colOff>
      <xdr:row>3</xdr:row>
      <xdr:rowOff>0</xdr:rowOff>
    </xdr:to>
    <xdr:sp macro="" textlink="">
      <xdr:nvSpPr>
        <xdr:cNvPr id="33" name="Line 15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SpPr>
          <a:spLocks noChangeShapeType="1"/>
        </xdr:cNvSpPr>
      </xdr:nvSpPr>
      <xdr:spPr bwMode="auto">
        <a:xfrm flipV="1">
          <a:off x="704850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</xdr:row>
      <xdr:rowOff>0</xdr:rowOff>
    </xdr:from>
    <xdr:to>
      <xdr:col>2</xdr:col>
      <xdr:colOff>200025</xdr:colOff>
      <xdr:row>3</xdr:row>
      <xdr:rowOff>0</xdr:rowOff>
    </xdr:to>
    <xdr:sp macro="" textlink="">
      <xdr:nvSpPr>
        <xdr:cNvPr id="34" name="Line 16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SpPr>
          <a:spLocks noChangeShapeType="1"/>
        </xdr:cNvSpPr>
      </xdr:nvSpPr>
      <xdr:spPr bwMode="auto">
        <a:xfrm>
          <a:off x="180022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142875</xdr:colOff>
      <xdr:row>3</xdr:row>
      <xdr:rowOff>0</xdr:rowOff>
    </xdr:from>
    <xdr:to>
      <xdr:col>1</xdr:col>
      <xdr:colOff>142875</xdr:colOff>
      <xdr:row>3</xdr:row>
      <xdr:rowOff>0</xdr:rowOff>
    </xdr:to>
    <xdr:sp macro="" textlink="">
      <xdr:nvSpPr>
        <xdr:cNvPr id="35" name="Line 17">
          <a:extLst>
            <a:ext uri="{FF2B5EF4-FFF2-40B4-BE49-F238E27FC236}">
              <a16:creationId xmlns:a16="http://schemas.microsoft.com/office/drawing/2014/main" xmlns="" id="{00000000-0008-0000-1100-000024000000}"/>
            </a:ext>
          </a:extLst>
        </xdr:cNvPr>
        <xdr:cNvSpPr>
          <a:spLocks noChangeShapeType="1"/>
        </xdr:cNvSpPr>
      </xdr:nvSpPr>
      <xdr:spPr bwMode="auto">
        <a:xfrm>
          <a:off x="561975" y="657225"/>
          <a:ext cx="0" cy="0"/>
        </a:xfrm>
        <a:prstGeom prst="line">
          <a:avLst/>
        </a:prstGeom>
        <a:noFill/>
        <a:ln w="9525">
          <a:solidFill>
            <a:srgbClr val="008000"/>
          </a:solidFill>
          <a:prstDash val="dashDot"/>
          <a:round/>
          <a:headEnd/>
          <a:tailEnd type="arrow" w="med" len="med"/>
        </a:ln>
      </xdr:spPr>
    </xdr:sp>
    <xdr:clientData/>
  </xdr:twoCellAnchor>
  <xdr:twoCellAnchor editAs="oneCell">
    <xdr:from>
      <xdr:col>0</xdr:col>
      <xdr:colOff>66675</xdr:colOff>
      <xdr:row>3</xdr:row>
      <xdr:rowOff>114300</xdr:rowOff>
    </xdr:from>
    <xdr:to>
      <xdr:col>9</xdr:col>
      <xdr:colOff>734650</xdr:colOff>
      <xdr:row>27</xdr:row>
      <xdr:rowOff>133350</xdr:rowOff>
    </xdr:to>
    <xdr:pic>
      <xdr:nvPicPr>
        <xdr:cNvPr id="36" name="Imagen 1">
          <a:extLst>
            <a:ext uri="{FF2B5EF4-FFF2-40B4-BE49-F238E27FC236}">
              <a16:creationId xmlns:a16="http://schemas.microsoft.com/office/drawing/2014/main" xmlns="" id="{00000000-0008-0000-1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771525"/>
          <a:ext cx="7916500" cy="390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52</xdr:row>
      <xdr:rowOff>133350</xdr:rowOff>
    </xdr:from>
    <xdr:to>
      <xdr:col>4</xdr:col>
      <xdr:colOff>425450</xdr:colOff>
      <xdr:row>80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48</xdr:row>
      <xdr:rowOff>9525</xdr:rowOff>
    </xdr:from>
    <xdr:to>
      <xdr:col>2</xdr:col>
      <xdr:colOff>571500</xdr:colOff>
      <xdr:row>70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723900</xdr:colOff>
      <xdr:row>48</xdr:row>
      <xdr:rowOff>0</xdr:rowOff>
    </xdr:from>
    <xdr:to>
      <xdr:col>6</xdr:col>
      <xdr:colOff>409575</xdr:colOff>
      <xdr:row>70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48</xdr:row>
      <xdr:rowOff>9525</xdr:rowOff>
    </xdr:from>
    <xdr:to>
      <xdr:col>2</xdr:col>
      <xdr:colOff>571500</xdr:colOff>
      <xdr:row>70</xdr:row>
      <xdr:rowOff>57150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723900</xdr:colOff>
      <xdr:row>48</xdr:row>
      <xdr:rowOff>0</xdr:rowOff>
    </xdr:from>
    <xdr:to>
      <xdr:col>6</xdr:col>
      <xdr:colOff>409575</xdr:colOff>
      <xdr:row>70</xdr:row>
      <xdr:rowOff>28575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34</xdr:row>
      <xdr:rowOff>9525</xdr:rowOff>
    </xdr:from>
    <xdr:to>
      <xdr:col>4</xdr:col>
      <xdr:colOff>76201</xdr:colOff>
      <xdr:row>56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180976</xdr:colOff>
      <xdr:row>61</xdr:row>
      <xdr:rowOff>85725</xdr:rowOff>
    </xdr:from>
    <xdr:to>
      <xdr:col>4</xdr:col>
      <xdr:colOff>114301</xdr:colOff>
      <xdr:row>84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37</xdr:row>
      <xdr:rowOff>121920</xdr:rowOff>
    </xdr:from>
    <xdr:to>
      <xdr:col>6</xdr:col>
      <xdr:colOff>1765300</xdr:colOff>
      <xdr:row>72</xdr:row>
      <xdr:rowOff>121920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0</xdr:row>
      <xdr:rowOff>0</xdr:rowOff>
    </xdr:from>
    <xdr:to>
      <xdr:col>6</xdr:col>
      <xdr:colOff>876300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98425</xdr:colOff>
      <xdr:row>28</xdr:row>
      <xdr:rowOff>161925</xdr:rowOff>
    </xdr:from>
    <xdr:to>
      <xdr:col>7</xdr:col>
      <xdr:colOff>12700</xdr:colOff>
      <xdr:row>54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36</xdr:row>
      <xdr:rowOff>109220</xdr:rowOff>
    </xdr:from>
    <xdr:to>
      <xdr:col>5</xdr:col>
      <xdr:colOff>469900</xdr:colOff>
      <xdr:row>70</xdr:row>
      <xdr:rowOff>111760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4</xdr:col>
      <xdr:colOff>1197973</xdr:colOff>
      <xdr:row>41</xdr:row>
      <xdr:rowOff>123009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63</xdr:row>
      <xdr:rowOff>117475</xdr:rowOff>
    </xdr:from>
    <xdr:to>
      <xdr:col>5</xdr:col>
      <xdr:colOff>88900</xdr:colOff>
      <xdr:row>84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86</xdr:row>
      <xdr:rowOff>9525</xdr:rowOff>
    </xdr:from>
    <xdr:to>
      <xdr:col>5</xdr:col>
      <xdr:colOff>127000</xdr:colOff>
      <xdr:row>108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4</xdr:col>
      <xdr:colOff>180975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51</xdr:row>
      <xdr:rowOff>104775</xdr:rowOff>
    </xdr:from>
    <xdr:to>
      <xdr:col>5</xdr:col>
      <xdr:colOff>1651000</xdr:colOff>
      <xdr:row>81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82</xdr:row>
      <xdr:rowOff>47625</xdr:rowOff>
    </xdr:from>
    <xdr:to>
      <xdr:col>5</xdr:col>
      <xdr:colOff>1574799</xdr:colOff>
      <xdr:row>112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29</xdr:row>
      <xdr:rowOff>142875</xdr:rowOff>
    </xdr:from>
    <xdr:to>
      <xdr:col>12</xdr:col>
      <xdr:colOff>781050</xdr:colOff>
      <xdr:row>67</xdr:row>
      <xdr:rowOff>142875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130175</xdr:rowOff>
    </xdr:from>
    <xdr:to>
      <xdr:col>6</xdr:col>
      <xdr:colOff>1235075</xdr:colOff>
      <xdr:row>66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58</xdr:row>
      <xdr:rowOff>66675</xdr:rowOff>
    </xdr:from>
    <xdr:to>
      <xdr:col>9</xdr:col>
      <xdr:colOff>66675</xdr:colOff>
      <xdr:row>83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32</xdr:row>
      <xdr:rowOff>50800</xdr:rowOff>
    </xdr:from>
    <xdr:to>
      <xdr:col>9</xdr:col>
      <xdr:colOff>28575</xdr:colOff>
      <xdr:row>57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84</xdr:row>
      <xdr:rowOff>47624</xdr:rowOff>
    </xdr:from>
    <xdr:to>
      <xdr:col>9</xdr:col>
      <xdr:colOff>85725</xdr:colOff>
      <xdr:row>112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53</xdr:row>
      <xdr:rowOff>9525</xdr:rowOff>
    </xdr:from>
    <xdr:to>
      <xdr:col>8</xdr:col>
      <xdr:colOff>581025</xdr:colOff>
      <xdr:row>77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78</xdr:row>
      <xdr:rowOff>66675</xdr:rowOff>
    </xdr:from>
    <xdr:to>
      <xdr:col>8</xdr:col>
      <xdr:colOff>619125</xdr:colOff>
      <xdr:row>105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28</xdr:row>
      <xdr:rowOff>114300</xdr:rowOff>
    </xdr:from>
    <xdr:to>
      <xdr:col>6</xdr:col>
      <xdr:colOff>1282700</xdr:colOff>
      <xdr:row>54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42</xdr:row>
      <xdr:rowOff>85725</xdr:rowOff>
    </xdr:from>
    <xdr:to>
      <xdr:col>7</xdr:col>
      <xdr:colOff>733425</xdr:colOff>
      <xdr:row>68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155575</xdr:colOff>
      <xdr:row>69</xdr:row>
      <xdr:rowOff>127000</xdr:rowOff>
    </xdr:from>
    <xdr:to>
      <xdr:col>7</xdr:col>
      <xdr:colOff>746125</xdr:colOff>
      <xdr:row>95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14</xdr:row>
      <xdr:rowOff>47625</xdr:rowOff>
    </xdr:from>
    <xdr:to>
      <xdr:col>3</xdr:col>
      <xdr:colOff>57150</xdr:colOff>
      <xdr:row>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41</xdr:row>
      <xdr:rowOff>85725</xdr:rowOff>
    </xdr:from>
    <xdr:to>
      <xdr:col>3</xdr:col>
      <xdr:colOff>123825</xdr:colOff>
      <xdr:row>66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38100</xdr:rowOff>
    </xdr:from>
    <xdr:to>
      <xdr:col>4</xdr:col>
      <xdr:colOff>0</xdr:colOff>
      <xdr:row>45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104775</xdr:rowOff>
    </xdr:from>
    <xdr:to>
      <xdr:col>15</xdr:col>
      <xdr:colOff>381000</xdr:colOff>
      <xdr:row>40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26</xdr:row>
      <xdr:rowOff>53975</xdr:rowOff>
    </xdr:from>
    <xdr:to>
      <xdr:col>3</xdr:col>
      <xdr:colOff>1082675</xdr:colOff>
      <xdr:row>51</xdr:row>
      <xdr:rowOff>6350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1333500</xdr:colOff>
      <xdr:row>0</xdr:row>
      <xdr:rowOff>0</xdr:rowOff>
    </xdr:from>
    <xdr:to>
      <xdr:col>6</xdr:col>
      <xdr:colOff>809625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28</xdr:row>
      <xdr:rowOff>9525</xdr:rowOff>
    </xdr:from>
    <xdr:to>
      <xdr:col>6</xdr:col>
      <xdr:colOff>1190625</xdr:colOff>
      <xdr:row>53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0</xdr:rowOff>
    </xdr:from>
    <xdr:to>
      <xdr:col>5</xdr:col>
      <xdr:colOff>685800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109537</xdr:colOff>
      <xdr:row>29</xdr:row>
      <xdr:rowOff>123825</xdr:rowOff>
    </xdr:from>
    <xdr:to>
      <xdr:col>6</xdr:col>
      <xdr:colOff>223837</xdr:colOff>
      <xdr:row>56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0</xdr:rowOff>
    </xdr:from>
    <xdr:to>
      <xdr:col>5</xdr:col>
      <xdr:colOff>857250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130175</xdr:colOff>
      <xdr:row>27</xdr:row>
      <xdr:rowOff>28575</xdr:rowOff>
    </xdr:from>
    <xdr:to>
      <xdr:col>6</xdr:col>
      <xdr:colOff>177800</xdr:colOff>
      <xdr:row>52</xdr:row>
      <xdr:rowOff>136525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104775</xdr:colOff>
      <xdr:row>54</xdr:row>
      <xdr:rowOff>0</xdr:rowOff>
    </xdr:from>
    <xdr:to>
      <xdr:col>6</xdr:col>
      <xdr:colOff>152400</xdr:colOff>
      <xdr:row>79</xdr:row>
      <xdr:rowOff>28575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6</xdr:col>
      <xdr:colOff>901700</xdr:colOff>
      <xdr:row>57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6</xdr:col>
      <xdr:colOff>901700</xdr:colOff>
      <xdr:row>57</xdr:row>
      <xdr:rowOff>66675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6</xdr:col>
      <xdr:colOff>800100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828675</xdr:colOff>
      <xdr:row>27</xdr:row>
      <xdr:rowOff>66675</xdr:rowOff>
    </xdr:from>
    <xdr:to>
      <xdr:col>12</xdr:col>
      <xdr:colOff>504825</xdr:colOff>
      <xdr:row>51</xdr:row>
      <xdr:rowOff>152400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98\ANUA98\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arciac.MARM\AppData\Local\Microsoft\Windows\Temporary%20Internet%20Files\OLKC6FF\Anuario\elaboraanu2005\Anuario%202001\AEA2000\EXCEL_CAPS\A01cap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Mis%20documentos\Aea2000definitivo\AEA2000\EXCEL\Bases\A01cap1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98\ANUA98\A98CAP1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uario%20estad&#237;stica%20MAGRAMA\Anuario%20MAGRAMA%202016\AE15-Cap&#237;tulo%2012.2-3-4-5_actualizado.x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cheros%20capitulo%2012\Documents%20and%20Settings\nalb\Mis%20documentos\Anuario%202004\Anuario%20(3-11-05)\Documents%20and%20Settings\nalb\Escritorio\Anuario\ANUARIO\Anuario%202001\AEA2000\EXCEL_C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  <cell r="F7">
            <v>444743</v>
          </cell>
        </row>
        <row r="8">
          <cell r="A8">
            <v>1994</v>
          </cell>
          <cell r="F8">
            <v>536499</v>
          </cell>
        </row>
        <row r="9">
          <cell r="A9">
            <v>1995</v>
          </cell>
          <cell r="F9">
            <v>602025</v>
          </cell>
        </row>
        <row r="10">
          <cell r="A10">
            <v>1996</v>
          </cell>
          <cell r="F10">
            <v>595719</v>
          </cell>
        </row>
        <row r="11">
          <cell r="A11">
            <v>1997</v>
          </cell>
          <cell r="F11">
            <v>655085</v>
          </cell>
        </row>
        <row r="12">
          <cell r="A12">
            <v>1998</v>
          </cell>
          <cell r="F12">
            <v>685953</v>
          </cell>
        </row>
        <row r="13">
          <cell r="A13">
            <v>1999</v>
          </cell>
          <cell r="F13">
            <v>669298</v>
          </cell>
        </row>
        <row r="14">
          <cell r="A14">
            <v>2000</v>
          </cell>
          <cell r="F14">
            <v>627945</v>
          </cell>
        </row>
        <row r="15">
          <cell r="A15">
            <v>2001</v>
          </cell>
          <cell r="F15">
            <v>623529</v>
          </cell>
        </row>
        <row r="16">
          <cell r="A16">
            <v>2002</v>
          </cell>
          <cell r="F16">
            <v>666321</v>
          </cell>
        </row>
        <row r="17">
          <cell r="A17">
            <v>2003</v>
          </cell>
          <cell r="F17">
            <v>750391</v>
          </cell>
        </row>
        <row r="18">
          <cell r="A18">
            <v>2004</v>
          </cell>
          <cell r="F18">
            <v>718811</v>
          </cell>
        </row>
        <row r="19">
          <cell r="A19">
            <v>2005</v>
          </cell>
          <cell r="F19">
            <v>730484</v>
          </cell>
        </row>
        <row r="20">
          <cell r="A20">
            <v>2006</v>
          </cell>
          <cell r="F20">
            <v>743657</v>
          </cell>
        </row>
        <row r="21">
          <cell r="A21">
            <v>2007</v>
          </cell>
          <cell r="F21">
            <v>720646.82539682544</v>
          </cell>
        </row>
        <row r="22">
          <cell r="A22">
            <v>2008</v>
          </cell>
          <cell r="F22">
            <v>871714</v>
          </cell>
        </row>
        <row r="23">
          <cell r="A23">
            <v>2009</v>
          </cell>
          <cell r="F23">
            <v>721415.59148213349</v>
          </cell>
        </row>
        <row r="24">
          <cell r="A24">
            <v>2010</v>
          </cell>
        </row>
        <row r="25">
          <cell r="A25">
            <v>2011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  <cell r="C7">
            <v>29335</v>
          </cell>
        </row>
        <row r="8">
          <cell r="A8">
            <v>1994</v>
          </cell>
          <cell r="C8">
            <v>39108</v>
          </cell>
        </row>
        <row r="9">
          <cell r="A9">
            <v>1995</v>
          </cell>
          <cell r="C9">
            <v>56388</v>
          </cell>
        </row>
        <row r="10">
          <cell r="A10">
            <v>1996</v>
          </cell>
          <cell r="C10">
            <v>49891</v>
          </cell>
        </row>
        <row r="11">
          <cell r="A11">
            <v>1997</v>
          </cell>
          <cell r="C11">
            <v>31343</v>
          </cell>
        </row>
        <row r="12">
          <cell r="A12">
            <v>1998</v>
          </cell>
          <cell r="C12">
            <v>48255</v>
          </cell>
        </row>
        <row r="13">
          <cell r="A13">
            <v>1999</v>
          </cell>
          <cell r="C13">
            <v>34747</v>
          </cell>
        </row>
        <row r="14">
          <cell r="A14">
            <v>2000</v>
          </cell>
          <cell r="C14">
            <v>38660</v>
          </cell>
        </row>
        <row r="15">
          <cell r="A15">
            <v>2001</v>
          </cell>
          <cell r="C15">
            <v>21052</v>
          </cell>
        </row>
        <row r="16">
          <cell r="A16">
            <v>2002</v>
          </cell>
          <cell r="C16">
            <v>27969</v>
          </cell>
        </row>
        <row r="17">
          <cell r="A17">
            <v>2003</v>
          </cell>
          <cell r="C17">
            <v>32301</v>
          </cell>
        </row>
        <row r="18">
          <cell r="A18">
            <v>2004</v>
          </cell>
          <cell r="C18">
            <v>10515</v>
          </cell>
        </row>
        <row r="19">
          <cell r="A19" t="str">
            <v>2005(1)</v>
          </cell>
          <cell r="C19">
            <v>20868</v>
          </cell>
        </row>
        <row r="20">
          <cell r="A20">
            <v>2006</v>
          </cell>
          <cell r="C20">
            <v>30289</v>
          </cell>
        </row>
        <row r="21">
          <cell r="A21" t="str">
            <v>2007(2)</v>
          </cell>
          <cell r="C21">
            <v>29353</v>
          </cell>
        </row>
        <row r="22">
          <cell r="A22">
            <v>2008</v>
          </cell>
          <cell r="C22">
            <v>19987</v>
          </cell>
        </row>
        <row r="23">
          <cell r="A23">
            <v>2009</v>
          </cell>
          <cell r="C23">
            <v>23774.995614337044</v>
          </cell>
        </row>
        <row r="24">
          <cell r="A24" t="str">
            <v>2010 (3)</v>
          </cell>
        </row>
        <row r="25">
          <cell r="A25" t="str">
            <v>2011 (3)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  <row r="22">
          <cell r="A22" t="str">
            <v>Caza menor de mamíferos</v>
          </cell>
        </row>
        <row r="28">
          <cell r="A28" t="str">
            <v>Caza menor de aves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7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9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3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5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2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3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5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O31"/>
  <sheetViews>
    <sheetView view="pageBreakPreview" zoomScale="85" zoomScaleNormal="75" zoomScaleSheetLayoutView="85" workbookViewId="0">
      <selection activeCell="N32" sqref="N32"/>
    </sheetView>
  </sheetViews>
  <sheetFormatPr baseColWidth="10" defaultRowHeight="12.75"/>
  <cols>
    <col min="1" max="1" width="11.42578125" style="316"/>
    <col min="2" max="2" width="32.5703125" style="316" customWidth="1"/>
    <col min="3" max="9" width="20.140625" style="316" customWidth="1"/>
    <col min="10" max="16384" width="11.42578125" style="316"/>
  </cols>
  <sheetData>
    <row r="1" spans="2:15" ht="18">
      <c r="B1" s="1083" t="s">
        <v>388</v>
      </c>
      <c r="C1" s="1083"/>
      <c r="D1" s="1083"/>
      <c r="E1" s="1083"/>
      <c r="F1" s="1083"/>
      <c r="G1" s="1083"/>
      <c r="H1" s="1083"/>
      <c r="I1" s="1083"/>
      <c r="J1" s="315"/>
    </row>
    <row r="3" spans="2:15" ht="27.75" customHeight="1">
      <c r="B3" s="1084" t="s">
        <v>905</v>
      </c>
      <c r="C3" s="1084"/>
      <c r="D3" s="1084"/>
      <c r="E3" s="1084"/>
      <c r="F3" s="1084"/>
      <c r="G3" s="1084"/>
      <c r="H3" s="1084"/>
      <c r="I3" s="1084"/>
      <c r="J3" s="317"/>
      <c r="K3" s="317"/>
    </row>
    <row r="4" spans="2:15" ht="13.5" thickBot="1">
      <c r="B4" s="318"/>
      <c r="C4" s="318"/>
      <c r="D4" s="318"/>
      <c r="E4" s="318"/>
      <c r="F4" s="318"/>
      <c r="G4" s="318"/>
      <c r="H4" s="318"/>
    </row>
    <row r="5" spans="2:15" s="328" customFormat="1" ht="25.5" customHeight="1">
      <c r="B5" s="1085" t="s">
        <v>744</v>
      </c>
      <c r="C5" s="1088" t="s">
        <v>745</v>
      </c>
      <c r="D5" s="1088"/>
      <c r="E5" s="1088"/>
      <c r="F5" s="1088" t="s">
        <v>746</v>
      </c>
      <c r="G5" s="1088"/>
      <c r="H5" s="1088"/>
      <c r="I5" s="1089" t="s">
        <v>747</v>
      </c>
    </row>
    <row r="6" spans="2:15" s="328" customFormat="1" ht="35.25" customHeight="1">
      <c r="B6" s="1086"/>
      <c r="C6" s="102" t="s">
        <v>316</v>
      </c>
      <c r="D6" s="102" t="s">
        <v>748</v>
      </c>
      <c r="E6" s="1092" t="s">
        <v>745</v>
      </c>
      <c r="F6" s="102" t="s">
        <v>749</v>
      </c>
      <c r="G6" s="102" t="s">
        <v>317</v>
      </c>
      <c r="H6" s="1092" t="s">
        <v>746</v>
      </c>
      <c r="I6" s="1090"/>
    </row>
    <row r="7" spans="2:15" s="330" customFormat="1" ht="30" customHeight="1" thickBot="1">
      <c r="B7" s="1087"/>
      <c r="C7" s="43" t="s">
        <v>750</v>
      </c>
      <c r="D7" s="43" t="s">
        <v>751</v>
      </c>
      <c r="E7" s="1093"/>
      <c r="F7" s="43" t="s">
        <v>752</v>
      </c>
      <c r="G7" s="43" t="s">
        <v>753</v>
      </c>
      <c r="H7" s="1093"/>
      <c r="I7" s="1091"/>
      <c r="J7" s="329"/>
      <c r="K7" s="329"/>
      <c r="L7" s="329"/>
      <c r="M7" s="329"/>
      <c r="N7" s="329"/>
      <c r="O7" s="329"/>
    </row>
    <row r="8" spans="2:15" s="2" customFormat="1" ht="22.5" customHeight="1">
      <c r="B8" s="141" t="s">
        <v>397</v>
      </c>
      <c r="C8" s="331">
        <v>2511668.6631674552</v>
      </c>
      <c r="D8" s="331">
        <v>411002.02468898171</v>
      </c>
      <c r="E8" s="332">
        <v>2922670.6878564367</v>
      </c>
      <c r="F8" s="331">
        <v>83719.158146055706</v>
      </c>
      <c r="G8" s="331">
        <v>1460680.2830552121</v>
      </c>
      <c r="H8" s="332">
        <v>1544399.4412012678</v>
      </c>
      <c r="I8" s="333">
        <v>4467070.1290577045</v>
      </c>
      <c r="J8" s="3"/>
      <c r="K8" s="3"/>
      <c r="L8" s="3"/>
      <c r="M8" s="3"/>
      <c r="N8" s="3"/>
      <c r="O8" s="3"/>
    </row>
    <row r="9" spans="2:15" s="2" customFormat="1">
      <c r="B9" s="142" t="s">
        <v>398</v>
      </c>
      <c r="C9" s="152">
        <v>1370540.1746677593</v>
      </c>
      <c r="D9" s="152">
        <v>172925.00321954439</v>
      </c>
      <c r="E9" s="153">
        <v>1543465.1778873038</v>
      </c>
      <c r="F9" s="152">
        <v>21212.28709606222</v>
      </c>
      <c r="G9" s="152">
        <v>1050654.1566640858</v>
      </c>
      <c r="H9" s="153">
        <v>1071866.443760148</v>
      </c>
      <c r="I9" s="151">
        <v>2615331.621647452</v>
      </c>
      <c r="J9" s="3"/>
      <c r="K9" s="3"/>
      <c r="L9" s="3"/>
      <c r="M9" s="3"/>
      <c r="N9" s="3"/>
      <c r="O9" s="3"/>
    </row>
    <row r="10" spans="2:15" s="2" customFormat="1">
      <c r="B10" s="142" t="s">
        <v>399</v>
      </c>
      <c r="C10" s="152">
        <v>122097.69986840595</v>
      </c>
      <c r="D10" s="152">
        <v>10044.252635182604</v>
      </c>
      <c r="E10" s="153">
        <v>132141.95250358855</v>
      </c>
      <c r="F10" s="152">
        <v>615.39153882207108</v>
      </c>
      <c r="G10" s="152">
        <v>433660.47438873351</v>
      </c>
      <c r="H10" s="153">
        <v>434275.8659275556</v>
      </c>
      <c r="I10" s="151">
        <v>566417.81843114411</v>
      </c>
      <c r="J10" s="3"/>
      <c r="K10" s="3"/>
      <c r="L10" s="3"/>
      <c r="M10" s="3"/>
      <c r="N10" s="3"/>
      <c r="O10" s="3"/>
    </row>
    <row r="11" spans="2:15" s="2" customFormat="1">
      <c r="B11" s="142" t="s">
        <v>400</v>
      </c>
      <c r="C11" s="152">
        <v>206030.58721161858</v>
      </c>
      <c r="D11" s="152">
        <v>5003.9057229576638</v>
      </c>
      <c r="E11" s="153">
        <v>211034.49293457624</v>
      </c>
      <c r="F11" s="152">
        <v>159.15050670076613</v>
      </c>
      <c r="G11" s="152">
        <v>153123.34449623557</v>
      </c>
      <c r="H11" s="153">
        <v>153282.49500293634</v>
      </c>
      <c r="I11" s="151">
        <v>364316.98793751257</v>
      </c>
      <c r="J11" s="3"/>
      <c r="K11" s="3"/>
      <c r="L11" s="3"/>
      <c r="M11" s="3"/>
      <c r="N11" s="3"/>
      <c r="O11" s="3"/>
    </row>
    <row r="12" spans="2:15" s="2" customFormat="1">
      <c r="B12" s="142" t="s">
        <v>401</v>
      </c>
      <c r="C12" s="152">
        <v>2299053.4233804704</v>
      </c>
      <c r="D12" s="152">
        <v>409023.88846694562</v>
      </c>
      <c r="E12" s="153">
        <v>2708077.3118474158</v>
      </c>
      <c r="F12" s="152">
        <v>54889.873870799223</v>
      </c>
      <c r="G12" s="152">
        <v>834569.32064723049</v>
      </c>
      <c r="H12" s="153">
        <v>889459.19451802969</v>
      </c>
      <c r="I12" s="151">
        <v>3597536.5063654454</v>
      </c>
      <c r="J12" s="3"/>
      <c r="K12" s="3"/>
      <c r="L12" s="3"/>
      <c r="M12" s="3"/>
      <c r="N12" s="3"/>
      <c r="O12" s="3"/>
    </row>
    <row r="13" spans="2:15" s="2" customFormat="1">
      <c r="B13" s="142" t="s">
        <v>412</v>
      </c>
      <c r="C13" s="152">
        <v>2671566.3371566073</v>
      </c>
      <c r="D13" s="152">
        <v>273417.5867828374</v>
      </c>
      <c r="E13" s="153">
        <v>2944983.9239394446</v>
      </c>
      <c r="F13" s="152">
        <v>45939.1383895502</v>
      </c>
      <c r="G13" s="152">
        <v>1824433.683699945</v>
      </c>
      <c r="H13" s="153">
        <v>1870372.8220894951</v>
      </c>
      <c r="I13" s="151">
        <v>4815356.7460289393</v>
      </c>
      <c r="J13" s="3"/>
      <c r="K13" s="3"/>
      <c r="L13" s="3"/>
      <c r="M13" s="3"/>
      <c r="N13" s="3"/>
      <c r="O13" s="3"/>
    </row>
    <row r="14" spans="2:15" s="2" customFormat="1">
      <c r="B14" s="142" t="s">
        <v>403</v>
      </c>
      <c r="C14" s="152">
        <v>1529053.6985577624</v>
      </c>
      <c r="D14" s="152">
        <v>60451.626688466167</v>
      </c>
      <c r="E14" s="153">
        <v>1589505.3252462286</v>
      </c>
      <c r="F14" s="152">
        <v>88280.000517512875</v>
      </c>
      <c r="G14" s="152">
        <v>330543.20260093012</v>
      </c>
      <c r="H14" s="153">
        <v>418823.20311844302</v>
      </c>
      <c r="I14" s="151">
        <v>2008328.5283646716</v>
      </c>
      <c r="J14" s="3"/>
      <c r="K14" s="3"/>
      <c r="L14" s="3"/>
      <c r="M14" s="3"/>
      <c r="N14" s="3"/>
      <c r="O14" s="3"/>
    </row>
    <row r="15" spans="2:15" s="2" customFormat="1">
      <c r="B15" s="142" t="s">
        <v>414</v>
      </c>
      <c r="C15" s="152">
        <v>227096.68994890657</v>
      </c>
      <c r="D15" s="152">
        <v>39702.970967718727</v>
      </c>
      <c r="E15" s="153">
        <v>266799.66091662529</v>
      </c>
      <c r="F15" s="152">
        <v>8719.144026089074</v>
      </c>
      <c r="G15" s="152">
        <v>162743.52794292281</v>
      </c>
      <c r="H15" s="153">
        <v>171462.67196901189</v>
      </c>
      <c r="I15" s="151">
        <v>438262.33288563718</v>
      </c>
      <c r="J15" s="3"/>
      <c r="K15" s="3"/>
      <c r="L15" s="3"/>
      <c r="M15" s="3"/>
      <c r="N15" s="3"/>
      <c r="O15" s="3"/>
    </row>
    <row r="16" spans="2:15" s="2" customFormat="1">
      <c r="B16" s="142" t="s">
        <v>416</v>
      </c>
      <c r="C16" s="152">
        <v>410860.54609349009</v>
      </c>
      <c r="D16" s="152">
        <v>24150.514595570308</v>
      </c>
      <c r="E16" s="153">
        <v>435011.06068906042</v>
      </c>
      <c r="F16" s="152">
        <v>3364.0395933700552</v>
      </c>
      <c r="G16" s="152">
        <v>155990.4362926122</v>
      </c>
      <c r="H16" s="153">
        <v>159354.47588598225</v>
      </c>
      <c r="I16" s="151">
        <v>594365.53657504264</v>
      </c>
      <c r="J16" s="3"/>
      <c r="K16" s="3"/>
      <c r="L16" s="3"/>
      <c r="M16" s="3"/>
      <c r="N16" s="3"/>
      <c r="O16" s="3"/>
    </row>
    <row r="17" spans="2:15" s="2" customFormat="1">
      <c r="B17" s="142" t="s">
        <v>413</v>
      </c>
      <c r="C17" s="152">
        <v>626020.69336734409</v>
      </c>
      <c r="D17" s="152">
        <v>121799.78465002339</v>
      </c>
      <c r="E17" s="153">
        <v>747820.47801736742</v>
      </c>
      <c r="F17" s="152">
        <v>12007.243125964036</v>
      </c>
      <c r="G17" s="152">
        <v>507208.3892089469</v>
      </c>
      <c r="H17" s="153">
        <v>519215.63233491092</v>
      </c>
      <c r="I17" s="151">
        <v>1267036.1103522782</v>
      </c>
      <c r="J17" s="3"/>
      <c r="K17" s="3"/>
      <c r="L17" s="3"/>
      <c r="M17" s="3"/>
      <c r="N17" s="3"/>
      <c r="O17" s="3"/>
    </row>
    <row r="18" spans="2:15" s="2" customFormat="1">
      <c r="B18" s="142" t="s">
        <v>405</v>
      </c>
      <c r="C18" s="152">
        <v>1688080.9285196448</v>
      </c>
      <c r="D18" s="152">
        <v>209424.26588907966</v>
      </c>
      <c r="E18" s="153">
        <v>1897505.1944087246</v>
      </c>
      <c r="F18" s="152">
        <v>28133.164440176599</v>
      </c>
      <c r="G18" s="152">
        <v>802219.87127912452</v>
      </c>
      <c r="H18" s="153">
        <v>830353.03571930109</v>
      </c>
      <c r="I18" s="151">
        <v>2727858.2301280256</v>
      </c>
      <c r="J18" s="3"/>
      <c r="K18" s="3"/>
      <c r="L18" s="3"/>
      <c r="M18" s="3"/>
      <c r="N18" s="3"/>
      <c r="O18" s="3"/>
    </row>
    <row r="19" spans="2:15" s="2" customFormat="1">
      <c r="B19" s="142" t="s">
        <v>406</v>
      </c>
      <c r="C19" s="152">
        <v>1397933.9571244265</v>
      </c>
      <c r="D19" s="152">
        <v>56363.804325679128</v>
      </c>
      <c r="E19" s="153">
        <v>1454297.7614501056</v>
      </c>
      <c r="F19" s="152">
        <v>0.2123964462313</v>
      </c>
      <c r="G19" s="152">
        <v>586456.06821241602</v>
      </c>
      <c r="H19" s="153">
        <v>586456.28060886229</v>
      </c>
      <c r="I19" s="151">
        <v>2040754.042058968</v>
      </c>
      <c r="J19" s="3"/>
      <c r="K19" s="3"/>
      <c r="L19" s="3"/>
      <c r="M19" s="3"/>
      <c r="N19" s="3"/>
      <c r="O19" s="3"/>
    </row>
    <row r="20" spans="2:15" s="2" customFormat="1">
      <c r="B20" s="142" t="s">
        <v>417</v>
      </c>
      <c r="C20" s="152">
        <v>179883.67834985818</v>
      </c>
      <c r="D20" s="152">
        <v>6988.860974353116</v>
      </c>
      <c r="E20" s="153">
        <v>186872.53932421131</v>
      </c>
      <c r="F20" s="152">
        <v>2742.0558615437617</v>
      </c>
      <c r="G20" s="152">
        <v>32573.770544907238</v>
      </c>
      <c r="H20" s="153">
        <v>35315.826406451</v>
      </c>
      <c r="I20" s="151">
        <v>222188.36573066231</v>
      </c>
      <c r="J20" s="3"/>
      <c r="K20" s="3"/>
      <c r="L20" s="3"/>
      <c r="M20" s="3"/>
      <c r="N20" s="3"/>
      <c r="O20" s="3"/>
    </row>
    <row r="21" spans="2:15" s="2" customFormat="1">
      <c r="B21" s="142" t="s">
        <v>407</v>
      </c>
      <c r="C21" s="152">
        <v>158832.76725573424</v>
      </c>
      <c r="D21" s="152">
        <v>17993.254821996827</v>
      </c>
      <c r="E21" s="153">
        <v>176826.02207773106</v>
      </c>
      <c r="F21" s="152">
        <v>632.95891812448212</v>
      </c>
      <c r="G21" s="152">
        <v>133493.28967772837</v>
      </c>
      <c r="H21" s="153">
        <v>134126.24859585287</v>
      </c>
      <c r="I21" s="151">
        <v>310952.27067358396</v>
      </c>
      <c r="J21" s="3"/>
      <c r="K21" s="3"/>
      <c r="L21" s="3"/>
      <c r="M21" s="3"/>
      <c r="N21" s="3"/>
      <c r="O21" s="3"/>
    </row>
    <row r="22" spans="2:15" s="2" customFormat="1">
      <c r="B22" s="142" t="s">
        <v>409</v>
      </c>
      <c r="C22" s="152">
        <v>396513.79142214946</v>
      </c>
      <c r="D22" s="152">
        <v>232.06387169315016</v>
      </c>
      <c r="E22" s="153">
        <v>396745.85529384261</v>
      </c>
      <c r="F22" s="152">
        <v>1708.6917915868287</v>
      </c>
      <c r="G22" s="152">
        <v>93331.52280405628</v>
      </c>
      <c r="H22" s="153">
        <v>95040.214595643105</v>
      </c>
      <c r="I22" s="151">
        <v>491786.06988948572</v>
      </c>
      <c r="J22" s="3"/>
      <c r="K22" s="3"/>
      <c r="L22" s="3"/>
      <c r="M22" s="3"/>
      <c r="N22" s="3"/>
      <c r="O22" s="3"/>
    </row>
    <row r="23" spans="2:15" s="2" customFormat="1">
      <c r="B23" s="142" t="s">
        <v>411</v>
      </c>
      <c r="C23" s="152">
        <v>444325.70818730682</v>
      </c>
      <c r="D23" s="152">
        <v>9390.6331990689068</v>
      </c>
      <c r="E23" s="153">
        <v>453716.34138637572</v>
      </c>
      <c r="F23" s="152">
        <v>199.15339529660119</v>
      </c>
      <c r="G23" s="152">
        <v>316563.27557895757</v>
      </c>
      <c r="H23" s="153">
        <v>316762.42897425417</v>
      </c>
      <c r="I23" s="151">
        <v>770478.77036062989</v>
      </c>
      <c r="J23" s="3"/>
      <c r="K23" s="3"/>
      <c r="L23" s="3"/>
      <c r="M23" s="3"/>
      <c r="N23" s="3"/>
      <c r="O23" s="3"/>
    </row>
    <row r="24" spans="2:15" s="2" customFormat="1">
      <c r="B24" s="142" t="s">
        <v>415</v>
      </c>
      <c r="C24" s="152">
        <v>273808.66910186905</v>
      </c>
      <c r="D24" s="152">
        <v>34435.66415769983</v>
      </c>
      <c r="E24" s="153">
        <v>308244.3332595689</v>
      </c>
      <c r="F24" s="152">
        <v>6260.4231504325926</v>
      </c>
      <c r="G24" s="152">
        <v>196858.95807958895</v>
      </c>
      <c r="H24" s="153">
        <v>203119.38123002154</v>
      </c>
      <c r="I24" s="151">
        <v>511363.71448959043</v>
      </c>
      <c r="J24" s="1"/>
      <c r="K24" s="3"/>
      <c r="L24" s="1"/>
      <c r="M24" s="3"/>
      <c r="N24" s="1"/>
      <c r="O24" s="3"/>
    </row>
    <row r="25" spans="2:15" s="2" customFormat="1">
      <c r="B25" s="142"/>
      <c r="C25" s="118"/>
      <c r="D25" s="118"/>
      <c r="E25" s="118"/>
      <c r="F25" s="118"/>
      <c r="G25" s="118"/>
      <c r="H25" s="118"/>
      <c r="I25" s="99"/>
      <c r="J25" s="1"/>
      <c r="K25" s="3"/>
      <c r="L25" s="1"/>
      <c r="M25" s="3"/>
      <c r="N25" s="1"/>
      <c r="O25" s="3"/>
    </row>
    <row r="26" spans="2:15" s="9" customFormat="1" ht="18" customHeight="1" thickBot="1">
      <c r="B26" s="339" t="s">
        <v>513</v>
      </c>
      <c r="C26" s="319">
        <v>16513368.013380811</v>
      </c>
      <c r="D26" s="319">
        <v>1862350.1056577985</v>
      </c>
      <c r="E26" s="319">
        <v>18375718.119038604</v>
      </c>
      <c r="F26" s="319">
        <v>358582.08676453325</v>
      </c>
      <c r="G26" s="319">
        <v>9075103.5751736332</v>
      </c>
      <c r="H26" s="319">
        <v>9433685.6619381681</v>
      </c>
      <c r="I26" s="320">
        <v>27809403.780976772</v>
      </c>
      <c r="J26" s="8"/>
      <c r="K26" s="8"/>
      <c r="L26" s="8"/>
      <c r="M26" s="8"/>
      <c r="N26" s="8"/>
      <c r="O26" s="8"/>
    </row>
    <row r="27" spans="2:15" ht="21.75" customHeight="1">
      <c r="B27" s="1082" t="s">
        <v>772</v>
      </c>
      <c r="C27" s="1082"/>
      <c r="D27" s="1082"/>
      <c r="E27" s="1082"/>
      <c r="F27" s="1082"/>
      <c r="G27" s="1082"/>
      <c r="H27" s="1082"/>
      <c r="I27" s="1082"/>
    </row>
    <row r="28" spans="2:15">
      <c r="B28" s="11"/>
      <c r="C28" s="10"/>
      <c r="I28" s="318"/>
    </row>
    <row r="29" spans="2:15">
      <c r="I29" s="318"/>
    </row>
    <row r="30" spans="2:15">
      <c r="I30" s="318"/>
    </row>
    <row r="31" spans="2:15">
      <c r="I31" s="318"/>
    </row>
  </sheetData>
  <mergeCells count="9">
    <mergeCell ref="B27:I27"/>
    <mergeCell ref="B1:I1"/>
    <mergeCell ref="B3:I3"/>
    <mergeCell ref="B5:B7"/>
    <mergeCell ref="C5:E5"/>
    <mergeCell ref="F5:H5"/>
    <mergeCell ref="I5:I7"/>
    <mergeCell ref="E6:E7"/>
    <mergeCell ref="H6:H7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Normal="75" zoomScaleSheetLayoutView="100" workbookViewId="0">
      <selection activeCell="N32" sqref="N32"/>
    </sheetView>
  </sheetViews>
  <sheetFormatPr baseColWidth="10" defaultRowHeight="12.75"/>
  <cols>
    <col min="1" max="1" width="31.85546875" style="26" customWidth="1"/>
    <col min="2" max="2" width="14.7109375" style="26" customWidth="1"/>
    <col min="3" max="3" width="14" style="26" customWidth="1"/>
    <col min="4" max="5" width="13" style="26" customWidth="1"/>
    <col min="6" max="6" width="15.85546875" style="26" bestFit="1" customWidth="1"/>
    <col min="7" max="16384" width="11.42578125" style="26"/>
  </cols>
  <sheetData>
    <row r="1" spans="1:11" ht="18">
      <c r="A1" s="1119" t="s">
        <v>1039</v>
      </c>
      <c r="B1" s="1119"/>
      <c r="C1" s="1119"/>
      <c r="D1" s="1119"/>
      <c r="E1" s="1119"/>
      <c r="F1" s="1119"/>
      <c r="G1" s="25"/>
      <c r="H1" s="25"/>
      <c r="I1" s="25"/>
      <c r="J1" s="25"/>
      <c r="K1" s="25"/>
    </row>
    <row r="3" spans="1:11" ht="15">
      <c r="A3" s="1127" t="s">
        <v>1069</v>
      </c>
      <c r="B3" s="1127"/>
      <c r="C3" s="1127"/>
      <c r="D3" s="1127"/>
      <c r="E3" s="1127"/>
      <c r="F3" s="1127"/>
      <c r="G3" s="373"/>
      <c r="H3" s="371"/>
    </row>
    <row r="4" spans="1:11" ht="15">
      <c r="A4" s="1127" t="s">
        <v>1070</v>
      </c>
      <c r="B4" s="1127"/>
      <c r="C4" s="1127"/>
      <c r="D4" s="1127"/>
      <c r="E4" s="1127"/>
      <c r="F4" s="1127"/>
      <c r="G4" s="373"/>
      <c r="H4" s="371"/>
    </row>
    <row r="5" spans="1:11" ht="13.5" thickBot="1">
      <c r="A5" s="27"/>
      <c r="B5" s="27"/>
      <c r="C5" s="27"/>
      <c r="D5" s="27"/>
      <c r="E5" s="27"/>
      <c r="F5" s="370"/>
      <c r="G5" s="370"/>
      <c r="H5" s="370"/>
    </row>
    <row r="6" spans="1:11" ht="36.75" customHeight="1" thickBot="1">
      <c r="A6" s="813" t="s">
        <v>318</v>
      </c>
      <c r="B6" s="814" t="s">
        <v>1071</v>
      </c>
      <c r="C6" s="814" t="s">
        <v>1072</v>
      </c>
      <c r="D6" s="815" t="s">
        <v>1073</v>
      </c>
      <c r="E6" s="814" t="s">
        <v>1074</v>
      </c>
      <c r="F6" s="840" t="s">
        <v>478</v>
      </c>
    </row>
    <row r="7" spans="1:11" ht="21" customHeight="1">
      <c r="A7" s="817" t="s">
        <v>397</v>
      </c>
      <c r="B7" s="374">
        <v>5492.8917099999999</v>
      </c>
      <c r="C7" s="375"/>
      <c r="D7" s="375"/>
      <c r="E7" s="374"/>
      <c r="F7" s="841">
        <f t="shared" ref="F7:F18" si="0">SUM(B7:E7)</f>
        <v>5492.8917099999999</v>
      </c>
    </row>
    <row r="8" spans="1:11">
      <c r="A8" s="821" t="s">
        <v>398</v>
      </c>
      <c r="B8" s="376">
        <v>913.33</v>
      </c>
      <c r="C8" s="376"/>
      <c r="D8" s="376"/>
      <c r="E8" s="376"/>
      <c r="F8" s="842">
        <f t="shared" si="0"/>
        <v>913.33</v>
      </c>
    </row>
    <row r="9" spans="1:11">
      <c r="A9" s="821" t="s">
        <v>399</v>
      </c>
      <c r="B9" s="377">
        <v>40.734799999999993</v>
      </c>
      <c r="C9" s="377"/>
      <c r="D9" s="377"/>
      <c r="E9" s="377"/>
      <c r="F9" s="127">
        <f t="shared" si="0"/>
        <v>40.734799999999993</v>
      </c>
    </row>
    <row r="10" spans="1:11">
      <c r="A10" s="821" t="s">
        <v>400</v>
      </c>
      <c r="B10" s="377">
        <v>96.45</v>
      </c>
      <c r="C10" s="377"/>
      <c r="D10" s="377"/>
      <c r="E10" s="377"/>
      <c r="F10" s="127">
        <f t="shared" si="0"/>
        <v>96.45</v>
      </c>
    </row>
    <row r="11" spans="1:11">
      <c r="A11" s="821" t="s">
        <v>401</v>
      </c>
      <c r="B11" s="377">
        <v>5729.5275000000001</v>
      </c>
      <c r="C11" s="377"/>
      <c r="D11" s="377"/>
      <c r="E11" s="376"/>
      <c r="F11" s="842">
        <f t="shared" si="0"/>
        <v>5729.5275000000001</v>
      </c>
    </row>
    <row r="12" spans="1:11">
      <c r="A12" s="821" t="s">
        <v>412</v>
      </c>
      <c r="B12" s="377">
        <v>17684.197125000002</v>
      </c>
      <c r="C12" s="377">
        <v>670.81999999999994</v>
      </c>
      <c r="D12" s="377">
        <v>147.37510000000003</v>
      </c>
      <c r="E12" s="377"/>
      <c r="F12" s="127">
        <f t="shared" si="0"/>
        <v>18502.392225000003</v>
      </c>
    </row>
    <row r="13" spans="1:11">
      <c r="A13" s="821" t="s">
        <v>403</v>
      </c>
      <c r="B13" s="377">
        <v>948.85550000000001</v>
      </c>
      <c r="C13" s="376">
        <v>13.870000000000001</v>
      </c>
      <c r="D13" s="377">
        <v>1175</v>
      </c>
      <c r="E13" s="376"/>
      <c r="F13" s="842">
        <f t="shared" si="0"/>
        <v>2137.7255</v>
      </c>
    </row>
    <row r="14" spans="1:11">
      <c r="A14" s="821" t="s">
        <v>414</v>
      </c>
      <c r="B14" s="377">
        <v>92.916120000000006</v>
      </c>
      <c r="C14" s="377"/>
      <c r="D14" s="377"/>
      <c r="E14" s="377"/>
      <c r="F14" s="127">
        <f t="shared" si="0"/>
        <v>92.916120000000006</v>
      </c>
    </row>
    <row r="15" spans="1:11">
      <c r="A15" s="821" t="s">
        <v>416</v>
      </c>
      <c r="B15" s="377">
        <v>1237.1199999999999</v>
      </c>
      <c r="C15" s="376">
        <v>192</v>
      </c>
      <c r="D15" s="377"/>
      <c r="E15" s="377"/>
      <c r="F15" s="127">
        <f t="shared" si="0"/>
        <v>1429.12</v>
      </c>
    </row>
    <row r="16" spans="1:11">
      <c r="A16" s="821" t="s">
        <v>413</v>
      </c>
      <c r="B16" s="377">
        <v>1446.27</v>
      </c>
      <c r="C16" s="377"/>
      <c r="D16" s="377">
        <v>56.494</v>
      </c>
      <c r="E16" s="377"/>
      <c r="F16" s="127">
        <f t="shared" si="0"/>
        <v>1502.7639999999999</v>
      </c>
    </row>
    <row r="17" spans="1:6">
      <c r="A17" s="821" t="s">
        <v>405</v>
      </c>
      <c r="B17" s="377">
        <v>23775.216250000001</v>
      </c>
      <c r="C17" s="377">
        <v>10130</v>
      </c>
      <c r="D17" s="377"/>
      <c r="E17" s="377"/>
      <c r="F17" s="127">
        <f t="shared" si="0"/>
        <v>33905.216249999998</v>
      </c>
    </row>
    <row r="18" spans="1:6">
      <c r="A18" s="821" t="s">
        <v>406</v>
      </c>
      <c r="B18" s="377">
        <v>166.899</v>
      </c>
      <c r="C18" s="377">
        <v>522</v>
      </c>
      <c r="D18" s="377">
        <v>0.61099999999999999</v>
      </c>
      <c r="E18" s="377"/>
      <c r="F18" s="842">
        <f t="shared" si="0"/>
        <v>689.51</v>
      </c>
    </row>
    <row r="19" spans="1:6">
      <c r="A19" s="821" t="s">
        <v>417</v>
      </c>
      <c r="B19" s="377"/>
      <c r="C19" s="376"/>
      <c r="D19" s="377"/>
      <c r="E19" s="377"/>
      <c r="F19" s="127"/>
    </row>
    <row r="20" spans="1:6">
      <c r="A20" s="821" t="s">
        <v>407</v>
      </c>
      <c r="B20" s="377">
        <v>1565.2</v>
      </c>
      <c r="C20" s="376"/>
      <c r="D20" s="377"/>
      <c r="E20" s="376"/>
      <c r="F20" s="842">
        <f>SUM(B20:E20)</f>
        <v>1565.2</v>
      </c>
    </row>
    <row r="21" spans="1:6">
      <c r="A21" s="821" t="s">
        <v>409</v>
      </c>
      <c r="B21" s="377">
        <v>1288.8999999999999</v>
      </c>
      <c r="C21" s="376">
        <v>1640.77</v>
      </c>
      <c r="D21" s="377">
        <v>313.5</v>
      </c>
      <c r="E21" s="377">
        <v>68.954999999999998</v>
      </c>
      <c r="F21" s="127">
        <f>SUM(B21:E21)</f>
        <v>3312.125</v>
      </c>
    </row>
    <row r="22" spans="1:6">
      <c r="A22" s="821" t="s">
        <v>411</v>
      </c>
      <c r="B22" s="377"/>
      <c r="C22" s="376">
        <v>50</v>
      </c>
      <c r="D22" s="377"/>
      <c r="E22" s="376"/>
      <c r="F22" s="842">
        <f>SUM(B22:E22)</f>
        <v>50</v>
      </c>
    </row>
    <row r="23" spans="1:6">
      <c r="A23" s="821" t="s">
        <v>415</v>
      </c>
      <c r="B23" s="377">
        <v>0.59500000000000008</v>
      </c>
      <c r="C23" s="376"/>
      <c r="D23" s="377"/>
      <c r="E23" s="377"/>
      <c r="F23" s="127">
        <f>SUM(B23:E23)</f>
        <v>0.59500000000000008</v>
      </c>
    </row>
    <row r="24" spans="1:6">
      <c r="A24" s="821"/>
      <c r="B24" s="377"/>
      <c r="C24" s="377"/>
      <c r="D24" s="377"/>
      <c r="E24" s="377"/>
      <c r="F24" s="127"/>
    </row>
    <row r="25" spans="1:6" ht="20.25" customHeight="1" thickBot="1">
      <c r="A25" s="843" t="s">
        <v>392</v>
      </c>
      <c r="B25" s="844">
        <f>SUM(B7:B24)</f>
        <v>60479.103004999997</v>
      </c>
      <c r="C25" s="844">
        <f>SUM(C7:C24)</f>
        <v>13219.460000000001</v>
      </c>
      <c r="D25" s="844">
        <f>SUM(D7:D24)</f>
        <v>1692.9801</v>
      </c>
      <c r="E25" s="844">
        <f>SUM(E7:E24)</f>
        <v>68.954999999999998</v>
      </c>
      <c r="F25" s="845">
        <f>SUM(B25:E25)</f>
        <v>75460.498105000006</v>
      </c>
    </row>
    <row r="27" spans="1:6" ht="13.5" thickBot="1"/>
    <row r="28" spans="1:6" ht="31.5" customHeight="1" thickBot="1">
      <c r="A28" s="813" t="s">
        <v>491</v>
      </c>
      <c r="B28" s="814" t="s">
        <v>1071</v>
      </c>
      <c r="C28" s="814" t="s">
        <v>1072</v>
      </c>
      <c r="D28" s="815" t="s">
        <v>1073</v>
      </c>
      <c r="E28" s="814" t="s">
        <v>1074</v>
      </c>
      <c r="F28" s="840" t="s">
        <v>478</v>
      </c>
    </row>
    <row r="29" spans="1:6" ht="22.5" customHeight="1">
      <c r="A29" s="817" t="s">
        <v>1075</v>
      </c>
      <c r="B29" s="374">
        <v>25.844999999999999</v>
      </c>
      <c r="C29" s="375">
        <v>1.87</v>
      </c>
      <c r="D29" s="375"/>
      <c r="E29" s="374"/>
      <c r="F29" s="841">
        <f t="shared" ref="F29:F81" si="1">SUM(B29:E29)</f>
        <v>27.715</v>
      </c>
    </row>
    <row r="30" spans="1:6">
      <c r="A30" s="821" t="s">
        <v>1076</v>
      </c>
      <c r="B30" s="376">
        <v>6.5</v>
      </c>
      <c r="C30" s="376"/>
      <c r="D30" s="376"/>
      <c r="E30" s="376"/>
      <c r="F30" s="127">
        <f t="shared" si="1"/>
        <v>6.5</v>
      </c>
    </row>
    <row r="31" spans="1:6">
      <c r="A31" s="821" t="s">
        <v>1077</v>
      </c>
      <c r="B31" s="377">
        <v>67.599999999999994</v>
      </c>
      <c r="C31" s="377"/>
      <c r="D31" s="377"/>
      <c r="E31" s="377"/>
      <c r="F31" s="127">
        <f t="shared" si="1"/>
        <v>67.599999999999994</v>
      </c>
    </row>
    <row r="32" spans="1:6">
      <c r="A32" s="821" t="s">
        <v>1078</v>
      </c>
      <c r="B32" s="377">
        <v>8.0400000000000009</v>
      </c>
      <c r="C32" s="377"/>
      <c r="D32" s="377"/>
      <c r="E32" s="377"/>
      <c r="F32" s="127">
        <f t="shared" si="1"/>
        <v>8.0400000000000009</v>
      </c>
    </row>
    <row r="33" spans="1:6">
      <c r="A33" s="821" t="s">
        <v>1079</v>
      </c>
      <c r="B33" s="377">
        <v>0.66599999999999993</v>
      </c>
      <c r="C33" s="377"/>
      <c r="D33" s="377"/>
      <c r="E33" s="376"/>
      <c r="F33" s="842">
        <f t="shared" si="1"/>
        <v>0.66599999999999993</v>
      </c>
    </row>
    <row r="34" spans="1:6">
      <c r="A34" s="821" t="s">
        <v>1080</v>
      </c>
      <c r="B34" s="377">
        <v>7.8212500000000009</v>
      </c>
      <c r="C34" s="377"/>
      <c r="D34" s="377"/>
      <c r="E34" s="377"/>
      <c r="F34" s="127">
        <f t="shared" si="1"/>
        <v>7.8212500000000009</v>
      </c>
    </row>
    <row r="35" spans="1:6">
      <c r="A35" s="821" t="s">
        <v>1081</v>
      </c>
      <c r="B35" s="377">
        <v>14.48</v>
      </c>
      <c r="C35" s="376"/>
      <c r="D35" s="377"/>
      <c r="E35" s="376"/>
      <c r="F35" s="842">
        <f t="shared" si="1"/>
        <v>14.48</v>
      </c>
    </row>
    <row r="36" spans="1:6">
      <c r="A36" s="821" t="s">
        <v>498</v>
      </c>
      <c r="B36" s="377">
        <v>2871</v>
      </c>
      <c r="C36" s="377"/>
      <c r="D36" s="377"/>
      <c r="E36" s="377"/>
      <c r="F36" s="127">
        <f t="shared" si="1"/>
        <v>2871</v>
      </c>
    </row>
    <row r="37" spans="1:6">
      <c r="A37" s="821" t="s">
        <v>1082</v>
      </c>
      <c r="B37" s="377"/>
      <c r="C37" s="376">
        <v>90</v>
      </c>
      <c r="D37" s="377"/>
      <c r="E37" s="377"/>
      <c r="F37" s="127">
        <f t="shared" si="1"/>
        <v>90</v>
      </c>
    </row>
    <row r="38" spans="1:6">
      <c r="A38" s="821" t="s">
        <v>497</v>
      </c>
      <c r="B38" s="377"/>
      <c r="C38" s="377">
        <v>36</v>
      </c>
      <c r="D38" s="377"/>
      <c r="E38" s="377"/>
      <c r="F38" s="127">
        <f t="shared" si="1"/>
        <v>36</v>
      </c>
    </row>
    <row r="39" spans="1:6">
      <c r="A39" s="821" t="s">
        <v>1083</v>
      </c>
      <c r="B39" s="377">
        <v>144.35</v>
      </c>
      <c r="C39" s="377"/>
      <c r="D39" s="377"/>
      <c r="E39" s="377"/>
      <c r="F39" s="127">
        <f t="shared" si="1"/>
        <v>144.35</v>
      </c>
    </row>
    <row r="40" spans="1:6">
      <c r="A40" s="821" t="s">
        <v>1084</v>
      </c>
      <c r="B40" s="377">
        <v>60.2</v>
      </c>
      <c r="C40" s="377"/>
      <c r="D40" s="377"/>
      <c r="E40" s="377"/>
      <c r="F40" s="127">
        <f t="shared" si="1"/>
        <v>60.2</v>
      </c>
    </row>
    <row r="41" spans="1:6">
      <c r="A41" s="821" t="s">
        <v>1085</v>
      </c>
      <c r="B41" s="377">
        <v>5.6920000000000002</v>
      </c>
      <c r="C41" s="376"/>
      <c r="D41" s="377"/>
      <c r="E41" s="377"/>
      <c r="F41" s="127">
        <f t="shared" si="1"/>
        <v>5.6920000000000002</v>
      </c>
    </row>
    <row r="42" spans="1:6">
      <c r="A42" s="821" t="s">
        <v>1086</v>
      </c>
      <c r="B42" s="377">
        <v>257</v>
      </c>
      <c r="C42" s="376"/>
      <c r="D42" s="377"/>
      <c r="E42" s="377"/>
      <c r="F42" s="127">
        <f t="shared" si="1"/>
        <v>257</v>
      </c>
    </row>
    <row r="43" spans="1:6">
      <c r="A43" s="821" t="s">
        <v>1087</v>
      </c>
      <c r="B43" s="377">
        <v>903.95</v>
      </c>
      <c r="C43" s="376"/>
      <c r="D43" s="377">
        <v>196</v>
      </c>
      <c r="E43" s="377"/>
      <c r="F43" s="127">
        <f t="shared" si="1"/>
        <v>1099.95</v>
      </c>
    </row>
    <row r="44" spans="1:6">
      <c r="A44" s="821" t="s">
        <v>1088</v>
      </c>
      <c r="B44" s="377"/>
      <c r="C44" s="376"/>
      <c r="D44" s="377">
        <v>1025</v>
      </c>
      <c r="E44" s="377"/>
      <c r="F44" s="127">
        <f t="shared" si="1"/>
        <v>1025</v>
      </c>
    </row>
    <row r="45" spans="1:6">
      <c r="A45" s="821" t="s">
        <v>1089</v>
      </c>
      <c r="B45" s="377">
        <v>0.71599999999999997</v>
      </c>
      <c r="C45" s="376"/>
      <c r="D45" s="377"/>
      <c r="E45" s="377"/>
      <c r="F45" s="127">
        <f t="shared" si="1"/>
        <v>0.71599999999999997</v>
      </c>
    </row>
    <row r="46" spans="1:6">
      <c r="A46" s="821" t="s">
        <v>1090</v>
      </c>
      <c r="B46" s="377">
        <v>55.747200000000007</v>
      </c>
      <c r="C46" s="377"/>
      <c r="D46" s="377"/>
      <c r="E46" s="377"/>
      <c r="F46" s="127">
        <f t="shared" si="1"/>
        <v>55.747200000000007</v>
      </c>
    </row>
    <row r="47" spans="1:6">
      <c r="A47" s="821" t="s">
        <v>1091</v>
      </c>
      <c r="B47" s="377">
        <v>87.685000000000002</v>
      </c>
      <c r="C47" s="377"/>
      <c r="D47" s="377"/>
      <c r="E47" s="377"/>
      <c r="F47" s="127">
        <f t="shared" si="1"/>
        <v>87.685000000000002</v>
      </c>
    </row>
    <row r="48" spans="1:6">
      <c r="A48" s="90" t="s">
        <v>1092</v>
      </c>
      <c r="B48" s="846">
        <v>33.330000000000005</v>
      </c>
      <c r="C48" s="846"/>
      <c r="D48" s="846"/>
      <c r="E48" s="846"/>
      <c r="F48" s="127">
        <f t="shared" si="1"/>
        <v>33.330000000000005</v>
      </c>
    </row>
    <row r="49" spans="1:6">
      <c r="A49" s="90" t="s">
        <v>1093</v>
      </c>
      <c r="B49" s="846">
        <v>89.676000000000002</v>
      </c>
      <c r="C49" s="846"/>
      <c r="D49" s="846"/>
      <c r="E49" s="846"/>
      <c r="F49" s="127">
        <f t="shared" si="1"/>
        <v>89.676000000000002</v>
      </c>
    </row>
    <row r="50" spans="1:6">
      <c r="A50" s="90" t="s">
        <v>1094</v>
      </c>
      <c r="B50" s="846">
        <v>24.91</v>
      </c>
      <c r="C50" s="846"/>
      <c r="D50" s="846"/>
      <c r="E50" s="846"/>
      <c r="F50" s="127">
        <f t="shared" si="1"/>
        <v>24.91</v>
      </c>
    </row>
    <row r="51" spans="1:6">
      <c r="A51" s="90" t="s">
        <v>221</v>
      </c>
      <c r="B51" s="846">
        <v>0.72280000000000011</v>
      </c>
      <c r="C51" s="846"/>
      <c r="D51" s="846"/>
      <c r="E51" s="846"/>
      <c r="F51" s="127">
        <f t="shared" si="1"/>
        <v>0.72280000000000011</v>
      </c>
    </row>
    <row r="52" spans="1:6">
      <c r="A52" s="90" t="s">
        <v>496</v>
      </c>
      <c r="B52" s="846">
        <v>70.521000000000001</v>
      </c>
      <c r="C52" s="846">
        <v>33</v>
      </c>
      <c r="D52" s="846">
        <v>10.494</v>
      </c>
      <c r="E52" s="846"/>
      <c r="F52" s="127">
        <f t="shared" si="1"/>
        <v>114.015</v>
      </c>
    </row>
    <row r="53" spans="1:6">
      <c r="A53" s="90" t="s">
        <v>493</v>
      </c>
      <c r="B53" s="846">
        <v>477.51612</v>
      </c>
      <c r="C53" s="846"/>
      <c r="D53" s="846"/>
      <c r="E53" s="846"/>
      <c r="F53" s="127">
        <f t="shared" si="1"/>
        <v>477.51612</v>
      </c>
    </row>
    <row r="54" spans="1:6">
      <c r="A54" s="90" t="s">
        <v>494</v>
      </c>
      <c r="B54" s="846">
        <v>57.193029999999993</v>
      </c>
      <c r="C54" s="846">
        <v>18.8</v>
      </c>
      <c r="D54" s="846">
        <v>0.61099999999999999</v>
      </c>
      <c r="E54" s="846"/>
      <c r="F54" s="127">
        <f t="shared" si="1"/>
        <v>76.604029999999995</v>
      </c>
    </row>
    <row r="55" spans="1:6">
      <c r="A55" s="90" t="s">
        <v>495</v>
      </c>
      <c r="B55" s="846">
        <v>1832.6000000000001</v>
      </c>
      <c r="C55" s="846">
        <v>614.46500000000003</v>
      </c>
      <c r="D55" s="846"/>
      <c r="E55" s="846"/>
      <c r="F55" s="127">
        <f t="shared" si="1"/>
        <v>2447.0650000000001</v>
      </c>
    </row>
    <row r="56" spans="1:6">
      <c r="A56" s="90" t="s">
        <v>1095</v>
      </c>
      <c r="B56" s="846">
        <v>1.845</v>
      </c>
      <c r="C56" s="846">
        <v>327.82</v>
      </c>
      <c r="D56" s="846">
        <v>313.5</v>
      </c>
      <c r="E56" s="846">
        <v>68.954999999999998</v>
      </c>
      <c r="F56" s="127">
        <f t="shared" si="1"/>
        <v>712.12</v>
      </c>
    </row>
    <row r="57" spans="1:6">
      <c r="A57" s="90" t="s">
        <v>492</v>
      </c>
      <c r="B57" s="846">
        <v>189.99250000000001</v>
      </c>
      <c r="C57" s="846">
        <v>4.5549999999999997</v>
      </c>
      <c r="D57" s="846">
        <v>138.22750000000002</v>
      </c>
      <c r="E57" s="846"/>
      <c r="F57" s="127">
        <f t="shared" si="1"/>
        <v>332.77500000000003</v>
      </c>
    </row>
    <row r="58" spans="1:6">
      <c r="A58" s="90" t="s">
        <v>1096</v>
      </c>
      <c r="B58" s="846">
        <v>1</v>
      </c>
      <c r="C58" s="846"/>
      <c r="D58" s="846">
        <v>9.1476000000000006</v>
      </c>
      <c r="E58" s="846"/>
      <c r="F58" s="127">
        <f t="shared" si="1"/>
        <v>10.147600000000001</v>
      </c>
    </row>
    <row r="59" spans="1:6">
      <c r="A59" s="90" t="s">
        <v>1097</v>
      </c>
      <c r="B59" s="846">
        <v>4.3</v>
      </c>
      <c r="C59" s="846"/>
      <c r="D59" s="846"/>
      <c r="E59" s="846"/>
      <c r="F59" s="127">
        <f t="shared" si="1"/>
        <v>4.3</v>
      </c>
    </row>
    <row r="60" spans="1:6">
      <c r="A60" s="90" t="s">
        <v>1098</v>
      </c>
      <c r="B60" s="846">
        <v>0.09</v>
      </c>
      <c r="C60" s="846"/>
      <c r="D60" s="846"/>
      <c r="E60" s="846"/>
      <c r="F60" s="127">
        <f t="shared" si="1"/>
        <v>0.09</v>
      </c>
    </row>
    <row r="61" spans="1:6">
      <c r="A61" s="90" t="s">
        <v>1099</v>
      </c>
      <c r="B61" s="846">
        <v>0.08</v>
      </c>
      <c r="C61" s="846"/>
      <c r="D61" s="846"/>
      <c r="E61" s="846"/>
      <c r="F61" s="127">
        <f t="shared" si="1"/>
        <v>0.08</v>
      </c>
    </row>
    <row r="62" spans="1:6">
      <c r="A62" s="90" t="s">
        <v>1100</v>
      </c>
      <c r="B62" s="846">
        <v>150.36199999999999</v>
      </c>
      <c r="C62" s="846">
        <v>165</v>
      </c>
      <c r="D62" s="846"/>
      <c r="E62" s="846"/>
      <c r="F62" s="127">
        <f t="shared" si="1"/>
        <v>315.36199999999997</v>
      </c>
    </row>
    <row r="63" spans="1:6">
      <c r="A63" s="90" t="s">
        <v>1101</v>
      </c>
      <c r="B63" s="846">
        <v>5</v>
      </c>
      <c r="C63" s="846"/>
      <c r="D63" s="846"/>
      <c r="E63" s="846"/>
      <c r="F63" s="127">
        <f t="shared" si="1"/>
        <v>5</v>
      </c>
    </row>
    <row r="64" spans="1:6">
      <c r="A64" s="90" t="s">
        <v>1102</v>
      </c>
      <c r="B64" s="846">
        <v>102.4</v>
      </c>
      <c r="C64" s="846"/>
      <c r="D64" s="846"/>
      <c r="E64" s="846"/>
      <c r="F64" s="127">
        <f t="shared" si="1"/>
        <v>102.4</v>
      </c>
    </row>
    <row r="65" spans="1:6">
      <c r="A65" s="90" t="s">
        <v>1103</v>
      </c>
      <c r="B65" s="846">
        <v>1326.5</v>
      </c>
      <c r="C65" s="846"/>
      <c r="D65" s="846"/>
      <c r="E65" s="846"/>
      <c r="F65" s="127">
        <f t="shared" si="1"/>
        <v>1326.5</v>
      </c>
    </row>
    <row r="66" spans="1:6">
      <c r="A66" s="90" t="s">
        <v>220</v>
      </c>
      <c r="B66" s="846">
        <v>4558.0499999999993</v>
      </c>
      <c r="C66" s="846"/>
      <c r="D66" s="846"/>
      <c r="E66" s="846"/>
      <c r="F66" s="127">
        <f t="shared" si="1"/>
        <v>4558.0499999999993</v>
      </c>
    </row>
    <row r="67" spans="1:6">
      <c r="A67" s="90" t="s">
        <v>662</v>
      </c>
      <c r="B67" s="846">
        <v>34549.149999999994</v>
      </c>
      <c r="C67" s="846"/>
      <c r="D67" s="846"/>
      <c r="E67" s="846"/>
      <c r="F67" s="127">
        <f t="shared" si="1"/>
        <v>34549.149999999994</v>
      </c>
    </row>
    <row r="68" spans="1:6">
      <c r="A68" s="90" t="s">
        <v>523</v>
      </c>
      <c r="B68" s="846">
        <v>292.5</v>
      </c>
      <c r="C68" s="846">
        <v>218</v>
      </c>
      <c r="D68" s="846"/>
      <c r="E68" s="846"/>
      <c r="F68" s="127">
        <f t="shared" si="1"/>
        <v>510.5</v>
      </c>
    </row>
    <row r="69" spans="1:6">
      <c r="A69" s="90" t="s">
        <v>1104</v>
      </c>
      <c r="B69" s="846">
        <v>180</v>
      </c>
      <c r="C69" s="846"/>
      <c r="D69" s="846"/>
      <c r="E69" s="846"/>
      <c r="F69" s="127">
        <f t="shared" si="1"/>
        <v>180</v>
      </c>
    </row>
    <row r="70" spans="1:6">
      <c r="A70" s="90" t="s">
        <v>656</v>
      </c>
      <c r="B70" s="846">
        <v>4220.55</v>
      </c>
      <c r="C70" s="846"/>
      <c r="D70" s="846"/>
      <c r="E70" s="846"/>
      <c r="F70" s="127">
        <f t="shared" si="1"/>
        <v>4220.55</v>
      </c>
    </row>
    <row r="71" spans="1:6">
      <c r="A71" s="90" t="s">
        <v>659</v>
      </c>
      <c r="B71" s="846">
        <v>275.5</v>
      </c>
      <c r="C71" s="846">
        <v>1382.95</v>
      </c>
      <c r="D71" s="846"/>
      <c r="E71" s="846"/>
      <c r="F71" s="127">
        <f t="shared" si="1"/>
        <v>1658.45</v>
      </c>
    </row>
    <row r="72" spans="1:6">
      <c r="A72" s="90" t="s">
        <v>1105</v>
      </c>
      <c r="B72" s="846">
        <v>447</v>
      </c>
      <c r="C72" s="846">
        <v>197</v>
      </c>
      <c r="D72" s="846"/>
      <c r="E72" s="846"/>
      <c r="F72" s="127">
        <f t="shared" si="1"/>
        <v>644</v>
      </c>
    </row>
    <row r="73" spans="1:6">
      <c r="A73" s="90" t="s">
        <v>657</v>
      </c>
      <c r="B73" s="846">
        <v>6601.91</v>
      </c>
      <c r="C73" s="846">
        <v>10130</v>
      </c>
      <c r="D73" s="846"/>
      <c r="E73" s="846"/>
      <c r="F73" s="127">
        <f t="shared" si="1"/>
        <v>16731.91</v>
      </c>
    </row>
    <row r="74" spans="1:6">
      <c r="A74" s="90" t="s">
        <v>1106</v>
      </c>
      <c r="B74" s="846">
        <v>3</v>
      </c>
      <c r="C74" s="846"/>
      <c r="D74" s="846"/>
      <c r="E74" s="846"/>
      <c r="F74" s="127">
        <f t="shared" si="1"/>
        <v>3</v>
      </c>
    </row>
    <row r="75" spans="1:6">
      <c r="A75" s="90" t="s">
        <v>1107</v>
      </c>
      <c r="B75" s="846">
        <v>2.85168</v>
      </c>
      <c r="C75" s="846"/>
      <c r="D75" s="846"/>
      <c r="E75" s="846"/>
      <c r="F75" s="127">
        <f t="shared" si="1"/>
        <v>2.85168</v>
      </c>
    </row>
    <row r="76" spans="1:6">
      <c r="A76" s="90" t="s">
        <v>1108</v>
      </c>
      <c r="B76" s="846">
        <v>0.82309999999999994</v>
      </c>
      <c r="C76" s="846"/>
      <c r="D76" s="846"/>
      <c r="E76" s="846"/>
      <c r="F76" s="127">
        <f t="shared" si="1"/>
        <v>0.82309999999999994</v>
      </c>
    </row>
    <row r="77" spans="1:6">
      <c r="A77" s="90" t="s">
        <v>1109</v>
      </c>
      <c r="B77" s="846">
        <v>0.42332500000000001</v>
      </c>
      <c r="C77" s="846"/>
      <c r="D77" s="846"/>
      <c r="E77" s="846"/>
      <c r="F77" s="127">
        <f t="shared" si="1"/>
        <v>0.42332500000000001</v>
      </c>
    </row>
    <row r="78" spans="1:6">
      <c r="A78" s="90" t="s">
        <v>1110</v>
      </c>
      <c r="B78" s="846">
        <v>28.119</v>
      </c>
      <c r="C78" s="846"/>
      <c r="D78" s="846"/>
      <c r="E78" s="846"/>
      <c r="F78" s="127">
        <f t="shared" si="1"/>
        <v>28.119</v>
      </c>
    </row>
    <row r="79" spans="1:6">
      <c r="A79" s="90" t="s">
        <v>1111</v>
      </c>
      <c r="B79" s="846">
        <v>0.59500000000000008</v>
      </c>
      <c r="C79" s="846"/>
      <c r="D79" s="846"/>
      <c r="E79" s="846"/>
      <c r="F79" s="127">
        <f t="shared" si="1"/>
        <v>0.59500000000000008</v>
      </c>
    </row>
    <row r="80" spans="1:6">
      <c r="A80" s="90" t="s">
        <v>1112</v>
      </c>
      <c r="B80" s="846">
        <v>1.8</v>
      </c>
      <c r="C80" s="846"/>
      <c r="D80" s="846"/>
      <c r="E80" s="846"/>
      <c r="F80" s="127">
        <f t="shared" si="1"/>
        <v>1.8</v>
      </c>
    </row>
    <row r="81" spans="1:6">
      <c r="A81" s="90" t="s">
        <v>1113</v>
      </c>
      <c r="B81" s="846">
        <v>431.5</v>
      </c>
      <c r="C81" s="846"/>
      <c r="D81" s="846"/>
      <c r="E81" s="846"/>
      <c r="F81" s="127">
        <f t="shared" si="1"/>
        <v>431.5</v>
      </c>
    </row>
    <row r="82" spans="1:6" ht="13.5" thickBot="1">
      <c r="A82" s="205" t="s">
        <v>478</v>
      </c>
      <c r="B82" s="247">
        <f>SUM(B29:B81)</f>
        <v>60479.103005000012</v>
      </c>
      <c r="C82" s="247">
        <f>SUM(C29:C81)</f>
        <v>13219.46</v>
      </c>
      <c r="D82" s="247">
        <f>SUM(D29:D81)</f>
        <v>1692.9801</v>
      </c>
      <c r="E82" s="247">
        <f>SUM(E29:E81)</f>
        <v>68.954999999999998</v>
      </c>
      <c r="F82" s="215">
        <f>SUM(F29:F81)</f>
        <v>75460.498105000006</v>
      </c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Hoja96">
    <pageSetUpPr fitToPage="1"/>
  </sheetPr>
  <dimension ref="A1:D46"/>
  <sheetViews>
    <sheetView view="pageBreakPreview" zoomScaleNormal="75" zoomScaleSheetLayoutView="100" workbookViewId="0">
      <selection activeCell="I23" sqref="I23"/>
    </sheetView>
  </sheetViews>
  <sheetFormatPr baseColWidth="10" defaultRowHeight="12.75"/>
  <cols>
    <col min="1" max="1" width="11.42578125" style="340"/>
    <col min="2" max="2" width="25.85546875" style="287" customWidth="1"/>
    <col min="3" max="4" width="24.7109375" style="287" customWidth="1"/>
    <col min="5" max="5" width="9.7109375" style="287" customWidth="1"/>
    <col min="6" max="16384" width="11.42578125" style="287"/>
  </cols>
  <sheetData>
    <row r="1" spans="2:4" ht="18">
      <c r="B1" s="1215" t="s">
        <v>232</v>
      </c>
      <c r="C1" s="1215"/>
      <c r="D1" s="1215"/>
    </row>
    <row r="3" spans="2:4" ht="15" customHeight="1">
      <c r="B3" s="1382" t="s">
        <v>313</v>
      </c>
      <c r="C3" s="1382"/>
      <c r="D3" s="1382"/>
    </row>
    <row r="4" spans="2:4" ht="15" customHeight="1">
      <c r="B4" s="1382" t="s">
        <v>830</v>
      </c>
      <c r="C4" s="1382"/>
      <c r="D4" s="1382"/>
    </row>
    <row r="5" spans="2:4" ht="15.75" thickBot="1">
      <c r="B5" s="289"/>
      <c r="C5" s="289"/>
      <c r="D5" s="289"/>
    </row>
    <row r="6" spans="2:4" ht="18.75" customHeight="1">
      <c r="B6" s="1217" t="s">
        <v>233</v>
      </c>
      <c r="C6" s="1219">
        <v>2016</v>
      </c>
      <c r="D6" s="1131"/>
    </row>
    <row r="7" spans="2:4" ht="21" customHeight="1" thickBot="1">
      <c r="B7" s="1218"/>
      <c r="C7" s="288" t="s">
        <v>522</v>
      </c>
      <c r="D7" s="185" t="s">
        <v>567</v>
      </c>
    </row>
    <row r="8" spans="2:4">
      <c r="B8" s="141" t="s">
        <v>234</v>
      </c>
      <c r="C8" s="143">
        <v>22</v>
      </c>
      <c r="D8" s="144">
        <v>0.49239033124440468</v>
      </c>
    </row>
    <row r="9" spans="2:4">
      <c r="B9" s="142" t="s">
        <v>235</v>
      </c>
      <c r="C9" s="143">
        <v>1204</v>
      </c>
      <c r="D9" s="145">
        <v>26.947179946284688</v>
      </c>
    </row>
    <row r="10" spans="2:4">
      <c r="B10" s="142" t="s">
        <v>236</v>
      </c>
      <c r="C10" s="143">
        <v>336</v>
      </c>
      <c r="D10" s="145">
        <v>7.5201432408236348</v>
      </c>
    </row>
    <row r="11" spans="2:4">
      <c r="B11" s="142" t="s">
        <v>311</v>
      </c>
      <c r="C11" s="143">
        <v>1859</v>
      </c>
      <c r="D11" s="145">
        <v>41.60698299015219</v>
      </c>
    </row>
    <row r="12" spans="2:4">
      <c r="B12" s="142" t="s">
        <v>237</v>
      </c>
      <c r="C12" s="143">
        <v>487</v>
      </c>
      <c r="D12" s="145">
        <v>10.899731423455684</v>
      </c>
    </row>
    <row r="13" spans="2:4">
      <c r="B13" s="142" t="s">
        <v>556</v>
      </c>
      <c r="C13" s="143">
        <v>71</v>
      </c>
      <c r="D13" s="145">
        <v>1.5890778871978515</v>
      </c>
    </row>
    <row r="14" spans="2:4">
      <c r="B14" s="142" t="s">
        <v>489</v>
      </c>
      <c r="C14" s="143">
        <v>430</v>
      </c>
      <c r="D14" s="145">
        <v>9.6239928379588182</v>
      </c>
    </row>
    <row r="15" spans="2:4">
      <c r="B15" s="142" t="s">
        <v>238</v>
      </c>
      <c r="C15" s="143">
        <v>59</v>
      </c>
      <c r="D15" s="145">
        <v>1.3205013428827217</v>
      </c>
    </row>
    <row r="16" spans="2:4">
      <c r="B16" s="142"/>
      <c r="C16" s="138"/>
      <c r="D16" s="83"/>
    </row>
    <row r="17" spans="2:4" ht="18" customHeight="1" thickBot="1">
      <c r="B17" s="146" t="s">
        <v>478</v>
      </c>
      <c r="C17" s="140">
        <f>SUM(C8:C15)</f>
        <v>4468</v>
      </c>
      <c r="D17" s="147">
        <f>SUM(D8:D15)</f>
        <v>99.999999999999986</v>
      </c>
    </row>
    <row r="18" spans="2:4">
      <c r="B18" s="49" t="s">
        <v>312</v>
      </c>
      <c r="C18" s="94"/>
      <c r="D18" s="95"/>
    </row>
    <row r="46" ht="18.75" customHeight="1"/>
  </sheetData>
  <mergeCells count="5">
    <mergeCell ref="B1:D1"/>
    <mergeCell ref="B3:D3"/>
    <mergeCell ref="B4:D4"/>
    <mergeCell ref="B6:B7"/>
    <mergeCell ref="C6:D6"/>
  </mergeCells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Hoja97">
    <pageSetUpPr fitToPage="1"/>
  </sheetPr>
  <dimension ref="A1:S54"/>
  <sheetViews>
    <sheetView view="pageBreakPreview" zoomScale="75" zoomScaleNormal="75" workbookViewId="0">
      <selection activeCell="I23" sqref="I23"/>
    </sheetView>
  </sheetViews>
  <sheetFormatPr baseColWidth="10" defaultRowHeight="12.75"/>
  <cols>
    <col min="1" max="1" width="45.140625" style="340" customWidth="1"/>
    <col min="2" max="15" width="8.28515625" style="340" bestFit="1" customWidth="1"/>
    <col min="16" max="16" width="8.140625" style="340" customWidth="1"/>
    <col min="17" max="16384" width="11.42578125" style="340"/>
  </cols>
  <sheetData>
    <row r="1" spans="1:16" ht="18">
      <c r="A1" s="1215" t="s">
        <v>232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  <c r="O1" s="1215"/>
    </row>
    <row r="3" spans="1:16" ht="15">
      <c r="A3" s="1183" t="s">
        <v>868</v>
      </c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</row>
    <row r="4" spans="1:16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6"/>
      <c r="N4" s="6"/>
    </row>
    <row r="5" spans="1:16" ht="25.5" customHeight="1" thickBot="1">
      <c r="A5" s="226" t="s">
        <v>239</v>
      </c>
      <c r="B5" s="227">
        <v>1987</v>
      </c>
      <c r="C5" s="227">
        <v>1988</v>
      </c>
      <c r="D5" s="227">
        <v>1989</v>
      </c>
      <c r="E5" s="227">
        <v>1990</v>
      </c>
      <c r="F5" s="227">
        <v>1991</v>
      </c>
      <c r="G5" s="227">
        <v>1992</v>
      </c>
      <c r="H5" s="227">
        <v>1993</v>
      </c>
      <c r="I5" s="227">
        <v>1994</v>
      </c>
      <c r="J5" s="227">
        <v>1995</v>
      </c>
      <c r="K5" s="227">
        <v>1996</v>
      </c>
      <c r="L5" s="228">
        <v>1997</v>
      </c>
      <c r="M5" s="228">
        <v>1998</v>
      </c>
      <c r="N5" s="228">
        <v>1999</v>
      </c>
      <c r="O5" s="228">
        <v>2000</v>
      </c>
      <c r="P5" s="228">
        <v>2001</v>
      </c>
    </row>
    <row r="6" spans="1:16">
      <c r="A6" s="44" t="s">
        <v>240</v>
      </c>
      <c r="B6" s="383">
        <v>322</v>
      </c>
      <c r="C6" s="383">
        <v>388</v>
      </c>
      <c r="D6" s="383">
        <v>457</v>
      </c>
      <c r="E6" s="383">
        <v>447</v>
      </c>
      <c r="F6" s="383">
        <v>436</v>
      </c>
      <c r="G6" s="383">
        <v>462</v>
      </c>
      <c r="H6" s="383">
        <v>460</v>
      </c>
      <c r="I6" s="383" t="s">
        <v>241</v>
      </c>
      <c r="J6" s="383">
        <v>454</v>
      </c>
      <c r="K6" s="383">
        <v>460</v>
      </c>
      <c r="L6" s="384">
        <v>462</v>
      </c>
      <c r="M6" s="384">
        <v>465</v>
      </c>
      <c r="N6" s="384">
        <v>611</v>
      </c>
      <c r="O6" s="384">
        <v>620</v>
      </c>
      <c r="P6" s="384">
        <v>620</v>
      </c>
    </row>
    <row r="7" spans="1:16">
      <c r="A7" s="45" t="s">
        <v>242</v>
      </c>
      <c r="B7" s="385">
        <v>3084</v>
      </c>
      <c r="C7" s="385">
        <v>4792</v>
      </c>
      <c r="D7" s="385">
        <v>5371</v>
      </c>
      <c r="E7" s="385">
        <v>5296</v>
      </c>
      <c r="F7" s="385">
        <v>5212</v>
      </c>
      <c r="G7" s="385">
        <v>5521</v>
      </c>
      <c r="H7" s="385">
        <v>5510</v>
      </c>
      <c r="I7" s="385">
        <v>5563</v>
      </c>
      <c r="J7" s="385">
        <v>5367</v>
      </c>
      <c r="K7" s="385">
        <v>5495</v>
      </c>
      <c r="L7" s="386">
        <v>5544</v>
      </c>
      <c r="M7" s="386">
        <v>5576</v>
      </c>
      <c r="N7" s="386">
        <v>7371</v>
      </c>
      <c r="O7" s="386">
        <v>7545</v>
      </c>
      <c r="P7" s="386">
        <v>7522</v>
      </c>
    </row>
    <row r="8" spans="1:16">
      <c r="A8" s="45" t="s">
        <v>243</v>
      </c>
      <c r="B8" s="385">
        <v>2824</v>
      </c>
      <c r="C8" s="385">
        <v>4468</v>
      </c>
      <c r="D8" s="385">
        <v>5597</v>
      </c>
      <c r="E8" s="385">
        <v>5432</v>
      </c>
      <c r="F8" s="385">
        <v>5250</v>
      </c>
      <c r="G8" s="385">
        <v>5567</v>
      </c>
      <c r="H8" s="385">
        <v>5530</v>
      </c>
      <c r="I8" s="385">
        <v>5381</v>
      </c>
      <c r="J8" s="385">
        <v>5529</v>
      </c>
      <c r="K8" s="385">
        <v>5545</v>
      </c>
      <c r="L8" s="386">
        <v>5544</v>
      </c>
      <c r="M8" s="386">
        <v>5584</v>
      </c>
      <c r="N8" s="386">
        <v>7293</v>
      </c>
      <c r="O8" s="386">
        <v>7335</v>
      </c>
      <c r="P8" s="386">
        <v>7358</v>
      </c>
    </row>
    <row r="9" spans="1:16">
      <c r="A9" s="392" t="s">
        <v>244</v>
      </c>
      <c r="B9" s="385">
        <v>5908</v>
      </c>
      <c r="C9" s="385">
        <v>9260</v>
      </c>
      <c r="D9" s="385">
        <v>10968</v>
      </c>
      <c r="E9" s="385">
        <v>10728</v>
      </c>
      <c r="F9" s="385">
        <v>10462</v>
      </c>
      <c r="G9" s="385">
        <v>11088</v>
      </c>
      <c r="H9" s="385">
        <v>11040</v>
      </c>
      <c r="I9" s="385">
        <v>10944</v>
      </c>
      <c r="J9" s="385">
        <v>10896</v>
      </c>
      <c r="K9" s="385">
        <v>11040</v>
      </c>
      <c r="L9" s="386">
        <v>11088</v>
      </c>
      <c r="M9" s="386">
        <v>11160</v>
      </c>
      <c r="N9" s="386">
        <v>14664</v>
      </c>
      <c r="O9" s="386">
        <v>14880</v>
      </c>
      <c r="P9" s="386">
        <v>14880</v>
      </c>
    </row>
    <row r="10" spans="1:16">
      <c r="A10" s="46" t="s">
        <v>245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9"/>
      <c r="M10" s="69"/>
      <c r="N10" s="69"/>
      <c r="O10" s="69"/>
      <c r="P10" s="69"/>
    </row>
    <row r="11" spans="1:16">
      <c r="A11" s="392" t="s">
        <v>246</v>
      </c>
      <c r="B11" s="120">
        <v>67.86640726329442</v>
      </c>
      <c r="C11" s="120">
        <v>71.118530884808024</v>
      </c>
      <c r="D11" s="120">
        <v>77.937069447030353</v>
      </c>
      <c r="E11" s="120">
        <v>77.794561933534752</v>
      </c>
      <c r="F11" s="120">
        <v>67.766692248656952</v>
      </c>
      <c r="G11" s="120">
        <v>55.569643180583228</v>
      </c>
      <c r="H11" s="120">
        <v>49.927404718693289</v>
      </c>
      <c r="I11" s="120">
        <v>43.879201869494878</v>
      </c>
      <c r="J11" s="120">
        <v>32.737097074715855</v>
      </c>
      <c r="K11" s="120">
        <v>33.066424021838039</v>
      </c>
      <c r="L11" s="121">
        <v>38.906926406926409</v>
      </c>
      <c r="M11" s="121">
        <v>39.149928263988521</v>
      </c>
      <c r="N11" s="121">
        <v>41.025641025641022</v>
      </c>
      <c r="O11" s="121">
        <v>38.1</v>
      </c>
      <c r="P11" s="121">
        <v>33.799999999999997</v>
      </c>
    </row>
    <row r="12" spans="1:16">
      <c r="A12" s="392" t="s">
        <v>247</v>
      </c>
      <c r="B12" s="120">
        <v>21.498054474708173</v>
      </c>
      <c r="C12" s="120">
        <v>21.160267111853088</v>
      </c>
      <c r="D12" s="120">
        <v>17.743436976354495</v>
      </c>
      <c r="E12" s="120">
        <v>17.69259818731118</v>
      </c>
      <c r="F12" s="120">
        <v>24.904067536454335</v>
      </c>
      <c r="G12" s="120">
        <v>30.90019923926825</v>
      </c>
      <c r="H12" s="120">
        <v>35.353901996370233</v>
      </c>
      <c r="I12" s="120">
        <v>36.994427467193958</v>
      </c>
      <c r="J12" s="120">
        <v>49.114961803614683</v>
      </c>
      <c r="K12" s="120">
        <v>48.862602365787076</v>
      </c>
      <c r="L12" s="121">
        <v>49.549062049062051</v>
      </c>
      <c r="M12" s="121">
        <v>47.955523672883785</v>
      </c>
      <c r="N12" s="121">
        <v>49.206349206349202</v>
      </c>
      <c r="O12" s="121">
        <v>49.9</v>
      </c>
      <c r="P12" s="121">
        <v>54.6</v>
      </c>
    </row>
    <row r="13" spans="1:16">
      <c r="A13" s="392" t="s">
        <v>248</v>
      </c>
      <c r="B13" s="120">
        <v>9.9221789883268485</v>
      </c>
      <c r="C13" s="120">
        <v>6.1769616026711187</v>
      </c>
      <c r="D13" s="120">
        <v>2.848631539750512</v>
      </c>
      <c r="E13" s="120">
        <v>2.8889728096676737</v>
      </c>
      <c r="F13" s="120">
        <v>5.1611665387567154</v>
      </c>
      <c r="G13" s="120">
        <v>10.958159753667813</v>
      </c>
      <c r="H13" s="120">
        <v>11.651542649727768</v>
      </c>
      <c r="I13" s="120">
        <v>12.96063275211217</v>
      </c>
      <c r="J13" s="120">
        <v>14.924538848518726</v>
      </c>
      <c r="K13" s="120">
        <v>13.466787989080983</v>
      </c>
      <c r="L13" s="121">
        <v>8.7842712842712842</v>
      </c>
      <c r="M13" s="121">
        <v>9.110473457675754</v>
      </c>
      <c r="N13" s="121">
        <v>7.1496404829738163</v>
      </c>
      <c r="O13" s="121">
        <v>7.3</v>
      </c>
      <c r="P13" s="121">
        <v>8.6</v>
      </c>
    </row>
    <row r="14" spans="1:16">
      <c r="A14" s="392" t="s">
        <v>249</v>
      </c>
      <c r="B14" s="120">
        <v>0.71335927367055774</v>
      </c>
      <c r="C14" s="120">
        <v>1.0851419031719534</v>
      </c>
      <c r="D14" s="120">
        <v>0.50269968348538452</v>
      </c>
      <c r="E14" s="120">
        <v>0.26435045317220546</v>
      </c>
      <c r="F14" s="120">
        <v>0.7482732156561781</v>
      </c>
      <c r="G14" s="120">
        <v>0.81506973374388703</v>
      </c>
      <c r="H14" s="120">
        <v>1.0707803992740472</v>
      </c>
      <c r="I14" s="120">
        <v>1.8515189645874528</v>
      </c>
      <c r="J14" s="120">
        <v>1.9191354574250048</v>
      </c>
      <c r="K14" s="120">
        <v>2.256596906278435</v>
      </c>
      <c r="L14" s="121">
        <v>1.1904761904761905</v>
      </c>
      <c r="M14" s="121">
        <v>1.327116212338594</v>
      </c>
      <c r="N14" s="121">
        <v>1.1667345000678333</v>
      </c>
      <c r="O14" s="121">
        <v>0.6</v>
      </c>
      <c r="P14" s="121">
        <v>1.1000000000000001</v>
      </c>
    </row>
    <row r="15" spans="1:16">
      <c r="A15" s="392" t="s">
        <v>250</v>
      </c>
      <c r="B15" s="120">
        <v>0</v>
      </c>
      <c r="C15" s="120">
        <v>0.46</v>
      </c>
      <c r="D15" s="120">
        <v>0.97</v>
      </c>
      <c r="E15" s="120">
        <v>1.36</v>
      </c>
      <c r="F15" s="120">
        <v>1.4198004604758201</v>
      </c>
      <c r="G15" s="120">
        <v>1.7569280927368223</v>
      </c>
      <c r="H15" s="120">
        <v>1.9963702359346631</v>
      </c>
      <c r="I15" s="120">
        <v>4.3142189466115406</v>
      </c>
      <c r="J15" s="120">
        <v>1.3042668157257382</v>
      </c>
      <c r="K15" s="120">
        <v>2.347588717015475</v>
      </c>
      <c r="L15" s="121">
        <v>1.5692640692640645</v>
      </c>
      <c r="M15" s="121">
        <v>2.4569583931133456</v>
      </c>
      <c r="N15" s="121">
        <v>1.4516347849681264</v>
      </c>
      <c r="O15" s="121">
        <v>4.0999999999999996</v>
      </c>
      <c r="P15" s="121">
        <v>2</v>
      </c>
    </row>
    <row r="16" spans="1:16">
      <c r="A16" s="46" t="s">
        <v>251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1"/>
      <c r="M16" s="121"/>
      <c r="N16" s="121"/>
      <c r="O16" s="121"/>
      <c r="P16" s="121"/>
    </row>
    <row r="17" spans="1:16">
      <c r="A17" s="392" t="s">
        <v>246</v>
      </c>
      <c r="B17" s="120">
        <v>58.817280453257794</v>
      </c>
      <c r="C17" s="120">
        <v>65.734109221128023</v>
      </c>
      <c r="D17" s="120">
        <v>75.415401107736287</v>
      </c>
      <c r="E17" s="120">
        <v>78.847569955817377</v>
      </c>
      <c r="F17" s="120">
        <v>60.647619047619052</v>
      </c>
      <c r="G17" s="120">
        <v>45.715825399676667</v>
      </c>
      <c r="H17" s="120">
        <v>39.692585895117539</v>
      </c>
      <c r="I17" s="120">
        <v>32.912098123025459</v>
      </c>
      <c r="J17" s="120">
        <v>24.796527400976668</v>
      </c>
      <c r="K17" s="120">
        <v>25.266005410279529</v>
      </c>
      <c r="L17" s="121">
        <v>28.39105339105339</v>
      </c>
      <c r="M17" s="121">
        <v>34.169054441260741</v>
      </c>
      <c r="N17" s="121">
        <v>31.729055258467021</v>
      </c>
      <c r="O17" s="121">
        <v>28.3</v>
      </c>
      <c r="P17" s="121">
        <v>23.9</v>
      </c>
    </row>
    <row r="18" spans="1:16">
      <c r="A18" s="392" t="s">
        <v>247</v>
      </c>
      <c r="B18" s="120">
        <v>25.991501416430594</v>
      </c>
      <c r="C18" s="120">
        <v>26.835273052820053</v>
      </c>
      <c r="D18" s="120">
        <v>19.93925317134179</v>
      </c>
      <c r="E18" s="120">
        <v>16.329160530191459</v>
      </c>
      <c r="F18" s="120">
        <v>31.923809523809528</v>
      </c>
      <c r="G18" s="120">
        <v>43.129153942877672</v>
      </c>
      <c r="H18" s="120">
        <v>48.933092224231466</v>
      </c>
      <c r="I18" s="120">
        <v>47.481880691321315</v>
      </c>
      <c r="J18" s="120">
        <v>46.554530656538248</v>
      </c>
      <c r="K18" s="120">
        <v>53.994589720468888</v>
      </c>
      <c r="L18" s="121">
        <v>55.80808080808081</v>
      </c>
      <c r="M18" s="121">
        <v>51.414756446991404</v>
      </c>
      <c r="N18" s="121">
        <v>52.187028657616899</v>
      </c>
      <c r="O18" s="121">
        <v>55.9</v>
      </c>
      <c r="P18" s="121">
        <v>61.7</v>
      </c>
    </row>
    <row r="19" spans="1:16">
      <c r="A19" s="392" t="s">
        <v>248</v>
      </c>
      <c r="B19" s="120">
        <v>14.483002832861189</v>
      </c>
      <c r="C19" s="120">
        <v>5.7072515666965087</v>
      </c>
      <c r="D19" s="120">
        <v>2.8765410041093444</v>
      </c>
      <c r="E19" s="120">
        <v>3.3321060382916055</v>
      </c>
      <c r="F19" s="120">
        <v>5.2761904761904761</v>
      </c>
      <c r="G19" s="120">
        <v>8.0474223100413145</v>
      </c>
      <c r="H19" s="120">
        <v>8.3001808318264008</v>
      </c>
      <c r="I19" s="120">
        <v>13.138821780338228</v>
      </c>
      <c r="J19" s="120">
        <v>22.807017543859647</v>
      </c>
      <c r="K19" s="120">
        <v>16.627592425608658</v>
      </c>
      <c r="L19" s="121">
        <v>12.103174603174603</v>
      </c>
      <c r="M19" s="121">
        <v>10.100286532951291</v>
      </c>
      <c r="N19" s="121">
        <v>12.751953928424516</v>
      </c>
      <c r="O19" s="121">
        <v>13</v>
      </c>
      <c r="P19" s="121">
        <v>10.9</v>
      </c>
    </row>
    <row r="20" spans="1:16">
      <c r="A20" s="392" t="s">
        <v>249</v>
      </c>
      <c r="B20" s="120">
        <v>0.708215297450425</v>
      </c>
      <c r="C20" s="120">
        <v>1.1190689346463742</v>
      </c>
      <c r="D20" s="120">
        <v>0.80400214400571723</v>
      </c>
      <c r="E20" s="120">
        <v>0.95729013254786455</v>
      </c>
      <c r="F20" s="120">
        <v>1.4095238095238094</v>
      </c>
      <c r="G20" s="120">
        <v>1.0957427698940183</v>
      </c>
      <c r="H20" s="120">
        <v>1.1934900542495479</v>
      </c>
      <c r="I20" s="120">
        <v>2.8990893885894815</v>
      </c>
      <c r="J20" s="120">
        <v>3.1651293181407127</v>
      </c>
      <c r="K20" s="120">
        <v>2.0919747520288547</v>
      </c>
      <c r="L20" s="121">
        <v>1.6414141414141417</v>
      </c>
      <c r="M20" s="121">
        <v>1.361031518624642</v>
      </c>
      <c r="N20" s="121">
        <v>1.0009598244892364</v>
      </c>
      <c r="O20" s="121">
        <v>0.6</v>
      </c>
      <c r="P20" s="121">
        <v>0.9</v>
      </c>
    </row>
    <row r="21" spans="1:16">
      <c r="A21" s="392" t="s">
        <v>250</v>
      </c>
      <c r="B21" s="120">
        <v>0</v>
      </c>
      <c r="C21" s="120">
        <v>0.6</v>
      </c>
      <c r="D21" s="120">
        <v>0.96</v>
      </c>
      <c r="E21" s="120">
        <v>0.53</v>
      </c>
      <c r="F21" s="120">
        <v>0.74285714285713444</v>
      </c>
      <c r="G21" s="120">
        <v>2.0118555775103282</v>
      </c>
      <c r="H21" s="120">
        <v>1.8806509945750471</v>
      </c>
      <c r="I21" s="120">
        <v>3.5681100167255169</v>
      </c>
      <c r="J21" s="120">
        <v>2.6767950804847209</v>
      </c>
      <c r="K21" s="120">
        <v>2.0198376916140672</v>
      </c>
      <c r="L21" s="121">
        <v>2.0562770562770556</v>
      </c>
      <c r="M21" s="121">
        <v>2.9548710601719219</v>
      </c>
      <c r="N21" s="121">
        <v>2.3310023310023342</v>
      </c>
      <c r="O21" s="121">
        <v>2.1</v>
      </c>
      <c r="P21" s="121">
        <v>2.6</v>
      </c>
    </row>
    <row r="22" spans="1:16">
      <c r="A22" s="46" t="s">
        <v>252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1"/>
      <c r="M22" s="121"/>
      <c r="N22" s="121"/>
      <c r="O22" s="121"/>
      <c r="P22" s="121"/>
    </row>
    <row r="23" spans="1:16">
      <c r="A23" s="392" t="s">
        <v>246</v>
      </c>
      <c r="B23" s="120">
        <v>63.540961408259989</v>
      </c>
      <c r="C23" s="120">
        <v>68.520518358531319</v>
      </c>
      <c r="D23" s="120">
        <v>76.65025528811087</v>
      </c>
      <c r="E23" s="120">
        <v>78.327740492170022</v>
      </c>
      <c r="F23" s="120">
        <v>64.194226725291543</v>
      </c>
      <c r="G23" s="120">
        <v>50.622294372294377</v>
      </c>
      <c r="H23" s="120">
        <v>44.800724637681164</v>
      </c>
      <c r="I23" s="120">
        <v>38.486842105263158</v>
      </c>
      <c r="J23" s="120">
        <v>28.707782672540382</v>
      </c>
      <c r="K23" s="120">
        <v>29.14855072463768</v>
      </c>
      <c r="L23" s="121">
        <v>33.648989898989903</v>
      </c>
      <c r="M23" s="121">
        <v>36.657706093189965</v>
      </c>
      <c r="N23" s="121">
        <v>36.402073104200767</v>
      </c>
      <c r="O23" s="121">
        <v>33.299999999999997</v>
      </c>
      <c r="P23" s="121">
        <v>28.9</v>
      </c>
    </row>
    <row r="24" spans="1:16">
      <c r="A24" s="392" t="s">
        <v>247</v>
      </c>
      <c r="B24" s="120">
        <v>23.645903859173998</v>
      </c>
      <c r="C24" s="120">
        <v>23.898488120950322</v>
      </c>
      <c r="D24" s="120">
        <v>18.863967906637491</v>
      </c>
      <c r="E24" s="120">
        <v>17.002237136465325</v>
      </c>
      <c r="F24" s="120">
        <v>28.426687057923917</v>
      </c>
      <c r="G24" s="120">
        <v>37.040043290043286</v>
      </c>
      <c r="H24" s="120">
        <v>42.155797101449281</v>
      </c>
      <c r="I24" s="120">
        <v>42.15095029239766</v>
      </c>
      <c r="J24" s="120">
        <v>47.815712187958887</v>
      </c>
      <c r="K24" s="120">
        <v>51.440217391304344</v>
      </c>
      <c r="L24" s="121">
        <v>52.678571428571431</v>
      </c>
      <c r="M24" s="121">
        <v>49.686379928315411</v>
      </c>
      <c r="N24" s="121">
        <v>50.688761593016906</v>
      </c>
      <c r="O24" s="121">
        <v>52.9</v>
      </c>
      <c r="P24" s="121">
        <v>58.1</v>
      </c>
    </row>
    <row r="25" spans="1:16">
      <c r="A25" s="392" t="s">
        <v>248</v>
      </c>
      <c r="B25" s="120">
        <v>12.102234258632363</v>
      </c>
      <c r="C25" s="120">
        <v>5.9503239740820737</v>
      </c>
      <c r="D25" s="120">
        <v>2.8628738147337707</v>
      </c>
      <c r="E25" s="120">
        <v>3.1133482475764356</v>
      </c>
      <c r="F25" s="120">
        <v>5.2188874020263816</v>
      </c>
      <c r="G25" s="120">
        <v>9.4967532467532472</v>
      </c>
      <c r="H25" s="120">
        <v>9.9728260869565215</v>
      </c>
      <c r="I25" s="120">
        <v>13.048245614035087</v>
      </c>
      <c r="J25" s="120">
        <v>18.924375917767989</v>
      </c>
      <c r="K25" s="120">
        <v>15.054347826086955</v>
      </c>
      <c r="L25" s="121">
        <v>10.443722943722944</v>
      </c>
      <c r="M25" s="121">
        <v>9.6057347670250905</v>
      </c>
      <c r="N25" s="121">
        <v>9.9358974358974361</v>
      </c>
      <c r="O25" s="121">
        <v>10.1</v>
      </c>
      <c r="P25" s="121">
        <v>9.6999999999999993</v>
      </c>
    </row>
    <row r="26" spans="1:16">
      <c r="A26" s="392" t="s">
        <v>249</v>
      </c>
      <c r="B26" s="120">
        <v>0.7109004739336493</v>
      </c>
      <c r="C26" s="120">
        <v>1.1015118790496761</v>
      </c>
      <c r="D26" s="120">
        <v>0.65645514223194745</v>
      </c>
      <c r="E26" s="120">
        <v>0.61521252796420578</v>
      </c>
      <c r="F26" s="120">
        <v>1.0800994073790862</v>
      </c>
      <c r="G26" s="120">
        <v>0.95598845598845594</v>
      </c>
      <c r="H26" s="120">
        <v>1.1322463768115942</v>
      </c>
      <c r="I26" s="120">
        <v>2.3665935672514617</v>
      </c>
      <c r="J26" s="120">
        <v>2.5513950073421441</v>
      </c>
      <c r="K26" s="120">
        <v>2.1739130434782608</v>
      </c>
      <c r="L26" s="121">
        <v>1.4159451659451661</v>
      </c>
      <c r="M26" s="121">
        <v>1.3440860215053763</v>
      </c>
      <c r="N26" s="121">
        <v>1.0842880523731586</v>
      </c>
      <c r="O26" s="121">
        <v>0.6</v>
      </c>
      <c r="P26" s="121">
        <v>1</v>
      </c>
    </row>
    <row r="27" spans="1:16" ht="13.5" thickBot="1">
      <c r="A27" s="392" t="s">
        <v>250</v>
      </c>
      <c r="B27" s="120">
        <v>8.8817841970012523E-16</v>
      </c>
      <c r="C27" s="120">
        <v>0.52915766738660874</v>
      </c>
      <c r="D27" s="120">
        <v>0.96644784828592101</v>
      </c>
      <c r="E27" s="120">
        <v>0.9414615958240109</v>
      </c>
      <c r="F27" s="120">
        <v>1.080099407379072</v>
      </c>
      <c r="G27" s="120">
        <v>1.884920634920634</v>
      </c>
      <c r="H27" s="120">
        <v>1.9384057971014399</v>
      </c>
      <c r="I27" s="120">
        <v>3.9473684210526336</v>
      </c>
      <c r="J27" s="120">
        <v>2.0007342143905902</v>
      </c>
      <c r="K27" s="120">
        <v>2.182971014492753</v>
      </c>
      <c r="L27" s="121">
        <v>1.8127705627705628</v>
      </c>
      <c r="M27" s="121">
        <v>2.7060931899641574</v>
      </c>
      <c r="N27" s="233">
        <v>1.8889798145117322</v>
      </c>
      <c r="O27" s="233">
        <v>3.1</v>
      </c>
      <c r="P27" s="233">
        <v>2.2999999999999998</v>
      </c>
    </row>
    <row r="28" spans="1:16">
      <c r="A28" s="1383" t="s">
        <v>253</v>
      </c>
      <c r="B28" s="1383"/>
      <c r="C28" s="1383"/>
      <c r="D28" s="1383"/>
      <c r="E28" s="51"/>
      <c r="F28" s="51"/>
      <c r="G28" s="51"/>
      <c r="H28" s="51"/>
      <c r="I28" s="51"/>
      <c r="J28" s="51"/>
      <c r="K28" s="51"/>
      <c r="L28" s="51"/>
      <c r="M28" s="51"/>
      <c r="O28" s="6"/>
    </row>
    <row r="29" spans="1:16" ht="13.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</row>
    <row r="30" spans="1:16" ht="27" customHeight="1" thickBot="1">
      <c r="A30" s="226" t="s">
        <v>239</v>
      </c>
      <c r="B30" s="227">
        <v>2002</v>
      </c>
      <c r="C30" s="227">
        <v>2003</v>
      </c>
      <c r="D30" s="227">
        <v>2004</v>
      </c>
      <c r="E30" s="227">
        <v>2005</v>
      </c>
      <c r="F30" s="227">
        <v>2006</v>
      </c>
      <c r="G30" s="227">
        <v>2007</v>
      </c>
      <c r="H30" s="228">
        <v>2008</v>
      </c>
      <c r="I30" s="228">
        <v>2009</v>
      </c>
      <c r="J30" s="228">
        <v>2010</v>
      </c>
      <c r="K30" s="228">
        <v>2011</v>
      </c>
      <c r="L30" s="228">
        <v>2012</v>
      </c>
      <c r="M30" s="228">
        <v>2013</v>
      </c>
      <c r="N30" s="228">
        <v>2014</v>
      </c>
      <c r="O30" s="228">
        <v>2015</v>
      </c>
      <c r="P30" s="228">
        <v>2016</v>
      </c>
    </row>
    <row r="31" spans="1:16">
      <c r="A31" s="44" t="s">
        <v>240</v>
      </c>
      <c r="B31" s="383">
        <v>620</v>
      </c>
      <c r="C31" s="383">
        <v>620</v>
      </c>
      <c r="D31" s="383">
        <v>620</v>
      </c>
      <c r="E31" s="383">
        <v>620</v>
      </c>
      <c r="F31" s="383">
        <v>620</v>
      </c>
      <c r="G31" s="383">
        <v>620</v>
      </c>
      <c r="H31" s="386">
        <v>620</v>
      </c>
      <c r="I31" s="386">
        <v>620</v>
      </c>
      <c r="J31" s="386">
        <v>620</v>
      </c>
      <c r="K31" s="386">
        <v>620</v>
      </c>
      <c r="L31" s="384">
        <v>620</v>
      </c>
      <c r="M31" s="384">
        <v>620</v>
      </c>
      <c r="N31" s="384">
        <v>620</v>
      </c>
      <c r="O31" s="384"/>
      <c r="P31" s="384">
        <v>620</v>
      </c>
    </row>
    <row r="32" spans="1:16">
      <c r="A32" s="45" t="s">
        <v>242</v>
      </c>
      <c r="B32" s="385">
        <v>7532</v>
      </c>
      <c r="C32" s="385">
        <v>7514</v>
      </c>
      <c r="D32" s="385">
        <v>7498</v>
      </c>
      <c r="E32" s="385">
        <v>7511</v>
      </c>
      <c r="F32" s="385">
        <v>7511</v>
      </c>
      <c r="G32" s="385">
        <v>7520</v>
      </c>
      <c r="H32" s="386">
        <v>7502</v>
      </c>
      <c r="I32" s="386">
        <v>7488</v>
      </c>
      <c r="J32" s="386">
        <v>7469</v>
      </c>
      <c r="K32" s="386">
        <v>7439</v>
      </c>
      <c r="L32" s="386">
        <v>7438</v>
      </c>
      <c r="M32" s="386">
        <v>7435</v>
      </c>
      <c r="N32" s="386">
        <v>7413</v>
      </c>
      <c r="O32" s="386"/>
      <c r="P32" s="386">
        <v>7416</v>
      </c>
    </row>
    <row r="33" spans="1:16">
      <c r="A33" s="45" t="s">
        <v>243</v>
      </c>
      <c r="B33" s="385">
        <v>7348</v>
      </c>
      <c r="C33" s="385">
        <v>7366</v>
      </c>
      <c r="D33" s="385">
        <v>7382</v>
      </c>
      <c r="E33" s="385">
        <v>7369</v>
      </c>
      <c r="F33" s="385">
        <v>7369</v>
      </c>
      <c r="G33" s="385">
        <v>7360</v>
      </c>
      <c r="H33" s="386">
        <v>7378</v>
      </c>
      <c r="I33" s="386">
        <v>7392</v>
      </c>
      <c r="J33" s="386">
        <v>7411</v>
      </c>
      <c r="K33" s="386">
        <v>7441</v>
      </c>
      <c r="L33" s="386">
        <v>7442</v>
      </c>
      <c r="M33" s="386">
        <v>7445</v>
      </c>
      <c r="N33" s="386">
        <v>7467</v>
      </c>
      <c r="O33" s="386"/>
      <c r="P33" s="386">
        <v>7464</v>
      </c>
    </row>
    <row r="34" spans="1:16">
      <c r="A34" s="392" t="s">
        <v>244</v>
      </c>
      <c r="B34" s="385">
        <v>14880</v>
      </c>
      <c r="C34" s="385">
        <v>14880</v>
      </c>
      <c r="D34" s="385">
        <v>14880</v>
      </c>
      <c r="E34" s="385">
        <v>14880</v>
      </c>
      <c r="F34" s="385">
        <v>14880</v>
      </c>
      <c r="G34" s="385">
        <v>14880</v>
      </c>
      <c r="H34" s="386">
        <v>14880</v>
      </c>
      <c r="I34" s="386">
        <v>14880</v>
      </c>
      <c r="J34" s="386">
        <v>14880</v>
      </c>
      <c r="K34" s="386">
        <v>14880</v>
      </c>
      <c r="L34" s="386">
        <v>14880</v>
      </c>
      <c r="M34" s="386">
        <v>14880</v>
      </c>
      <c r="N34" s="386">
        <v>14880</v>
      </c>
      <c r="O34" s="386"/>
      <c r="P34" s="386">
        <v>14880</v>
      </c>
    </row>
    <row r="35" spans="1:16">
      <c r="A35" s="46" t="s">
        <v>245</v>
      </c>
      <c r="B35" s="65"/>
      <c r="C35" s="65"/>
      <c r="D35" s="65"/>
      <c r="E35" s="65"/>
      <c r="F35" s="65"/>
      <c r="G35" s="65"/>
      <c r="H35" s="69"/>
      <c r="I35" s="69"/>
      <c r="J35" s="69"/>
      <c r="K35" s="69"/>
      <c r="L35" s="69"/>
      <c r="M35" s="69"/>
      <c r="N35" s="69"/>
      <c r="O35" s="69"/>
      <c r="P35" s="69"/>
    </row>
    <row r="36" spans="1:16">
      <c r="A36" s="392" t="s">
        <v>246</v>
      </c>
      <c r="B36" s="120">
        <v>28.7</v>
      </c>
      <c r="C36" s="120">
        <v>27</v>
      </c>
      <c r="D36" s="120">
        <v>27.5</v>
      </c>
      <c r="E36" s="120">
        <v>20.399999999999999</v>
      </c>
      <c r="F36" s="120">
        <v>21.2</v>
      </c>
      <c r="G36" s="120">
        <v>22.2</v>
      </c>
      <c r="H36" s="121">
        <v>23.5</v>
      </c>
      <c r="I36" s="121">
        <v>21.554487179487179</v>
      </c>
      <c r="J36" s="121">
        <v>27.165617887267373</v>
      </c>
      <c r="K36" s="121">
        <v>32.47748353273289</v>
      </c>
      <c r="L36" s="121">
        <v>25.961279913955366</v>
      </c>
      <c r="M36" s="121">
        <v>28.217888365837258</v>
      </c>
      <c r="N36" s="121">
        <v>25.92742479428032</v>
      </c>
      <c r="O36" s="121"/>
      <c r="P36" s="121">
        <v>21.1</v>
      </c>
    </row>
    <row r="37" spans="1:16">
      <c r="A37" s="392" t="s">
        <v>247</v>
      </c>
      <c r="B37" s="120">
        <v>55.7</v>
      </c>
      <c r="C37" s="120">
        <v>58.9</v>
      </c>
      <c r="D37" s="120">
        <v>58.5</v>
      </c>
      <c r="E37" s="120">
        <v>60.2</v>
      </c>
      <c r="F37" s="120">
        <v>60</v>
      </c>
      <c r="G37" s="120">
        <v>62</v>
      </c>
      <c r="H37" s="121">
        <v>63.6</v>
      </c>
      <c r="I37" s="121">
        <v>63.541666666666664</v>
      </c>
      <c r="J37" s="121">
        <v>59.700093720712275</v>
      </c>
      <c r="K37" s="121">
        <v>57.104449522785316</v>
      </c>
      <c r="L37" s="121">
        <v>62.570583490185541</v>
      </c>
      <c r="M37" s="121">
        <v>59.15265635507734</v>
      </c>
      <c r="N37" s="121">
        <v>62.727640631323354</v>
      </c>
      <c r="O37" s="121"/>
      <c r="P37" s="121">
        <v>58.1</v>
      </c>
    </row>
    <row r="38" spans="1:16">
      <c r="A38" s="392" t="s">
        <v>248</v>
      </c>
      <c r="B38" s="120">
        <v>12.2</v>
      </c>
      <c r="C38" s="120">
        <v>11.5</v>
      </c>
      <c r="D38" s="120">
        <v>10.199999999999999</v>
      </c>
      <c r="E38" s="120">
        <v>16.2</v>
      </c>
      <c r="F38" s="120">
        <v>15.5</v>
      </c>
      <c r="G38" s="120">
        <v>12.9</v>
      </c>
      <c r="H38" s="121">
        <v>10.7</v>
      </c>
      <c r="I38" s="121">
        <v>11.885683760683762</v>
      </c>
      <c r="J38" s="121">
        <v>9.4657919400187449</v>
      </c>
      <c r="K38" s="121">
        <v>7.9849442129318451</v>
      </c>
      <c r="L38" s="121">
        <v>8.9271309491798867</v>
      </c>
      <c r="M38" s="121">
        <v>8.4061869535978477</v>
      </c>
      <c r="N38" s="121">
        <v>8.8358289491433961</v>
      </c>
      <c r="O38" s="121"/>
      <c r="P38" s="121">
        <v>15.5</v>
      </c>
    </row>
    <row r="39" spans="1:16">
      <c r="A39" s="392" t="s">
        <v>249</v>
      </c>
      <c r="B39" s="120">
        <v>0.9</v>
      </c>
      <c r="C39" s="120">
        <v>1.2</v>
      </c>
      <c r="D39" s="120">
        <v>1.3</v>
      </c>
      <c r="E39" s="120">
        <v>1.4</v>
      </c>
      <c r="F39" s="120">
        <v>1</v>
      </c>
      <c r="G39" s="120">
        <v>0.9</v>
      </c>
      <c r="H39" s="121">
        <v>0.9</v>
      </c>
      <c r="I39" s="121">
        <v>1.3354700854700854</v>
      </c>
      <c r="J39" s="121">
        <v>0.88365243004418259</v>
      </c>
      <c r="K39" s="121">
        <v>0.82000268853340497</v>
      </c>
      <c r="L39" s="121">
        <v>1.398225329389621</v>
      </c>
      <c r="M39" s="121">
        <v>1.1297915265635508</v>
      </c>
      <c r="N39" s="121">
        <v>1.3</v>
      </c>
      <c r="O39" s="121"/>
      <c r="P39" s="121">
        <v>1.8</v>
      </c>
    </row>
    <row r="40" spans="1:16">
      <c r="A40" s="392" t="s">
        <v>250</v>
      </c>
      <c r="B40" s="120">
        <v>2.5</v>
      </c>
      <c r="C40" s="120">
        <v>1.4</v>
      </c>
      <c r="D40" s="120">
        <v>2.5</v>
      </c>
      <c r="E40" s="120">
        <v>1.7</v>
      </c>
      <c r="F40" s="120">
        <v>2.2999999999999998</v>
      </c>
      <c r="G40" s="120">
        <v>2.1</v>
      </c>
      <c r="H40" s="121">
        <v>1.3</v>
      </c>
      <c r="I40" s="121">
        <v>1.6826923076923077</v>
      </c>
      <c r="J40" s="121">
        <v>2.7848440219574244</v>
      </c>
      <c r="K40" s="121">
        <v>1.6131200430165435</v>
      </c>
      <c r="L40" s="121">
        <v>1.1427803172895854</v>
      </c>
      <c r="M40" s="121">
        <v>3.0934767989240068</v>
      </c>
      <c r="N40" s="121">
        <v>1.3354917037636618</v>
      </c>
      <c r="O40" s="121"/>
      <c r="P40" s="121">
        <v>3.6</v>
      </c>
    </row>
    <row r="41" spans="1:16">
      <c r="A41" s="46" t="s">
        <v>251</v>
      </c>
      <c r="B41" s="120"/>
      <c r="C41" s="120"/>
      <c r="D41" s="120"/>
      <c r="E41" s="120"/>
      <c r="F41" s="120"/>
      <c r="G41" s="120"/>
      <c r="H41" s="121"/>
      <c r="I41" s="121"/>
      <c r="J41" s="121"/>
      <c r="K41" s="121"/>
      <c r="L41" s="121"/>
      <c r="M41" s="121"/>
      <c r="N41" s="121"/>
      <c r="O41" s="121"/>
      <c r="P41" s="121"/>
    </row>
    <row r="42" spans="1:16">
      <c r="A42" s="392" t="s">
        <v>246</v>
      </c>
      <c r="B42" s="120">
        <v>19.5</v>
      </c>
      <c r="C42" s="120">
        <v>18.3</v>
      </c>
      <c r="D42" s="120">
        <v>20.399999999999999</v>
      </c>
      <c r="E42" s="120">
        <v>13.5</v>
      </c>
      <c r="F42" s="120">
        <v>13.1</v>
      </c>
      <c r="G42" s="120">
        <v>13.7</v>
      </c>
      <c r="H42" s="121">
        <v>15.9</v>
      </c>
      <c r="I42" s="121">
        <v>13.920454545454545</v>
      </c>
      <c r="J42" s="121">
        <v>21.414114154635001</v>
      </c>
      <c r="K42" s="121">
        <v>23.679612955247951</v>
      </c>
      <c r="L42" s="121">
        <v>17.669981187852731</v>
      </c>
      <c r="M42" s="121">
        <v>16.1316319677636</v>
      </c>
      <c r="N42" s="121">
        <v>17.49029061202625</v>
      </c>
      <c r="O42" s="121"/>
      <c r="P42" s="121">
        <v>17.899999999999999</v>
      </c>
    </row>
    <row r="43" spans="1:16">
      <c r="A43" s="392" t="s">
        <v>247</v>
      </c>
      <c r="B43" s="120">
        <v>63.2</v>
      </c>
      <c r="C43" s="120">
        <v>62.6</v>
      </c>
      <c r="D43" s="120">
        <v>63.6</v>
      </c>
      <c r="E43" s="120">
        <v>63.2</v>
      </c>
      <c r="F43" s="120">
        <v>62.5</v>
      </c>
      <c r="G43" s="120">
        <v>66.8</v>
      </c>
      <c r="H43" s="121">
        <v>65.7</v>
      </c>
      <c r="I43" s="121">
        <v>65.408549783549788</v>
      </c>
      <c r="J43" s="121">
        <v>62.461206314937257</v>
      </c>
      <c r="K43" s="121">
        <v>63.109797070286255</v>
      </c>
      <c r="L43" s="121">
        <v>58.82827196990057</v>
      </c>
      <c r="M43" s="121">
        <v>63.22364002686367</v>
      </c>
      <c r="N43" s="121">
        <v>64.122137404580144</v>
      </c>
      <c r="O43" s="121"/>
      <c r="P43" s="121">
        <v>59.3</v>
      </c>
    </row>
    <row r="44" spans="1:16">
      <c r="A44" s="392" t="s">
        <v>248</v>
      </c>
      <c r="B44" s="120">
        <v>14.3</v>
      </c>
      <c r="C44" s="120">
        <v>14.9</v>
      </c>
      <c r="D44" s="120">
        <v>13.5</v>
      </c>
      <c r="E44" s="120">
        <v>19.899999999999999</v>
      </c>
      <c r="F44" s="120">
        <v>20.9</v>
      </c>
      <c r="G44" s="120">
        <v>16.3</v>
      </c>
      <c r="H44" s="121">
        <v>15.7</v>
      </c>
      <c r="I44" s="121">
        <v>16.801948051948052</v>
      </c>
      <c r="J44" s="121">
        <v>12.818782890298206</v>
      </c>
      <c r="K44" s="121">
        <v>10.253998118532454</v>
      </c>
      <c r="L44" s="121">
        <v>18.059661381349098</v>
      </c>
      <c r="M44" s="121">
        <v>15.728676964405642</v>
      </c>
      <c r="N44" s="121">
        <v>13.954734163653409</v>
      </c>
      <c r="O44" s="121"/>
      <c r="P44" s="121">
        <v>16.5</v>
      </c>
    </row>
    <row r="45" spans="1:16">
      <c r="A45" s="392" t="s">
        <v>249</v>
      </c>
      <c r="B45" s="120">
        <v>0.9</v>
      </c>
      <c r="C45" s="120">
        <v>1.3</v>
      </c>
      <c r="D45" s="120">
        <v>1</v>
      </c>
      <c r="E45" s="120">
        <v>1.4</v>
      </c>
      <c r="F45" s="120">
        <v>1.6</v>
      </c>
      <c r="G45" s="120">
        <v>1.6</v>
      </c>
      <c r="H45" s="121">
        <v>1.3</v>
      </c>
      <c r="I45" s="121">
        <v>1.5286796536796536</v>
      </c>
      <c r="J45" s="121">
        <v>1.4033193900958034</v>
      </c>
      <c r="K45" s="121">
        <v>1.3170272812793979</v>
      </c>
      <c r="L45" s="121">
        <v>3.3458747648481593</v>
      </c>
      <c r="M45" s="121">
        <v>3.183344526527871</v>
      </c>
      <c r="N45" s="121">
        <v>2.4</v>
      </c>
      <c r="O45" s="121"/>
      <c r="P45" s="121">
        <v>2.2999999999999998</v>
      </c>
    </row>
    <row r="46" spans="1:16">
      <c r="A46" s="392" t="s">
        <v>250</v>
      </c>
      <c r="B46" s="120">
        <v>2.1</v>
      </c>
      <c r="C46" s="120">
        <v>3</v>
      </c>
      <c r="D46" s="120">
        <v>1.6</v>
      </c>
      <c r="E46" s="120">
        <v>2</v>
      </c>
      <c r="F46" s="120">
        <v>1.9</v>
      </c>
      <c r="G46" s="120">
        <v>1.6</v>
      </c>
      <c r="H46" s="121">
        <v>1.5</v>
      </c>
      <c r="I46" s="121">
        <v>2.3403679653679652</v>
      </c>
      <c r="J46" s="121">
        <v>1.9025772500337323</v>
      </c>
      <c r="K46" s="121">
        <v>1.6395645746539453</v>
      </c>
      <c r="L46" s="121">
        <v>2.0962106960494458</v>
      </c>
      <c r="M46" s="121">
        <v>1.7327065144392213</v>
      </c>
      <c r="N46" s="121">
        <v>1.9552698540243734</v>
      </c>
      <c r="O46" s="121"/>
      <c r="P46" s="121">
        <v>3.9</v>
      </c>
    </row>
    <row r="47" spans="1:16">
      <c r="A47" s="46" t="s">
        <v>252</v>
      </c>
      <c r="B47" s="120"/>
      <c r="C47" s="120"/>
      <c r="D47" s="120"/>
      <c r="E47" s="120"/>
      <c r="F47" s="120"/>
      <c r="G47" s="120"/>
      <c r="H47" s="121"/>
      <c r="I47" s="121"/>
      <c r="J47" s="121"/>
      <c r="K47" s="121"/>
      <c r="L47" s="121"/>
      <c r="M47" s="121"/>
      <c r="N47" s="121"/>
      <c r="O47" s="121"/>
      <c r="P47" s="121"/>
    </row>
    <row r="48" spans="1:16">
      <c r="A48" s="392" t="s">
        <v>246</v>
      </c>
      <c r="B48" s="120">
        <v>24.2</v>
      </c>
      <c r="C48" s="120">
        <v>22.7</v>
      </c>
      <c r="D48" s="120">
        <v>24</v>
      </c>
      <c r="E48" s="120">
        <v>17</v>
      </c>
      <c r="F48" s="120">
        <v>17.2</v>
      </c>
      <c r="G48" s="120">
        <v>18</v>
      </c>
      <c r="H48" s="121">
        <v>19.7</v>
      </c>
      <c r="I48" s="121">
        <v>17.762096774193548</v>
      </c>
      <c r="J48" s="121">
        <v>24.301075268817204</v>
      </c>
      <c r="K48" s="121">
        <v>28.077956989247312</v>
      </c>
      <c r="L48" s="121">
        <v>21.814516129032256</v>
      </c>
      <c r="M48" s="121">
        <v>22.170698924731184</v>
      </c>
      <c r="N48" s="121">
        <v>21.693548387096776</v>
      </c>
      <c r="O48" s="121"/>
      <c r="P48" s="121">
        <v>19.5</v>
      </c>
    </row>
    <row r="49" spans="1:19">
      <c r="A49" s="392" t="s">
        <v>247</v>
      </c>
      <c r="B49" s="120">
        <v>59.4</v>
      </c>
      <c r="C49" s="120">
        <v>60.7</v>
      </c>
      <c r="D49" s="120">
        <v>61</v>
      </c>
      <c r="E49" s="120">
        <v>61.7</v>
      </c>
      <c r="F49" s="120">
        <v>61.2</v>
      </c>
      <c r="G49" s="120">
        <v>64.400000000000006</v>
      </c>
      <c r="H49" s="121">
        <v>64.7</v>
      </c>
      <c r="I49" s="121">
        <v>64.469086021505376</v>
      </c>
      <c r="J49" s="121">
        <v>61.075268817204297</v>
      </c>
      <c r="K49" s="121">
        <v>60.107526881720432</v>
      </c>
      <c r="L49" s="121">
        <v>60.698924731182792</v>
      </c>
      <c r="M49" s="121">
        <v>61.189516129032263</v>
      </c>
      <c r="N49" s="121">
        <v>63.427419354838712</v>
      </c>
      <c r="O49" s="121"/>
      <c r="P49" s="121">
        <v>58.7</v>
      </c>
    </row>
    <row r="50" spans="1:19">
      <c r="A50" s="392" t="s">
        <v>248</v>
      </c>
      <c r="B50" s="120">
        <v>13.2</v>
      </c>
      <c r="C50" s="120">
        <v>13.2</v>
      </c>
      <c r="D50" s="120">
        <v>11.9</v>
      </c>
      <c r="E50" s="120">
        <v>18</v>
      </c>
      <c r="F50" s="120">
        <v>18.2</v>
      </c>
      <c r="G50" s="120">
        <v>14.6</v>
      </c>
      <c r="H50" s="121">
        <v>13.1</v>
      </c>
      <c r="I50" s="121">
        <v>14.327956989247312</v>
      </c>
      <c r="J50" s="121">
        <v>11.135752688172044</v>
      </c>
      <c r="K50" s="121">
        <v>9.1196236559139798</v>
      </c>
      <c r="L50" s="121">
        <v>13.494623655913978</v>
      </c>
      <c r="M50" s="121">
        <v>12.06989247311828</v>
      </c>
      <c r="N50" s="121">
        <v>11.404569892473118</v>
      </c>
      <c r="O50" s="121"/>
      <c r="P50" s="121">
        <v>16</v>
      </c>
    </row>
    <row r="51" spans="1:19">
      <c r="A51" s="392" t="s">
        <v>249</v>
      </c>
      <c r="B51" s="120">
        <v>0.9</v>
      </c>
      <c r="C51" s="120">
        <v>1.2</v>
      </c>
      <c r="D51" s="120">
        <v>1.1000000000000001</v>
      </c>
      <c r="E51" s="120">
        <v>1.4</v>
      </c>
      <c r="F51" s="120">
        <v>1.3</v>
      </c>
      <c r="G51" s="120">
        <v>1.2</v>
      </c>
      <c r="H51" s="121">
        <v>1.1000000000000001</v>
      </c>
      <c r="I51" s="121">
        <v>1.4314516129032258</v>
      </c>
      <c r="J51" s="121">
        <v>1.14247311827957</v>
      </c>
      <c r="K51" s="121">
        <v>1.0685483870967742</v>
      </c>
      <c r="L51" s="121">
        <v>2.3723118279569895</v>
      </c>
      <c r="M51" s="121">
        <v>2.157258064516129</v>
      </c>
      <c r="N51" s="121">
        <v>1.9</v>
      </c>
      <c r="O51" s="121"/>
      <c r="P51" s="121">
        <v>2</v>
      </c>
      <c r="S51" s="293"/>
    </row>
    <row r="52" spans="1:19" ht="13.5" thickBot="1">
      <c r="A52" s="392" t="s">
        <v>250</v>
      </c>
      <c r="B52" s="120">
        <v>2.2999999999999998</v>
      </c>
      <c r="C52" s="120">
        <v>2.2000000000000002</v>
      </c>
      <c r="D52" s="120">
        <v>2</v>
      </c>
      <c r="E52" s="120">
        <v>1.9</v>
      </c>
      <c r="F52" s="120">
        <v>2.1</v>
      </c>
      <c r="G52" s="120">
        <v>1.8</v>
      </c>
      <c r="H52" s="120">
        <v>1.4</v>
      </c>
      <c r="I52" s="120">
        <v>2.0094086021505375</v>
      </c>
      <c r="J52" s="120">
        <v>2.3454301075268891</v>
      </c>
      <c r="K52" s="120">
        <v>1.6263440860215022</v>
      </c>
      <c r="L52" s="121">
        <v>1.6196236559139838</v>
      </c>
      <c r="M52" s="233">
        <v>2.4126344086021438</v>
      </c>
      <c r="N52" s="233">
        <v>1.6465053763440896</v>
      </c>
      <c r="O52" s="233"/>
      <c r="P52" s="233">
        <v>3.8</v>
      </c>
    </row>
    <row r="53" spans="1:19">
      <c r="A53" s="1383" t="s">
        <v>253</v>
      </c>
      <c r="B53" s="1383"/>
      <c r="C53" s="1383"/>
      <c r="D53" s="1383"/>
      <c r="E53" s="51"/>
      <c r="F53" s="51"/>
      <c r="G53" s="51"/>
      <c r="H53" s="51"/>
      <c r="I53" s="51"/>
      <c r="J53" s="51"/>
      <c r="K53" s="51"/>
      <c r="L53" s="51"/>
      <c r="M53" s="51"/>
    </row>
    <row r="54" spans="1:19">
      <c r="A54" s="394" t="s">
        <v>831</v>
      </c>
    </row>
  </sheetData>
  <mergeCells count="4">
    <mergeCell ref="A1:O1"/>
    <mergeCell ref="A3:O3"/>
    <mergeCell ref="A28:D28"/>
    <mergeCell ref="A53:D53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Hoja98">
    <pageSetUpPr fitToPage="1"/>
  </sheetPr>
  <dimension ref="A1:V46"/>
  <sheetViews>
    <sheetView view="pageBreakPreview" zoomScale="85" zoomScaleNormal="75" workbookViewId="0">
      <selection activeCell="I23" sqref="I23"/>
    </sheetView>
  </sheetViews>
  <sheetFormatPr baseColWidth="10" defaultColWidth="11.42578125" defaultRowHeight="12.75"/>
  <cols>
    <col min="1" max="1" width="11.42578125" style="287"/>
    <col min="2" max="22" width="7.28515625" style="287" customWidth="1"/>
    <col min="23" max="16384" width="11.42578125" style="287"/>
  </cols>
  <sheetData>
    <row r="1" spans="1:22" ht="18">
      <c r="A1" s="1215" t="s">
        <v>232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  <c r="O1" s="1215"/>
      <c r="P1" s="1215"/>
      <c r="Q1" s="77"/>
      <c r="R1" s="77"/>
      <c r="S1" s="77"/>
      <c r="T1" s="77"/>
      <c r="U1" s="77"/>
      <c r="V1" s="77"/>
    </row>
    <row r="3" spans="1:22" ht="15">
      <c r="A3" s="1183" t="s">
        <v>501</v>
      </c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  <c r="O3" s="1183"/>
      <c r="P3" s="1183"/>
      <c r="Q3" s="53"/>
      <c r="R3" s="53"/>
      <c r="S3" s="53"/>
      <c r="T3" s="53"/>
      <c r="U3" s="53"/>
      <c r="V3" s="53"/>
    </row>
    <row r="46" spans="1:1">
      <c r="A46" s="98"/>
    </row>
  </sheetData>
  <mergeCells count="2">
    <mergeCell ref="A1:P1"/>
    <mergeCell ref="A3:P3"/>
  </mergeCells>
  <printOptions horizontalCentered="1"/>
  <pageMargins left="0.78740157480314965" right="0.78740157480314965" top="0.59055118110236227" bottom="0.98425196850393704" header="0" footer="0"/>
  <pageSetup paperSize="9" scale="85" orientation="landscape" r:id="rId1"/>
  <headerFooter alignWithMargins="0"/>
  <colBreaks count="1" manualBreakCount="1">
    <brk id="11" max="1048575" man="1"/>
  </colBreaks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Hoja99">
    <pageSetUpPr fitToPage="1"/>
  </sheetPr>
  <dimension ref="A1:G23"/>
  <sheetViews>
    <sheetView view="pageBreakPreview" zoomScale="75" zoomScaleNormal="75" workbookViewId="0">
      <selection activeCell="I23" sqref="I23"/>
    </sheetView>
  </sheetViews>
  <sheetFormatPr baseColWidth="10" defaultRowHeight="12.75"/>
  <cols>
    <col min="1" max="1" width="65.85546875" style="287" customWidth="1"/>
    <col min="2" max="4" width="16.7109375" style="287" customWidth="1"/>
    <col min="5" max="5" width="5" style="287" customWidth="1"/>
    <col min="6" max="16384" width="11.42578125" style="287"/>
  </cols>
  <sheetData>
    <row r="1" spans="1:7" ht="18">
      <c r="A1" s="1215" t="s">
        <v>232</v>
      </c>
      <c r="B1" s="1215"/>
      <c r="C1" s="1215"/>
      <c r="D1" s="1215"/>
    </row>
    <row r="3" spans="1:7" ht="15">
      <c r="A3" s="1183" t="s">
        <v>832</v>
      </c>
      <c r="B3" s="1183"/>
      <c r="C3" s="1183"/>
      <c r="D3" s="1183"/>
      <c r="E3" s="53"/>
      <c r="F3" s="53"/>
      <c r="G3" s="53"/>
    </row>
    <row r="4" spans="1:7" ht="13.5" thickBot="1">
      <c r="A4" s="42"/>
      <c r="B4" s="42"/>
      <c r="C4" s="42"/>
      <c r="D4" s="42"/>
    </row>
    <row r="5" spans="1:7" ht="34.5" customHeight="1" thickBot="1">
      <c r="A5" s="310"/>
      <c r="B5" s="311" t="s">
        <v>771</v>
      </c>
      <c r="C5" s="291" t="s">
        <v>833</v>
      </c>
      <c r="D5" s="290" t="s">
        <v>834</v>
      </c>
    </row>
    <row r="6" spans="1:7">
      <c r="A6" s="44" t="s">
        <v>240</v>
      </c>
      <c r="B6" s="300">
        <v>620</v>
      </c>
      <c r="C6" s="103">
        <v>5611</v>
      </c>
      <c r="D6" s="34">
        <v>620</v>
      </c>
    </row>
    <row r="7" spans="1:7">
      <c r="A7" s="45" t="s">
        <v>242</v>
      </c>
      <c r="B7" s="299">
        <v>7413</v>
      </c>
      <c r="C7" s="104">
        <v>52046</v>
      </c>
      <c r="D7" s="36">
        <v>7416</v>
      </c>
    </row>
    <row r="8" spans="1:7">
      <c r="A8" s="45" t="s">
        <v>243</v>
      </c>
      <c r="B8" s="299">
        <v>7467</v>
      </c>
      <c r="C8" s="104">
        <v>48130</v>
      </c>
      <c r="D8" s="36">
        <v>7464</v>
      </c>
    </row>
    <row r="9" spans="1:7">
      <c r="A9" s="45" t="s">
        <v>391</v>
      </c>
      <c r="B9" s="299">
        <v>14880</v>
      </c>
      <c r="C9" s="104">
        <v>100176</v>
      </c>
      <c r="D9" s="36">
        <v>14880</v>
      </c>
    </row>
    <row r="10" spans="1:7">
      <c r="A10" s="46" t="s">
        <v>245</v>
      </c>
      <c r="B10" s="298"/>
      <c r="C10" s="45"/>
      <c r="D10" s="69"/>
    </row>
    <row r="11" spans="1:7">
      <c r="A11" s="45" t="s">
        <v>254</v>
      </c>
      <c r="B11" s="297">
        <v>25.9</v>
      </c>
      <c r="C11" s="296">
        <v>31.2</v>
      </c>
      <c r="D11" s="83">
        <v>21.1</v>
      </c>
    </row>
    <row r="12" spans="1:7">
      <c r="A12" s="45" t="s">
        <v>255</v>
      </c>
      <c r="B12" s="297">
        <v>62.7</v>
      </c>
      <c r="C12" s="296">
        <v>48</v>
      </c>
      <c r="D12" s="83">
        <v>58.1</v>
      </c>
    </row>
    <row r="13" spans="1:7">
      <c r="A13" s="45" t="s">
        <v>256</v>
      </c>
      <c r="B13" s="297">
        <v>11.4</v>
      </c>
      <c r="C13" s="296">
        <v>20.8</v>
      </c>
      <c r="D13" s="83">
        <v>20.800000000000004</v>
      </c>
    </row>
    <row r="14" spans="1:7">
      <c r="A14" s="46" t="s">
        <v>257</v>
      </c>
      <c r="B14" s="297"/>
      <c r="C14" s="296"/>
      <c r="D14" s="83"/>
    </row>
    <row r="15" spans="1:7">
      <c r="A15" s="45" t="s">
        <v>254</v>
      </c>
      <c r="B15" s="297">
        <v>17.5</v>
      </c>
      <c r="C15" s="296">
        <v>28.7</v>
      </c>
      <c r="D15" s="83">
        <v>17.899999999999999</v>
      </c>
    </row>
    <row r="16" spans="1:7">
      <c r="A16" s="45" t="s">
        <v>255</v>
      </c>
      <c r="B16" s="297">
        <v>64.099999999999994</v>
      </c>
      <c r="C16" s="296">
        <v>44</v>
      </c>
      <c r="D16" s="83">
        <v>59.3</v>
      </c>
    </row>
    <row r="17" spans="1:4">
      <c r="A17" s="45" t="s">
        <v>256</v>
      </c>
      <c r="B17" s="297">
        <v>18.399999999999999</v>
      </c>
      <c r="C17" s="296">
        <v>27.3</v>
      </c>
      <c r="D17" s="83">
        <v>22.799999999999997</v>
      </c>
    </row>
    <row r="18" spans="1:4">
      <c r="A18" s="46" t="s">
        <v>258</v>
      </c>
      <c r="B18" s="297"/>
      <c r="C18" s="296"/>
      <c r="D18" s="83"/>
    </row>
    <row r="19" spans="1:4">
      <c r="A19" s="45" t="s">
        <v>254</v>
      </c>
      <c r="B19" s="297">
        <v>21.7</v>
      </c>
      <c r="C19" s="296">
        <v>30</v>
      </c>
      <c r="D19" s="83">
        <v>19.5</v>
      </c>
    </row>
    <row r="20" spans="1:4">
      <c r="A20" s="45" t="s">
        <v>255</v>
      </c>
      <c r="B20" s="297">
        <v>63.4</v>
      </c>
      <c r="C20" s="296">
        <v>46.1</v>
      </c>
      <c r="D20" s="83">
        <v>58.7</v>
      </c>
    </row>
    <row r="21" spans="1:4" ht="13.5" thickBot="1">
      <c r="A21" s="87" t="s">
        <v>256</v>
      </c>
      <c r="B21" s="295">
        <v>14.9</v>
      </c>
      <c r="C21" s="294">
        <v>23.9</v>
      </c>
      <c r="D21" s="92">
        <v>21.799999999999997</v>
      </c>
    </row>
    <row r="22" spans="1:4">
      <c r="A22" s="1385" t="s">
        <v>259</v>
      </c>
      <c r="B22" s="1385"/>
      <c r="C22" s="51"/>
      <c r="D22" s="51"/>
    </row>
    <row r="23" spans="1:4">
      <c r="A23" s="1386" t="s">
        <v>835</v>
      </c>
      <c r="B23" s="1177"/>
      <c r="C23" s="1177"/>
    </row>
  </sheetData>
  <mergeCells count="4">
    <mergeCell ref="A1:D1"/>
    <mergeCell ref="A3:D3"/>
    <mergeCell ref="A22:B22"/>
    <mergeCell ref="A23:C23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>
  <sheetPr codeName="Hoja101">
    <pageSetUpPr fitToPage="1"/>
  </sheetPr>
  <dimension ref="A1:N32"/>
  <sheetViews>
    <sheetView view="pageBreakPreview" zoomScale="75" zoomScaleNormal="75" workbookViewId="0">
      <selection activeCell="I23" sqref="I23"/>
    </sheetView>
  </sheetViews>
  <sheetFormatPr baseColWidth="10" defaultRowHeight="12.75"/>
  <cols>
    <col min="1" max="1" width="25.28515625" style="287" customWidth="1"/>
    <col min="2" max="14" width="9.5703125" style="287" customWidth="1"/>
    <col min="15" max="16384" width="11.42578125" style="287"/>
  </cols>
  <sheetData>
    <row r="1" spans="1:14" ht="18">
      <c r="A1" s="1215" t="s">
        <v>232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</row>
    <row r="3" spans="1:14" ht="15">
      <c r="A3" s="1224" t="s">
        <v>836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</row>
    <row r="4" spans="1:14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36" customHeight="1">
      <c r="A5" s="1217" t="s">
        <v>491</v>
      </c>
      <c r="B5" s="1219" t="s">
        <v>270</v>
      </c>
      <c r="C5" s="1131"/>
      <c r="D5" s="1131"/>
      <c r="E5" s="1131"/>
      <c r="F5" s="1220"/>
      <c r="G5" s="1219" t="s">
        <v>271</v>
      </c>
      <c r="H5" s="1131"/>
      <c r="I5" s="1131"/>
      <c r="J5" s="1131"/>
      <c r="K5" s="1131"/>
      <c r="L5" s="1131"/>
      <c r="M5" s="1131"/>
      <c r="N5" s="1131"/>
    </row>
    <row r="6" spans="1:14" ht="23.25" customHeight="1" thickBot="1">
      <c r="A6" s="1218"/>
      <c r="B6" s="107">
        <v>0</v>
      </c>
      <c r="C6" s="107">
        <v>1</v>
      </c>
      <c r="D6" s="107">
        <v>2</v>
      </c>
      <c r="E6" s="107">
        <v>3</v>
      </c>
      <c r="F6" s="107">
        <v>4</v>
      </c>
      <c r="G6" s="107">
        <v>0</v>
      </c>
      <c r="H6" s="107">
        <v>1</v>
      </c>
      <c r="I6" s="107">
        <v>2</v>
      </c>
      <c r="J6" s="107">
        <v>3</v>
      </c>
      <c r="K6" s="107">
        <v>4</v>
      </c>
      <c r="L6" s="107" t="s">
        <v>272</v>
      </c>
      <c r="M6" s="107" t="s">
        <v>273</v>
      </c>
      <c r="N6" s="290" t="s">
        <v>274</v>
      </c>
    </row>
    <row r="7" spans="1:14" ht="18.75" customHeight="1">
      <c r="A7" s="96" t="s">
        <v>496</v>
      </c>
      <c r="B7" s="33">
        <v>41</v>
      </c>
      <c r="C7" s="33">
        <v>1509</v>
      </c>
      <c r="D7" s="33">
        <v>466</v>
      </c>
      <c r="E7" s="33">
        <v>29</v>
      </c>
      <c r="F7" s="33">
        <v>57</v>
      </c>
      <c r="G7" s="80">
        <v>1.9505233111322549</v>
      </c>
      <c r="H7" s="80">
        <v>71.788772597526162</v>
      </c>
      <c r="I7" s="80">
        <v>22.169362511893436</v>
      </c>
      <c r="J7" s="80">
        <v>1.379638439581351</v>
      </c>
      <c r="K7" s="80">
        <v>2.7117031398667937</v>
      </c>
      <c r="L7" s="80">
        <v>73.73929590865842</v>
      </c>
      <c r="M7" s="80">
        <v>23.549000951474788</v>
      </c>
      <c r="N7" s="81">
        <v>26.26070409134158</v>
      </c>
    </row>
    <row r="8" spans="1:14" ht="18.75" customHeight="1">
      <c r="A8" s="97" t="s">
        <v>493</v>
      </c>
      <c r="B8" s="35">
        <v>331</v>
      </c>
      <c r="C8" s="35">
        <v>542</v>
      </c>
      <c r="D8" s="35">
        <v>202</v>
      </c>
      <c r="E8" s="35">
        <v>47</v>
      </c>
      <c r="F8" s="35">
        <v>45</v>
      </c>
      <c r="G8" s="82">
        <v>28.363324764353042</v>
      </c>
      <c r="H8" s="82">
        <v>46.443873179091689</v>
      </c>
      <c r="I8" s="82">
        <v>17.309340188517567</v>
      </c>
      <c r="J8" s="82">
        <v>4.0274207369323047</v>
      </c>
      <c r="K8" s="82">
        <v>3.8560411311053984</v>
      </c>
      <c r="L8" s="82">
        <v>74.807197943444734</v>
      </c>
      <c r="M8" s="82">
        <v>21.336760925449873</v>
      </c>
      <c r="N8" s="83">
        <v>25.192802056555273</v>
      </c>
    </row>
    <row r="9" spans="1:14" ht="18.75" customHeight="1">
      <c r="A9" s="97" t="s">
        <v>494</v>
      </c>
      <c r="B9" s="35">
        <v>384</v>
      </c>
      <c r="C9" s="35">
        <v>821</v>
      </c>
      <c r="D9" s="35">
        <v>132</v>
      </c>
      <c r="E9" s="35">
        <v>10</v>
      </c>
      <c r="F9" s="35">
        <v>41</v>
      </c>
      <c r="G9" s="82">
        <v>27.665706051873201</v>
      </c>
      <c r="H9" s="82">
        <v>59.149855907780982</v>
      </c>
      <c r="I9" s="82">
        <v>9.5100864553314128</v>
      </c>
      <c r="J9" s="82">
        <v>0.72046109510086453</v>
      </c>
      <c r="K9" s="82">
        <v>2.9538904899135447</v>
      </c>
      <c r="L9" s="82">
        <v>86.81556195965419</v>
      </c>
      <c r="M9" s="82">
        <v>10.230547550432277</v>
      </c>
      <c r="N9" s="83">
        <v>13.184438040345821</v>
      </c>
    </row>
    <row r="10" spans="1:14" ht="18.75" customHeight="1">
      <c r="A10" s="97" t="s">
        <v>275</v>
      </c>
      <c r="B10" s="35">
        <v>16</v>
      </c>
      <c r="C10" s="35">
        <v>237</v>
      </c>
      <c r="D10" s="35">
        <v>129</v>
      </c>
      <c r="E10" s="35">
        <v>4</v>
      </c>
      <c r="F10" s="35">
        <v>49</v>
      </c>
      <c r="G10" s="82">
        <v>3.6781609195402298</v>
      </c>
      <c r="H10" s="82">
        <v>54.482758620689651</v>
      </c>
      <c r="I10" s="82">
        <v>29.655172413793103</v>
      </c>
      <c r="J10" s="82">
        <v>0.91954022988505746</v>
      </c>
      <c r="K10" s="82">
        <v>11.264367816091953</v>
      </c>
      <c r="L10" s="82">
        <v>58.160919540229884</v>
      </c>
      <c r="M10" s="82">
        <v>30.574712643678161</v>
      </c>
      <c r="N10" s="83">
        <v>41.839080459770116</v>
      </c>
    </row>
    <row r="11" spans="1:14" ht="18.75" customHeight="1">
      <c r="A11" s="97" t="s">
        <v>276</v>
      </c>
      <c r="B11" s="35">
        <v>455</v>
      </c>
      <c r="C11" s="35">
        <v>645</v>
      </c>
      <c r="D11" s="35">
        <v>72</v>
      </c>
      <c r="E11" s="35">
        <v>12</v>
      </c>
      <c r="F11" s="35">
        <v>36</v>
      </c>
      <c r="G11" s="82">
        <v>37.295081967213115</v>
      </c>
      <c r="H11" s="82">
        <v>52.868852459016388</v>
      </c>
      <c r="I11" s="82">
        <v>5.9016393442622954</v>
      </c>
      <c r="J11" s="82">
        <v>0.98360655737704927</v>
      </c>
      <c r="K11" s="82">
        <v>2.9508196721311477</v>
      </c>
      <c r="L11" s="82">
        <v>90.163934426229503</v>
      </c>
      <c r="M11" s="82">
        <v>6.8852459016393448</v>
      </c>
      <c r="N11" s="83">
        <v>9.8360655737704921</v>
      </c>
    </row>
    <row r="12" spans="1:14" ht="18.75" customHeight="1">
      <c r="A12" s="45" t="s">
        <v>756</v>
      </c>
      <c r="B12" s="35">
        <v>335</v>
      </c>
      <c r="C12" s="35">
        <v>555</v>
      </c>
      <c r="D12" s="35">
        <v>147</v>
      </c>
      <c r="E12" s="35">
        <v>30</v>
      </c>
      <c r="F12" s="35">
        <v>37</v>
      </c>
      <c r="G12" s="82">
        <v>30.344202898550726</v>
      </c>
      <c r="H12" s="82">
        <v>50.271739130434781</v>
      </c>
      <c r="I12" s="82">
        <v>13.315217391304349</v>
      </c>
      <c r="J12" s="82">
        <v>2.7173913043478262</v>
      </c>
      <c r="K12" s="82">
        <v>3.3514492753623193</v>
      </c>
      <c r="L12" s="82">
        <v>80.615942028985501</v>
      </c>
      <c r="M12" s="82">
        <v>16.032608695652176</v>
      </c>
      <c r="N12" s="83">
        <v>19.384057971014496</v>
      </c>
    </row>
    <row r="13" spans="1:14" ht="18.75" customHeight="1">
      <c r="A13" s="46" t="s">
        <v>277</v>
      </c>
      <c r="B13" s="41">
        <v>1562</v>
      </c>
      <c r="C13" s="41">
        <v>4309</v>
      </c>
      <c r="D13" s="41">
        <v>1148</v>
      </c>
      <c r="E13" s="41">
        <v>132</v>
      </c>
      <c r="F13" s="41">
        <v>265</v>
      </c>
      <c r="G13" s="93">
        <v>21.062567421790725</v>
      </c>
      <c r="H13" s="93">
        <v>58.10409924487594</v>
      </c>
      <c r="I13" s="93">
        <v>15.480043149946063</v>
      </c>
      <c r="J13" s="93">
        <v>1.7799352750809061</v>
      </c>
      <c r="K13" s="93">
        <v>3.5733549083063649</v>
      </c>
      <c r="L13" s="93">
        <v>79.166666666666657</v>
      </c>
      <c r="M13" s="93">
        <v>17.259978425026969</v>
      </c>
      <c r="N13" s="88">
        <v>20.833333333333332</v>
      </c>
    </row>
    <row r="14" spans="1:14" ht="18.75" customHeight="1">
      <c r="A14" s="46"/>
      <c r="B14" s="35"/>
      <c r="C14" s="35"/>
      <c r="D14" s="35"/>
      <c r="E14" s="35"/>
      <c r="F14" s="35"/>
      <c r="G14" s="82"/>
      <c r="H14" s="82"/>
      <c r="I14" s="82"/>
      <c r="J14" s="82"/>
      <c r="K14" s="82"/>
      <c r="L14" s="82"/>
      <c r="M14" s="82"/>
      <c r="N14" s="83"/>
    </row>
    <row r="15" spans="1:14" ht="18.75" customHeight="1">
      <c r="A15" s="97" t="s">
        <v>278</v>
      </c>
      <c r="B15" s="35">
        <v>180</v>
      </c>
      <c r="C15" s="35">
        <v>280</v>
      </c>
      <c r="D15" s="35">
        <v>99</v>
      </c>
      <c r="E15" s="35">
        <v>54</v>
      </c>
      <c r="F15" s="35">
        <v>208</v>
      </c>
      <c r="G15" s="82">
        <v>21.924482338611451</v>
      </c>
      <c r="H15" s="82">
        <v>34.104750304506695</v>
      </c>
      <c r="I15" s="82">
        <v>12.058465286236297</v>
      </c>
      <c r="J15" s="82">
        <v>6.577344701583435</v>
      </c>
      <c r="K15" s="82">
        <v>25.334957369062117</v>
      </c>
      <c r="L15" s="82">
        <v>56.029232643118149</v>
      </c>
      <c r="M15" s="82">
        <v>18.635809987819734</v>
      </c>
      <c r="N15" s="83">
        <v>43.970767356881851</v>
      </c>
    </row>
    <row r="16" spans="1:14" ht="18.75" customHeight="1">
      <c r="A16" s="97" t="s">
        <v>279</v>
      </c>
      <c r="B16" s="35">
        <v>206</v>
      </c>
      <c r="C16" s="35">
        <v>155</v>
      </c>
      <c r="D16" s="35">
        <v>18</v>
      </c>
      <c r="E16" s="35">
        <v>2</v>
      </c>
      <c r="F16" s="35">
        <v>2</v>
      </c>
      <c r="G16" s="82">
        <v>53.785900783289819</v>
      </c>
      <c r="H16" s="82">
        <v>40.469973890339425</v>
      </c>
      <c r="I16" s="82">
        <v>4.6997389033942554</v>
      </c>
      <c r="J16" s="82">
        <v>0.52219321148825071</v>
      </c>
      <c r="K16" s="82">
        <v>0.52219321148825071</v>
      </c>
      <c r="L16" s="82">
        <v>94.255874673629251</v>
      </c>
      <c r="M16" s="82">
        <v>5.221932114882506</v>
      </c>
      <c r="N16" s="83">
        <v>5.7441253263707566</v>
      </c>
    </row>
    <row r="17" spans="1:14" ht="18.75" customHeight="1">
      <c r="A17" s="97" t="s">
        <v>662</v>
      </c>
      <c r="B17" s="35">
        <v>277</v>
      </c>
      <c r="C17" s="35">
        <v>2166</v>
      </c>
      <c r="D17" s="35">
        <v>725</v>
      </c>
      <c r="E17" s="35">
        <v>66</v>
      </c>
      <c r="F17" s="35">
        <v>25</v>
      </c>
      <c r="G17" s="82">
        <v>8.4995397361153735</v>
      </c>
      <c r="H17" s="82">
        <v>66.462104940165702</v>
      </c>
      <c r="I17" s="82">
        <v>22.246087756980668</v>
      </c>
      <c r="J17" s="82">
        <v>2.0251610923596197</v>
      </c>
      <c r="K17" s="82">
        <v>0.76710647437864377</v>
      </c>
      <c r="L17" s="82">
        <v>74.961644676281082</v>
      </c>
      <c r="M17" s="82">
        <v>24.271248849340289</v>
      </c>
      <c r="N17" s="83">
        <v>25.038355323718932</v>
      </c>
    </row>
    <row r="18" spans="1:14" ht="18.75" customHeight="1">
      <c r="A18" s="97" t="s">
        <v>656</v>
      </c>
      <c r="B18" s="35">
        <v>206</v>
      </c>
      <c r="C18" s="35">
        <v>534</v>
      </c>
      <c r="D18" s="35">
        <v>89</v>
      </c>
      <c r="E18" s="35">
        <v>16</v>
      </c>
      <c r="F18" s="35">
        <v>11</v>
      </c>
      <c r="G18" s="82">
        <v>24.065420560747665</v>
      </c>
      <c r="H18" s="82">
        <v>62.383177570093466</v>
      </c>
      <c r="I18" s="82">
        <v>10.397196261682243</v>
      </c>
      <c r="J18" s="82">
        <v>1.8691588785046727</v>
      </c>
      <c r="K18" s="82">
        <v>1.2850467289719625</v>
      </c>
      <c r="L18" s="82">
        <v>86.448598130841134</v>
      </c>
      <c r="M18" s="82">
        <v>12.266355140186915</v>
      </c>
      <c r="N18" s="83">
        <v>13.551401869158878</v>
      </c>
    </row>
    <row r="19" spans="1:14" ht="18.75" customHeight="1">
      <c r="A19" s="97" t="s">
        <v>657</v>
      </c>
      <c r="B19" s="35">
        <v>32</v>
      </c>
      <c r="C19" s="35">
        <v>274</v>
      </c>
      <c r="D19" s="35">
        <v>83</v>
      </c>
      <c r="E19" s="35">
        <v>4</v>
      </c>
      <c r="F19" s="35">
        <v>7</v>
      </c>
      <c r="G19" s="82">
        <v>8</v>
      </c>
      <c r="H19" s="82">
        <v>68.5</v>
      </c>
      <c r="I19" s="82">
        <v>20.75</v>
      </c>
      <c r="J19" s="82">
        <v>1</v>
      </c>
      <c r="K19" s="82">
        <v>1.7500000000000002</v>
      </c>
      <c r="L19" s="82">
        <v>76.5</v>
      </c>
      <c r="M19" s="82">
        <v>21.75</v>
      </c>
      <c r="N19" s="83">
        <v>23.5</v>
      </c>
    </row>
    <row r="20" spans="1:14" ht="18.75" customHeight="1">
      <c r="A20" s="45" t="s">
        <v>756</v>
      </c>
      <c r="B20" s="35">
        <v>437</v>
      </c>
      <c r="C20" s="35">
        <v>1018</v>
      </c>
      <c r="D20" s="35">
        <v>218</v>
      </c>
      <c r="E20" s="35">
        <v>31</v>
      </c>
      <c r="F20" s="35">
        <v>41</v>
      </c>
      <c r="G20" s="82">
        <v>25.04297994269341</v>
      </c>
      <c r="H20" s="82">
        <v>58.338108882521489</v>
      </c>
      <c r="I20" s="82">
        <v>12.492836676217765</v>
      </c>
      <c r="J20" s="82">
        <v>1.7765042979942696</v>
      </c>
      <c r="K20" s="82">
        <v>2.3495702005730661</v>
      </c>
      <c r="L20" s="82">
        <v>83.381088825214903</v>
      </c>
      <c r="M20" s="82">
        <v>14.269340974212035</v>
      </c>
      <c r="N20" s="83">
        <v>16.618911174785101</v>
      </c>
    </row>
    <row r="21" spans="1:14" ht="18.75" customHeight="1">
      <c r="A21" s="46" t="s">
        <v>280</v>
      </c>
      <c r="B21" s="41">
        <v>1338</v>
      </c>
      <c r="C21" s="41">
        <v>4427</v>
      </c>
      <c r="D21" s="41">
        <v>1232</v>
      </c>
      <c r="E21" s="41">
        <v>173</v>
      </c>
      <c r="F21" s="41">
        <v>294</v>
      </c>
      <c r="G21" s="93">
        <v>17.926045016077172</v>
      </c>
      <c r="H21" s="93">
        <v>59.311361200428728</v>
      </c>
      <c r="I21" s="93">
        <v>16.505894962486604</v>
      </c>
      <c r="J21" s="93">
        <v>2.317792068595927</v>
      </c>
      <c r="K21" s="93">
        <v>3.938906752411576</v>
      </c>
      <c r="L21" s="93">
        <v>77.237406216505903</v>
      </c>
      <c r="M21" s="93">
        <v>18.823687031082532</v>
      </c>
      <c r="N21" s="88">
        <v>22.762593783494108</v>
      </c>
    </row>
    <row r="22" spans="1:14" ht="18.75" customHeight="1">
      <c r="A22" s="45"/>
      <c r="B22" s="35"/>
      <c r="C22" s="35"/>
      <c r="D22" s="35"/>
      <c r="E22" s="35"/>
      <c r="F22" s="35"/>
      <c r="G22" s="82"/>
      <c r="H22" s="82"/>
      <c r="I22" s="82"/>
      <c r="J22" s="82"/>
      <c r="K22" s="82"/>
      <c r="L22" s="82"/>
      <c r="M22" s="82"/>
      <c r="N22" s="83"/>
    </row>
    <row r="23" spans="1:14" ht="18.75" customHeight="1">
      <c r="A23" s="45" t="s">
        <v>281</v>
      </c>
      <c r="B23" s="35">
        <v>1487</v>
      </c>
      <c r="C23" s="35">
        <v>4839</v>
      </c>
      <c r="D23" s="35">
        <v>1668</v>
      </c>
      <c r="E23" s="35">
        <v>243</v>
      </c>
      <c r="F23" s="35">
        <v>478</v>
      </c>
      <c r="G23" s="82">
        <v>17.062535857716583</v>
      </c>
      <c r="H23" s="82">
        <v>55.524956970740099</v>
      </c>
      <c r="I23" s="82">
        <v>19.139414802065406</v>
      </c>
      <c r="J23" s="82">
        <v>2.7882960413080893</v>
      </c>
      <c r="K23" s="82">
        <v>5.4847963281698222</v>
      </c>
      <c r="L23" s="82">
        <v>72.587492828456675</v>
      </c>
      <c r="M23" s="82">
        <v>21.927710843373497</v>
      </c>
      <c r="N23" s="83">
        <v>27.412507171543318</v>
      </c>
    </row>
    <row r="24" spans="1:14" ht="18.75" customHeight="1">
      <c r="A24" s="45" t="s">
        <v>282</v>
      </c>
      <c r="B24" s="35">
        <v>1413</v>
      </c>
      <c r="C24" s="35">
        <v>3897</v>
      </c>
      <c r="D24" s="35">
        <v>712</v>
      </c>
      <c r="E24" s="35">
        <v>62</v>
      </c>
      <c r="F24" s="35">
        <v>81</v>
      </c>
      <c r="G24" s="82">
        <v>22.919708029197082</v>
      </c>
      <c r="H24" s="82">
        <v>63.211678832116789</v>
      </c>
      <c r="I24" s="82">
        <v>11.549067315490673</v>
      </c>
      <c r="J24" s="82">
        <v>1.0056772100567721</v>
      </c>
      <c r="K24" s="82">
        <v>1.3138686131386861</v>
      </c>
      <c r="L24" s="82">
        <v>86.131386861313871</v>
      </c>
      <c r="M24" s="82">
        <v>12.554744525547445</v>
      </c>
      <c r="N24" s="83">
        <v>13.868613138686131</v>
      </c>
    </row>
    <row r="25" spans="1:14" ht="18.75" customHeight="1">
      <c r="A25" s="45"/>
      <c r="B25" s="35"/>
      <c r="C25" s="35"/>
      <c r="D25" s="35"/>
      <c r="E25" s="35"/>
      <c r="F25" s="35"/>
      <c r="G25" s="82"/>
      <c r="H25" s="82"/>
      <c r="I25" s="82"/>
      <c r="J25" s="82"/>
      <c r="K25" s="82"/>
      <c r="L25" s="82"/>
      <c r="M25" s="82"/>
      <c r="N25" s="83"/>
    </row>
    <row r="26" spans="1:14" ht="18.75" customHeight="1" thickBot="1">
      <c r="A26" s="130" t="s">
        <v>391</v>
      </c>
      <c r="B26" s="137">
        <v>2900</v>
      </c>
      <c r="C26" s="137">
        <v>8736</v>
      </c>
      <c r="D26" s="137">
        <v>2380</v>
      </c>
      <c r="E26" s="137">
        <v>305</v>
      </c>
      <c r="F26" s="137">
        <v>559</v>
      </c>
      <c r="G26" s="148">
        <v>19.489247311827956</v>
      </c>
      <c r="H26" s="148">
        <v>58.709677419354833</v>
      </c>
      <c r="I26" s="148">
        <v>15.994623655913978</v>
      </c>
      <c r="J26" s="148">
        <v>2.049731182795699</v>
      </c>
      <c r="K26" s="148">
        <v>3.756720430107527</v>
      </c>
      <c r="L26" s="149">
        <v>78.198924731182785</v>
      </c>
      <c r="M26" s="148">
        <v>18.044354838709676</v>
      </c>
      <c r="N26" s="150">
        <v>21.801075268817204</v>
      </c>
    </row>
    <row r="27" spans="1:14" ht="21.75" customHeight="1">
      <c r="A27" s="1385" t="s">
        <v>283</v>
      </c>
      <c r="B27" s="1385"/>
      <c r="C27" s="1385"/>
      <c r="D27" s="1385"/>
      <c r="E27" s="1385"/>
      <c r="F27" s="51"/>
      <c r="G27" s="51"/>
      <c r="H27" s="51"/>
      <c r="I27" s="51"/>
      <c r="J27" s="51"/>
      <c r="K27" s="51"/>
      <c r="L27" s="51"/>
      <c r="M27" s="51"/>
      <c r="N27" s="51"/>
    </row>
    <row r="28" spans="1:14">
      <c r="A28" s="1387" t="s">
        <v>284</v>
      </c>
      <c r="B28" s="1387"/>
      <c r="C28" s="1387"/>
      <c r="D28" s="1387"/>
      <c r="G28" s="105"/>
    </row>
    <row r="29" spans="1:14">
      <c r="A29" s="1387" t="s">
        <v>285</v>
      </c>
      <c r="B29" s="1387"/>
      <c r="C29" s="1387"/>
      <c r="D29" s="1387"/>
    </row>
    <row r="30" spans="1:14">
      <c r="A30" s="1387" t="s">
        <v>286</v>
      </c>
      <c r="B30" s="1387"/>
      <c r="C30" s="1387"/>
      <c r="D30" s="1387"/>
    </row>
    <row r="31" spans="1:14">
      <c r="A31" s="1387" t="s">
        <v>287</v>
      </c>
      <c r="B31" s="1387"/>
      <c r="C31" s="1387"/>
      <c r="D31" s="1387"/>
    </row>
    <row r="32" spans="1:14">
      <c r="A32" s="1387" t="s">
        <v>288</v>
      </c>
      <c r="B32" s="1387"/>
      <c r="C32" s="1387"/>
      <c r="D32" s="1387"/>
    </row>
  </sheetData>
  <mergeCells count="11">
    <mergeCell ref="A27:E27"/>
    <mergeCell ref="A1:N1"/>
    <mergeCell ref="A3:N3"/>
    <mergeCell ref="A5:A6"/>
    <mergeCell ref="B5:F5"/>
    <mergeCell ref="G5:N5"/>
    <mergeCell ref="A28:D28"/>
    <mergeCell ref="A29:D29"/>
    <mergeCell ref="A30:D30"/>
    <mergeCell ref="A31:D31"/>
    <mergeCell ref="A32:D32"/>
  </mergeCells>
  <printOptions horizontalCentered="1"/>
  <pageMargins left="0.78740157480314965" right="0.78740157480314965" top="0.59055118110236227" bottom="0.98425196850393704" header="0" footer="0"/>
  <pageSetup paperSize="9" scale="80" orientation="landscape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>
  <sheetPr codeName="Hoja102">
    <pageSetUpPr fitToPage="1"/>
  </sheetPr>
  <dimension ref="A1:M28"/>
  <sheetViews>
    <sheetView view="pageBreakPreview" zoomScale="75" zoomScaleNormal="75" workbookViewId="0">
      <selection activeCell="I23" sqref="I23"/>
    </sheetView>
  </sheetViews>
  <sheetFormatPr baseColWidth="10" defaultRowHeight="12.75"/>
  <cols>
    <col min="1" max="1" width="25.7109375" style="287" customWidth="1"/>
    <col min="2" max="11" width="12.5703125" style="287" customWidth="1"/>
    <col min="12" max="16384" width="11.42578125" style="287"/>
  </cols>
  <sheetData>
    <row r="1" spans="1:13" ht="18">
      <c r="A1" s="1215" t="s">
        <v>232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</row>
    <row r="3" spans="1:13" ht="15">
      <c r="A3" s="1183" t="s">
        <v>837</v>
      </c>
      <c r="B3" s="1183"/>
      <c r="C3" s="1183"/>
      <c r="D3" s="1183"/>
      <c r="E3" s="1183"/>
      <c r="F3" s="1183"/>
      <c r="G3" s="1183"/>
      <c r="H3" s="1183"/>
      <c r="I3" s="1183"/>
      <c r="J3" s="1183"/>
      <c r="K3" s="1183"/>
    </row>
    <row r="4" spans="1:13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6"/>
      <c r="M4" s="6"/>
    </row>
    <row r="5" spans="1:13" s="313" customFormat="1" ht="21" customHeight="1">
      <c r="A5" s="1217" t="s">
        <v>491</v>
      </c>
      <c r="B5" s="1219" t="s">
        <v>292</v>
      </c>
      <c r="C5" s="1131"/>
      <c r="D5" s="1131"/>
      <c r="E5" s="1131"/>
      <c r="F5" s="1220"/>
      <c r="G5" s="1219" t="s">
        <v>293</v>
      </c>
      <c r="H5" s="1131"/>
      <c r="I5" s="1131"/>
      <c r="J5" s="1131"/>
      <c r="K5" s="1131"/>
      <c r="L5" s="312"/>
      <c r="M5" s="312"/>
    </row>
    <row r="6" spans="1:13" s="313" customFormat="1" ht="21.75" customHeight="1">
      <c r="A6" s="1238"/>
      <c r="B6" s="1346" t="s">
        <v>271</v>
      </c>
      <c r="C6" s="1348"/>
      <c r="D6" s="1348"/>
      <c r="E6" s="1348"/>
      <c r="F6" s="1348"/>
      <c r="G6" s="1348"/>
      <c r="H6" s="1348"/>
      <c r="I6" s="1348"/>
      <c r="J6" s="1348"/>
      <c r="K6" s="1348"/>
      <c r="L6" s="312"/>
      <c r="M6" s="312"/>
    </row>
    <row r="7" spans="1:13" s="313" customFormat="1" ht="20.25" customHeight="1" thickBot="1">
      <c r="A7" s="1218"/>
      <c r="B7" s="107">
        <v>0</v>
      </c>
      <c r="C7" s="107">
        <v>1</v>
      </c>
      <c r="D7" s="107">
        <v>2</v>
      </c>
      <c r="E7" s="107">
        <v>3</v>
      </c>
      <c r="F7" s="107">
        <v>4</v>
      </c>
      <c r="G7" s="107">
        <v>0</v>
      </c>
      <c r="H7" s="107">
        <v>1</v>
      </c>
      <c r="I7" s="107">
        <v>2</v>
      </c>
      <c r="J7" s="107">
        <v>3</v>
      </c>
      <c r="K7" s="290">
        <v>4</v>
      </c>
      <c r="L7" s="312"/>
      <c r="M7" s="312"/>
    </row>
    <row r="8" spans="1:13" ht="25.5" customHeight="1">
      <c r="A8" s="96" t="s">
        <v>496</v>
      </c>
      <c r="B8" s="80">
        <v>1.8619084561675718</v>
      </c>
      <c r="C8" s="80">
        <v>65.011636927851043</v>
      </c>
      <c r="D8" s="80">
        <v>28.238944918541502</v>
      </c>
      <c r="E8" s="80">
        <v>1.9394879751745537</v>
      </c>
      <c r="F8" s="80">
        <v>2.948021722265322</v>
      </c>
      <c r="G8" s="80">
        <v>2.0910209102091022</v>
      </c>
      <c r="H8" s="80">
        <v>82.533825338253379</v>
      </c>
      <c r="I8" s="80">
        <v>12.546125461254611</v>
      </c>
      <c r="J8" s="80">
        <v>0.49200492004920049</v>
      </c>
      <c r="K8" s="81">
        <v>2.3370233702337022</v>
      </c>
      <c r="L8" s="6"/>
      <c r="M8" s="6"/>
    </row>
    <row r="9" spans="1:13">
      <c r="A9" s="97" t="s">
        <v>493</v>
      </c>
      <c r="B9" s="82">
        <v>23.627075351213282</v>
      </c>
      <c r="C9" s="82">
        <v>48.020434227330774</v>
      </c>
      <c r="D9" s="82">
        <v>18.007662835249043</v>
      </c>
      <c r="E9" s="82">
        <v>4.7254150702426561</v>
      </c>
      <c r="F9" s="82">
        <v>5.6194125159642399</v>
      </c>
      <c r="G9" s="82">
        <v>38.020833333333329</v>
      </c>
      <c r="H9" s="82">
        <v>43.229166666666671</v>
      </c>
      <c r="I9" s="82">
        <v>15.885416666666666</v>
      </c>
      <c r="J9" s="82">
        <v>2.604166666666667</v>
      </c>
      <c r="K9" s="83">
        <v>0.26041666666666663</v>
      </c>
      <c r="L9" s="6"/>
      <c r="M9" s="6"/>
    </row>
    <row r="10" spans="1:13">
      <c r="A10" s="97" t="s">
        <v>494</v>
      </c>
      <c r="B10" s="82">
        <v>26.881720430107524</v>
      </c>
      <c r="C10" s="82">
        <v>57.8494623655914</v>
      </c>
      <c r="D10" s="82">
        <v>11.0752688172043</v>
      </c>
      <c r="E10" s="82">
        <v>0.86021505376344087</v>
      </c>
      <c r="F10" s="82">
        <v>3.3333333333333335</v>
      </c>
      <c r="G10" s="82">
        <v>29.257641921397383</v>
      </c>
      <c r="H10" s="82">
        <v>61.790393013100442</v>
      </c>
      <c r="I10" s="82">
        <v>6.3318777292576414</v>
      </c>
      <c r="J10" s="82">
        <v>0.43668122270742354</v>
      </c>
      <c r="K10" s="83">
        <v>2.1834061135371177</v>
      </c>
      <c r="L10" s="6"/>
      <c r="M10" s="6"/>
    </row>
    <row r="11" spans="1:13">
      <c r="A11" s="97" t="s">
        <v>275</v>
      </c>
      <c r="B11" s="82">
        <v>2.507836990595611</v>
      </c>
      <c r="C11" s="82">
        <v>46.708463949843257</v>
      </c>
      <c r="D11" s="82">
        <v>35.109717868338556</v>
      </c>
      <c r="E11" s="82">
        <v>0.94043887147335425</v>
      </c>
      <c r="F11" s="82">
        <v>14.733542319749215</v>
      </c>
      <c r="G11" s="82">
        <v>6.8965517241379306</v>
      </c>
      <c r="H11" s="82">
        <v>75.862068965517238</v>
      </c>
      <c r="I11" s="82">
        <v>14.655172413793101</v>
      </c>
      <c r="J11" s="82">
        <v>0.86206896551724133</v>
      </c>
      <c r="K11" s="83">
        <v>1.7241379310344827</v>
      </c>
      <c r="L11" s="6"/>
      <c r="M11" s="6"/>
    </row>
    <row r="12" spans="1:13">
      <c r="A12" s="97" t="s">
        <v>276</v>
      </c>
      <c r="B12" s="82">
        <v>34.029484029484031</v>
      </c>
      <c r="C12" s="82">
        <v>54.176904176904173</v>
      </c>
      <c r="D12" s="82">
        <v>6.8796068796068797</v>
      </c>
      <c r="E12" s="82">
        <v>1.2285012285012284</v>
      </c>
      <c r="F12" s="82">
        <v>3.6855036855036856</v>
      </c>
      <c r="G12" s="82">
        <v>43.842364532019708</v>
      </c>
      <c r="H12" s="82">
        <v>50.246305418719217</v>
      </c>
      <c r="I12" s="82">
        <v>3.9408866995073892</v>
      </c>
      <c r="J12" s="82">
        <v>0.49261083743842365</v>
      </c>
      <c r="K12" s="83">
        <v>1.4778325123152709</v>
      </c>
      <c r="L12" s="6"/>
      <c r="M12" s="6"/>
    </row>
    <row r="13" spans="1:13">
      <c r="A13" s="45" t="s">
        <v>756</v>
      </c>
      <c r="B13" s="82">
        <v>24.057971014492754</v>
      </c>
      <c r="C13" s="82">
        <v>50.14492753623189</v>
      </c>
      <c r="D13" s="82">
        <v>17.826086956521738</v>
      </c>
      <c r="E13" s="82">
        <v>4.057971014492753</v>
      </c>
      <c r="F13" s="82">
        <v>3.9130434782608701</v>
      </c>
      <c r="G13" s="82">
        <v>40.821256038647341</v>
      </c>
      <c r="H13" s="82">
        <v>50.483091787439619</v>
      </c>
      <c r="I13" s="82">
        <v>5.7971014492753623</v>
      </c>
      <c r="J13" s="82">
        <v>0.48309178743961351</v>
      </c>
      <c r="K13" s="83">
        <v>2.4154589371980677</v>
      </c>
      <c r="L13" s="6"/>
      <c r="M13" s="6"/>
    </row>
    <row r="14" spans="1:13" ht="24.75" customHeight="1">
      <c r="A14" s="230" t="s">
        <v>277</v>
      </c>
      <c r="B14" s="148">
        <v>18.860103626943005</v>
      </c>
      <c r="C14" s="148">
        <v>55.709844559585498</v>
      </c>
      <c r="D14" s="148">
        <v>18.632124352331605</v>
      </c>
      <c r="E14" s="148">
        <v>2.3005181347150261</v>
      </c>
      <c r="F14" s="148">
        <v>4.4974093264248705</v>
      </c>
      <c r="G14" s="148">
        <v>25.164029332304128</v>
      </c>
      <c r="H14" s="148">
        <v>62.562717097645695</v>
      </c>
      <c r="I14" s="148">
        <v>9.6101891161713624</v>
      </c>
      <c r="J14" s="148">
        <v>0.81049787726746436</v>
      </c>
      <c r="K14" s="150">
        <v>1.8525665766113468</v>
      </c>
      <c r="L14" s="6"/>
      <c r="M14" s="6"/>
    </row>
    <row r="15" spans="1:13">
      <c r="A15" s="45"/>
      <c r="B15" s="28"/>
      <c r="C15" s="28"/>
      <c r="D15" s="28"/>
      <c r="E15" s="28"/>
      <c r="F15" s="28"/>
      <c r="G15" s="82"/>
      <c r="H15" s="82"/>
      <c r="I15" s="82"/>
      <c r="J15" s="82"/>
      <c r="K15" s="83"/>
      <c r="L15" s="6"/>
      <c r="M15" s="6"/>
    </row>
    <row r="16" spans="1:13">
      <c r="A16" s="97" t="s">
        <v>278</v>
      </c>
      <c r="B16" s="82">
        <v>21.924482338611451</v>
      </c>
      <c r="C16" s="82">
        <v>34.104750304506695</v>
      </c>
      <c r="D16" s="82">
        <v>12.058465286236297</v>
      </c>
      <c r="E16" s="82">
        <v>6.577344701583435</v>
      </c>
      <c r="F16" s="82">
        <v>25.334957369062117</v>
      </c>
      <c r="G16" s="145" t="s">
        <v>476</v>
      </c>
      <c r="H16" s="145" t="s">
        <v>476</v>
      </c>
      <c r="I16" s="145" t="s">
        <v>476</v>
      </c>
      <c r="J16" s="145" t="s">
        <v>476</v>
      </c>
      <c r="K16" s="145" t="s">
        <v>476</v>
      </c>
      <c r="L16" s="6"/>
      <c r="M16" s="6"/>
    </row>
    <row r="17" spans="1:13">
      <c r="A17" s="97" t="s">
        <v>279</v>
      </c>
      <c r="B17" s="82">
        <v>23.4375</v>
      </c>
      <c r="C17" s="82">
        <v>66.40625</v>
      </c>
      <c r="D17" s="82">
        <v>9.375</v>
      </c>
      <c r="E17" s="82">
        <v>0.78125</v>
      </c>
      <c r="F17" s="83">
        <v>0</v>
      </c>
      <c r="G17" s="82">
        <v>69.019607843137251</v>
      </c>
      <c r="H17" s="82">
        <v>27.450980392156865</v>
      </c>
      <c r="I17" s="82">
        <v>2.3529411764705883</v>
      </c>
      <c r="J17" s="83">
        <v>0.39215686274509803</v>
      </c>
      <c r="K17" s="83">
        <v>0.78431372549019607</v>
      </c>
      <c r="L17" s="6"/>
      <c r="M17" s="6"/>
    </row>
    <row r="18" spans="1:13">
      <c r="A18" s="97" t="s">
        <v>662</v>
      </c>
      <c r="B18" s="82">
        <v>5.1128818061088976</v>
      </c>
      <c r="C18" s="82">
        <v>62.084993359893758</v>
      </c>
      <c r="D18" s="82">
        <v>29.150066401062418</v>
      </c>
      <c r="E18" s="82">
        <v>2.7224435590969454</v>
      </c>
      <c r="F18" s="82">
        <v>0.92961487383798147</v>
      </c>
      <c r="G18" s="82">
        <v>11.409013120365088</v>
      </c>
      <c r="H18" s="82">
        <v>70.222475755847128</v>
      </c>
      <c r="I18" s="82">
        <v>16.314888762122077</v>
      </c>
      <c r="J18" s="82">
        <v>1.4261266400456361</v>
      </c>
      <c r="K18" s="83">
        <v>0.62749572162007994</v>
      </c>
      <c r="L18" s="6"/>
      <c r="M18" s="6"/>
    </row>
    <row r="19" spans="1:13">
      <c r="A19" s="97" t="s">
        <v>656</v>
      </c>
      <c r="B19" s="82">
        <v>22.800718132854577</v>
      </c>
      <c r="C19" s="82">
        <v>62.298025134649912</v>
      </c>
      <c r="D19" s="82">
        <v>11.490125673249551</v>
      </c>
      <c r="E19" s="82">
        <v>2.3339317773788149</v>
      </c>
      <c r="F19" s="82">
        <v>1.0771992818671454</v>
      </c>
      <c r="G19" s="82">
        <v>26.421404682274247</v>
      </c>
      <c r="H19" s="82">
        <v>62.541806020066893</v>
      </c>
      <c r="I19" s="82">
        <v>8.3612040133779271</v>
      </c>
      <c r="J19" s="83">
        <v>1.0033444816053512</v>
      </c>
      <c r="K19" s="83">
        <v>1.6722408026755853</v>
      </c>
      <c r="L19" s="6"/>
      <c r="M19" s="6"/>
    </row>
    <row r="20" spans="1:13">
      <c r="A20" s="97" t="s">
        <v>657</v>
      </c>
      <c r="B20" s="82">
        <v>0</v>
      </c>
      <c r="C20" s="82">
        <v>59.183673469387756</v>
      </c>
      <c r="D20" s="82">
        <v>36.734693877551024</v>
      </c>
      <c r="E20" s="82">
        <v>2.0408163265306123</v>
      </c>
      <c r="F20" s="82">
        <v>2.0408163265306123</v>
      </c>
      <c r="G20" s="82">
        <v>9.116809116809117</v>
      </c>
      <c r="H20" s="82">
        <v>69.800569800569804</v>
      </c>
      <c r="I20" s="82">
        <v>18.518518518518519</v>
      </c>
      <c r="J20" s="82">
        <v>0.85470085470085477</v>
      </c>
      <c r="K20" s="83">
        <v>1.7094017094017095</v>
      </c>
      <c r="L20" s="6"/>
      <c r="M20" s="6"/>
    </row>
    <row r="21" spans="1:13">
      <c r="A21" s="45" t="s">
        <v>756</v>
      </c>
      <c r="B21" s="82">
        <v>19.662243667068758</v>
      </c>
      <c r="C21" s="82">
        <v>57.297949336550062</v>
      </c>
      <c r="D21" s="82">
        <v>16.52593486127865</v>
      </c>
      <c r="E21" s="82">
        <v>2.6537997587454765</v>
      </c>
      <c r="F21" s="82">
        <v>3.8600723763570564</v>
      </c>
      <c r="G21" s="82">
        <v>29.912663755458514</v>
      </c>
      <c r="H21" s="82">
        <v>59.279475982532745</v>
      </c>
      <c r="I21" s="82">
        <v>8.8427947598253276</v>
      </c>
      <c r="J21" s="82">
        <v>0.98253275109170313</v>
      </c>
      <c r="K21" s="83">
        <v>0.98253275109170313</v>
      </c>
      <c r="L21" s="6"/>
      <c r="M21" s="6"/>
    </row>
    <row r="22" spans="1:13" ht="25.5" customHeight="1" thickBot="1">
      <c r="A22" s="230" t="s">
        <v>280</v>
      </c>
      <c r="B22" s="148">
        <v>14.832904884318765</v>
      </c>
      <c r="C22" s="148">
        <v>55.295629820051417</v>
      </c>
      <c r="D22" s="148">
        <v>19.768637532133678</v>
      </c>
      <c r="E22" s="148">
        <v>3.3933161953727504</v>
      </c>
      <c r="F22" s="148">
        <v>6.7095115681233928</v>
      </c>
      <c r="G22" s="148">
        <v>21.292669278119753</v>
      </c>
      <c r="H22" s="148">
        <v>63.682148852825968</v>
      </c>
      <c r="I22" s="148">
        <v>12.954672635702295</v>
      </c>
      <c r="J22" s="148">
        <v>1.1471740346950194</v>
      </c>
      <c r="K22" s="150">
        <v>0.923335198656967</v>
      </c>
      <c r="L22" s="6"/>
      <c r="M22" s="6"/>
    </row>
    <row r="23" spans="1:13" ht="25.5" customHeight="1">
      <c r="A23" s="1385" t="s">
        <v>283</v>
      </c>
      <c r="B23" s="1385"/>
      <c r="C23" s="1385"/>
      <c r="D23" s="1385"/>
      <c r="E23" s="1385"/>
      <c r="F23" s="51"/>
      <c r="G23" s="51"/>
      <c r="H23" s="51"/>
      <c r="I23" s="51"/>
      <c r="J23" s="51"/>
      <c r="K23" s="51"/>
      <c r="L23" s="6"/>
      <c r="M23" s="6"/>
    </row>
    <row r="24" spans="1:13">
      <c r="A24" s="1387" t="s">
        <v>284</v>
      </c>
      <c r="B24" s="1387"/>
      <c r="C24" s="1387"/>
      <c r="D24" s="1387"/>
      <c r="L24" s="6"/>
      <c r="M24" s="6"/>
    </row>
    <row r="25" spans="1:13">
      <c r="A25" s="1387" t="s">
        <v>285</v>
      </c>
      <c r="B25" s="1387"/>
      <c r="C25" s="1387"/>
      <c r="D25" s="1387"/>
    </row>
    <row r="26" spans="1:13">
      <c r="A26" s="1387" t="s">
        <v>286</v>
      </c>
      <c r="B26" s="1387"/>
      <c r="C26" s="1387"/>
      <c r="D26" s="1387"/>
    </row>
    <row r="27" spans="1:13">
      <c r="A27" s="1387" t="s">
        <v>287</v>
      </c>
      <c r="B27" s="1387"/>
      <c r="C27" s="1387"/>
      <c r="D27" s="1387"/>
    </row>
    <row r="28" spans="1:13">
      <c r="A28" s="1387" t="s">
        <v>288</v>
      </c>
      <c r="B28" s="1387"/>
      <c r="C28" s="1387"/>
      <c r="D28" s="1387"/>
    </row>
  </sheetData>
  <mergeCells count="12">
    <mergeCell ref="A26:D26"/>
    <mergeCell ref="A27:D27"/>
    <mergeCell ref="A28:D28"/>
    <mergeCell ref="A1:K1"/>
    <mergeCell ref="A3:K3"/>
    <mergeCell ref="A5:A7"/>
    <mergeCell ref="B5:F5"/>
    <mergeCell ref="G5:K5"/>
    <mergeCell ref="B6:K6"/>
    <mergeCell ref="A23:E23"/>
    <mergeCell ref="A24:D24"/>
    <mergeCell ref="A25:D25"/>
  </mergeCells>
  <printOptions horizontalCentered="1"/>
  <pageMargins left="0.78740157480314965" right="0.78740157480314965" top="0.59055118110236227" bottom="0.98425196850393704" header="0" footer="0"/>
  <pageSetup paperSize="9" scale="79" orientation="landscape" r:id="rId1"/>
  <headerFooter alignWithMargins="0"/>
  <colBreaks count="1" manualBreakCount="1">
    <brk id="11" max="1048575" man="1"/>
  </colBreaks>
</worksheet>
</file>

<file path=xl/worksheets/sheet106.xml><?xml version="1.0" encoding="utf-8"?>
<worksheet xmlns="http://schemas.openxmlformats.org/spreadsheetml/2006/main" xmlns:r="http://schemas.openxmlformats.org/officeDocument/2006/relationships">
  <sheetPr codeName="Hoja103">
    <pageSetUpPr fitToPage="1"/>
  </sheetPr>
  <dimension ref="A1:S47"/>
  <sheetViews>
    <sheetView view="pageBreakPreview" zoomScale="75" zoomScaleNormal="75" workbookViewId="0">
      <selection activeCell="I23" sqref="I23"/>
    </sheetView>
  </sheetViews>
  <sheetFormatPr baseColWidth="10" defaultRowHeight="12.75"/>
  <cols>
    <col min="1" max="1" width="36.85546875" style="287" customWidth="1"/>
    <col min="2" max="10" width="15.28515625" style="287" customWidth="1"/>
    <col min="11" max="16384" width="11.42578125" style="287"/>
  </cols>
  <sheetData>
    <row r="1" spans="1:19" ht="18">
      <c r="A1" s="1119" t="s">
        <v>232</v>
      </c>
      <c r="B1" s="1119"/>
      <c r="C1" s="1119"/>
      <c r="D1" s="1119"/>
      <c r="E1" s="1119"/>
      <c r="F1" s="1119"/>
      <c r="G1" s="1119"/>
      <c r="H1" s="1119"/>
      <c r="I1" s="1119"/>
      <c r="J1" s="1119"/>
    </row>
    <row r="2" spans="1:19">
      <c r="A2" s="50"/>
    </row>
    <row r="3" spans="1:19" ht="15">
      <c r="A3" s="1127" t="s">
        <v>838</v>
      </c>
      <c r="B3" s="1127"/>
      <c r="C3" s="1127"/>
      <c r="D3" s="1127"/>
      <c r="E3" s="1127"/>
      <c r="F3" s="1127"/>
      <c r="G3" s="1127"/>
      <c r="H3" s="1127"/>
      <c r="I3" s="1127"/>
      <c r="J3" s="1127"/>
    </row>
    <row r="4" spans="1:19" ht="13.5" thickBot="1">
      <c r="A4" s="309"/>
      <c r="B4" s="42"/>
      <c r="C4" s="42"/>
      <c r="D4" s="42"/>
      <c r="E4" s="42"/>
      <c r="F4" s="42"/>
      <c r="G4" s="42"/>
      <c r="H4" s="42"/>
      <c r="I4" s="42"/>
      <c r="J4" s="42"/>
      <c r="K4" s="6"/>
      <c r="L4" s="6"/>
      <c r="M4" s="6"/>
      <c r="N4" s="6"/>
      <c r="O4" s="6"/>
      <c r="P4" s="6"/>
      <c r="Q4" s="6"/>
      <c r="R4" s="6"/>
      <c r="S4" s="6"/>
    </row>
    <row r="5" spans="1:19" ht="24" customHeight="1">
      <c r="A5" s="308"/>
      <c r="B5" s="1219" t="s">
        <v>294</v>
      </c>
      <c r="C5" s="1131"/>
      <c r="D5" s="1131"/>
      <c r="E5" s="1131"/>
      <c r="F5" s="1131"/>
      <c r="G5" s="1131"/>
      <c r="H5" s="1131"/>
      <c r="I5" s="1131"/>
      <c r="J5" s="1131"/>
      <c r="K5" s="6"/>
      <c r="L5" s="6"/>
      <c r="M5" s="6"/>
      <c r="N5" s="6"/>
      <c r="O5" s="6"/>
      <c r="P5" s="6"/>
      <c r="Q5" s="6"/>
      <c r="R5" s="6"/>
      <c r="S5" s="6"/>
    </row>
    <row r="6" spans="1:19" ht="22.5" customHeight="1">
      <c r="A6" s="307" t="s">
        <v>318</v>
      </c>
      <c r="B6" s="1346" t="s">
        <v>295</v>
      </c>
      <c r="C6" s="1348"/>
      <c r="D6" s="1347"/>
      <c r="E6" s="1346" t="s">
        <v>296</v>
      </c>
      <c r="F6" s="1348"/>
      <c r="G6" s="1347"/>
      <c r="H6" s="1346" t="s">
        <v>301</v>
      </c>
      <c r="I6" s="1348"/>
      <c r="J6" s="1348"/>
      <c r="K6" s="6"/>
      <c r="L6" s="6"/>
      <c r="M6" s="6"/>
      <c r="N6" s="6"/>
      <c r="O6" s="6"/>
      <c r="P6" s="6"/>
      <c r="Q6" s="6"/>
      <c r="R6" s="6"/>
      <c r="S6" s="6"/>
    </row>
    <row r="7" spans="1:19" ht="25.5" customHeight="1" thickBot="1">
      <c r="A7" s="306"/>
      <c r="B7" s="107" t="s">
        <v>373</v>
      </c>
      <c r="C7" s="107" t="s">
        <v>374</v>
      </c>
      <c r="D7" s="107" t="s">
        <v>391</v>
      </c>
      <c r="E7" s="107" t="s">
        <v>373</v>
      </c>
      <c r="F7" s="107" t="s">
        <v>374</v>
      </c>
      <c r="G7" s="107" t="s">
        <v>391</v>
      </c>
      <c r="H7" s="107" t="s">
        <v>373</v>
      </c>
      <c r="I7" s="107" t="s">
        <v>374</v>
      </c>
      <c r="J7" s="290" t="s">
        <v>391</v>
      </c>
      <c r="K7" s="6"/>
      <c r="L7" s="6"/>
      <c r="M7" s="6"/>
      <c r="N7" s="6"/>
      <c r="O7" s="6"/>
      <c r="P7" s="6"/>
      <c r="Q7" s="6"/>
      <c r="R7" s="6"/>
      <c r="S7" s="6"/>
    </row>
    <row r="8" spans="1:19" ht="22.5" customHeight="1">
      <c r="A8" s="305" t="s">
        <v>397</v>
      </c>
      <c r="B8" s="82">
        <v>9.18</v>
      </c>
      <c r="C8" s="82">
        <v>15.92</v>
      </c>
      <c r="D8" s="80">
        <v>13.48314606741573</v>
      </c>
      <c r="E8" s="82">
        <v>67.27</v>
      </c>
      <c r="F8" s="82">
        <v>63.54</v>
      </c>
      <c r="G8" s="82">
        <v>64.887640449438194</v>
      </c>
      <c r="H8" s="80">
        <v>16.04</v>
      </c>
      <c r="I8" s="80">
        <v>14.16</v>
      </c>
      <c r="J8" s="81">
        <v>14.840823970037453</v>
      </c>
      <c r="K8" s="6"/>
      <c r="L8" s="113"/>
      <c r="M8" s="6"/>
      <c r="N8" s="6"/>
      <c r="O8" s="6"/>
      <c r="P8" s="6"/>
      <c r="Q8" s="6"/>
      <c r="R8" s="6"/>
      <c r="S8" s="6"/>
    </row>
    <row r="9" spans="1:19">
      <c r="A9" s="303" t="s">
        <v>398</v>
      </c>
      <c r="B9" s="82">
        <v>27.72</v>
      </c>
      <c r="C9" s="82">
        <v>11.46</v>
      </c>
      <c r="D9" s="82">
        <v>23.214285714285715</v>
      </c>
      <c r="E9" s="82">
        <v>54.16</v>
      </c>
      <c r="F9" s="82">
        <v>59.19</v>
      </c>
      <c r="G9" s="82">
        <v>55.555555555555557</v>
      </c>
      <c r="H9" s="82">
        <v>11.62</v>
      </c>
      <c r="I9" s="82">
        <v>28.16</v>
      </c>
      <c r="J9" s="83">
        <v>16.203703703703702</v>
      </c>
      <c r="L9" s="113"/>
    </row>
    <row r="10" spans="1:19">
      <c r="A10" s="303" t="s">
        <v>436</v>
      </c>
      <c r="B10" s="82">
        <v>51.79</v>
      </c>
      <c r="C10" s="82">
        <v>44.38</v>
      </c>
      <c r="D10" s="82">
        <v>46.296296296296298</v>
      </c>
      <c r="E10" s="82">
        <v>46.43</v>
      </c>
      <c r="F10" s="82">
        <v>30.94</v>
      </c>
      <c r="G10" s="82">
        <v>34.953703703703702</v>
      </c>
      <c r="H10" s="82">
        <v>0</v>
      </c>
      <c r="I10" s="82">
        <v>5.31</v>
      </c>
      <c r="J10" s="83">
        <v>3.9351851851851851</v>
      </c>
      <c r="L10" s="113"/>
    </row>
    <row r="11" spans="1:19">
      <c r="A11" s="303" t="s">
        <v>650</v>
      </c>
      <c r="B11" s="82">
        <v>11.95</v>
      </c>
      <c r="C11" s="82">
        <v>14.04</v>
      </c>
      <c r="D11" s="82">
        <v>12.5</v>
      </c>
      <c r="E11" s="82">
        <v>62.89</v>
      </c>
      <c r="F11" s="82">
        <v>33.33</v>
      </c>
      <c r="G11" s="82">
        <v>55.092592592592595</v>
      </c>
      <c r="H11" s="82">
        <v>25.16</v>
      </c>
      <c r="I11" s="82">
        <v>50.88</v>
      </c>
      <c r="J11" s="83">
        <v>31.944444444444443</v>
      </c>
      <c r="L11" s="113"/>
    </row>
    <row r="12" spans="1:19">
      <c r="A12" s="303" t="s">
        <v>399</v>
      </c>
      <c r="B12" s="82">
        <v>6.74</v>
      </c>
      <c r="C12" s="82">
        <v>4.2</v>
      </c>
      <c r="D12" s="82">
        <v>5.7692307692307692</v>
      </c>
      <c r="E12" s="82">
        <v>85.49</v>
      </c>
      <c r="F12" s="82">
        <v>78.989999999999995</v>
      </c>
      <c r="G12" s="82">
        <v>83.012820512820511</v>
      </c>
      <c r="H12" s="82">
        <v>6.74</v>
      </c>
      <c r="I12" s="82">
        <v>16.809999999999999</v>
      </c>
      <c r="J12" s="83">
        <v>10.576923076923077</v>
      </c>
      <c r="L12" s="113"/>
    </row>
    <row r="13" spans="1:19">
      <c r="A13" s="303" t="s">
        <v>400</v>
      </c>
      <c r="B13" s="304" t="s">
        <v>476</v>
      </c>
      <c r="C13" s="82">
        <v>15.74</v>
      </c>
      <c r="D13" s="82">
        <v>15.74074074074074</v>
      </c>
      <c r="E13" s="304" t="s">
        <v>476</v>
      </c>
      <c r="F13" s="82">
        <v>69.91</v>
      </c>
      <c r="G13" s="82">
        <v>69.907407407407405</v>
      </c>
      <c r="H13" s="304" t="s">
        <v>476</v>
      </c>
      <c r="I13" s="82">
        <v>11.57</v>
      </c>
      <c r="J13" s="83">
        <v>11.574074074074074</v>
      </c>
      <c r="L13" s="113"/>
    </row>
    <row r="14" spans="1:19">
      <c r="A14" s="303" t="s">
        <v>651</v>
      </c>
      <c r="B14" s="82">
        <v>26.74</v>
      </c>
      <c r="C14" s="82">
        <v>6.69</v>
      </c>
      <c r="D14" s="82">
        <v>27.416666666666668</v>
      </c>
      <c r="E14" s="82">
        <v>54.03</v>
      </c>
      <c r="F14" s="82">
        <v>60.66</v>
      </c>
      <c r="G14" s="82">
        <v>54.916666666666671</v>
      </c>
      <c r="H14" s="82">
        <v>14.74</v>
      </c>
      <c r="I14" s="82">
        <v>26.64</v>
      </c>
      <c r="J14" s="83">
        <v>13.458333333333334</v>
      </c>
      <c r="L14" s="113"/>
    </row>
    <row r="15" spans="1:19">
      <c r="A15" s="303" t="s">
        <v>412</v>
      </c>
      <c r="B15" s="82">
        <v>28.16</v>
      </c>
      <c r="C15" s="82">
        <v>26.88</v>
      </c>
      <c r="D15" s="82">
        <v>18.695175438596493</v>
      </c>
      <c r="E15" s="82">
        <v>52.44</v>
      </c>
      <c r="F15" s="82">
        <v>56.7</v>
      </c>
      <c r="G15" s="82">
        <v>56.688596491228068</v>
      </c>
      <c r="H15" s="82">
        <v>14.53</v>
      </c>
      <c r="I15" s="82">
        <v>12.69</v>
      </c>
      <c r="J15" s="83">
        <v>19.517543859649123</v>
      </c>
      <c r="L15" s="113"/>
    </row>
    <row r="16" spans="1:19">
      <c r="A16" s="303" t="s">
        <v>403</v>
      </c>
      <c r="B16" s="82">
        <v>10.27</v>
      </c>
      <c r="C16" s="82">
        <v>3.59</v>
      </c>
      <c r="D16" s="82">
        <v>7.5109649122807012</v>
      </c>
      <c r="E16" s="82">
        <v>70.03</v>
      </c>
      <c r="F16" s="82">
        <v>74.5</v>
      </c>
      <c r="G16" s="82">
        <v>71.875</v>
      </c>
      <c r="H16" s="82">
        <v>17.37</v>
      </c>
      <c r="I16" s="82">
        <v>20.32</v>
      </c>
      <c r="J16" s="83">
        <v>18.585526315789476</v>
      </c>
      <c r="L16" s="113"/>
    </row>
    <row r="17" spans="1:12">
      <c r="A17" s="303" t="s">
        <v>413</v>
      </c>
      <c r="B17" s="82">
        <v>0</v>
      </c>
      <c r="C17" s="82">
        <v>2.04</v>
      </c>
      <c r="D17" s="82">
        <v>0.21929824561403508</v>
      </c>
      <c r="E17" s="82">
        <v>60.93</v>
      </c>
      <c r="F17" s="82">
        <v>57.14</v>
      </c>
      <c r="G17" s="82">
        <v>60.526315789473685</v>
      </c>
      <c r="H17" s="82">
        <v>35.869999999999997</v>
      </c>
      <c r="I17" s="82">
        <v>40.82</v>
      </c>
      <c r="J17" s="83">
        <v>36.403508771929829</v>
      </c>
      <c r="L17" s="113"/>
    </row>
    <row r="18" spans="1:12">
      <c r="A18" s="303" t="s">
        <v>405</v>
      </c>
      <c r="B18" s="82">
        <v>17.059999999999999</v>
      </c>
      <c r="C18" s="82">
        <v>6.77</v>
      </c>
      <c r="D18" s="82">
        <v>8.4280303030303028</v>
      </c>
      <c r="E18" s="82">
        <v>65.88</v>
      </c>
      <c r="F18" s="82">
        <v>69.64</v>
      </c>
      <c r="G18" s="82">
        <v>69.034090909090907</v>
      </c>
      <c r="H18" s="82">
        <v>15.88</v>
      </c>
      <c r="I18" s="82">
        <v>18.510000000000002</v>
      </c>
      <c r="J18" s="83">
        <v>18.087121212121211</v>
      </c>
      <c r="L18" s="113"/>
    </row>
    <row r="19" spans="1:12">
      <c r="A19" s="303" t="s">
        <v>406</v>
      </c>
      <c r="B19" s="82">
        <v>32.5</v>
      </c>
      <c r="C19" s="82">
        <v>21.09</v>
      </c>
      <c r="D19" s="82">
        <v>26.602564102564102</v>
      </c>
      <c r="E19" s="82">
        <v>52.74</v>
      </c>
      <c r="F19" s="82">
        <v>46.05</v>
      </c>
      <c r="G19" s="82">
        <v>49.278846153846153</v>
      </c>
      <c r="H19" s="82">
        <v>4.9800000000000004</v>
      </c>
      <c r="I19" s="82">
        <v>11.94</v>
      </c>
      <c r="J19" s="83">
        <v>8.5737179487179489</v>
      </c>
      <c r="L19" s="113"/>
    </row>
    <row r="20" spans="1:12">
      <c r="A20" s="303" t="s">
        <v>437</v>
      </c>
      <c r="B20" s="82">
        <v>0</v>
      </c>
      <c r="C20" s="82">
        <v>16.670000000000002</v>
      </c>
      <c r="D20" s="82">
        <v>5.5555555555555554</v>
      </c>
      <c r="E20" s="82">
        <v>41.67</v>
      </c>
      <c r="F20" s="82">
        <v>75</v>
      </c>
      <c r="G20" s="82">
        <v>52.777777777777779</v>
      </c>
      <c r="H20" s="82">
        <v>54.17</v>
      </c>
      <c r="I20" s="82">
        <v>8.33</v>
      </c>
      <c r="J20" s="83">
        <v>38.888888888888893</v>
      </c>
      <c r="L20" s="113"/>
    </row>
    <row r="21" spans="1:12">
      <c r="A21" s="303" t="s">
        <v>438</v>
      </c>
      <c r="B21" s="82">
        <v>0</v>
      </c>
      <c r="C21" s="304" t="s">
        <v>476</v>
      </c>
      <c r="D21" s="82">
        <v>0</v>
      </c>
      <c r="E21" s="82">
        <v>59.72</v>
      </c>
      <c r="F21" s="304" t="s">
        <v>476</v>
      </c>
      <c r="G21" s="82">
        <v>59.722222222222221</v>
      </c>
      <c r="H21" s="82">
        <v>36.81</v>
      </c>
      <c r="I21" s="304" t="s">
        <v>476</v>
      </c>
      <c r="J21" s="83">
        <v>36.805555555555557</v>
      </c>
      <c r="L21" s="113"/>
    </row>
    <row r="22" spans="1:12">
      <c r="A22" s="303" t="s">
        <v>439</v>
      </c>
      <c r="B22" s="82">
        <v>24.24</v>
      </c>
      <c r="C22" s="82">
        <v>43.67</v>
      </c>
      <c r="D22" s="82">
        <v>37.731481481481481</v>
      </c>
      <c r="E22" s="82">
        <v>48.48</v>
      </c>
      <c r="F22" s="82">
        <v>40.33</v>
      </c>
      <c r="G22" s="82">
        <v>42.824074074074076</v>
      </c>
      <c r="H22" s="82">
        <v>9.09</v>
      </c>
      <c r="I22" s="82">
        <v>11</v>
      </c>
      <c r="J22" s="83">
        <v>10.416666666666668</v>
      </c>
      <c r="L22" s="113"/>
    </row>
    <row r="23" spans="1:12">
      <c r="A23" s="303" t="s">
        <v>440</v>
      </c>
      <c r="B23" s="82">
        <v>60.78</v>
      </c>
      <c r="C23" s="82">
        <v>60.9</v>
      </c>
      <c r="D23" s="82">
        <v>60.833333333333329</v>
      </c>
      <c r="E23" s="82">
        <v>25.49</v>
      </c>
      <c r="F23" s="82">
        <v>34.619999999999997</v>
      </c>
      <c r="G23" s="82">
        <v>29.444444444444446</v>
      </c>
      <c r="H23" s="82">
        <v>0.49</v>
      </c>
      <c r="I23" s="82">
        <v>2.56</v>
      </c>
      <c r="J23" s="83">
        <v>1.3888888888888888</v>
      </c>
      <c r="L23" s="113"/>
    </row>
    <row r="24" spans="1:12" ht="13.5" thickBot="1">
      <c r="A24" s="302" t="s">
        <v>441</v>
      </c>
      <c r="B24" s="82">
        <v>48.48</v>
      </c>
      <c r="C24" s="82">
        <v>20</v>
      </c>
      <c r="D24" s="82">
        <v>39.583333333333329</v>
      </c>
      <c r="E24" s="82">
        <v>40.909999999999997</v>
      </c>
      <c r="F24" s="82">
        <v>63.33</v>
      </c>
      <c r="G24" s="82">
        <v>47.916666666666671</v>
      </c>
      <c r="H24" s="82">
        <v>4.55</v>
      </c>
      <c r="I24" s="82">
        <v>16.670000000000002</v>
      </c>
      <c r="J24" s="83">
        <v>8.3333333333333321</v>
      </c>
      <c r="L24" s="113"/>
    </row>
    <row r="25" spans="1:12">
      <c r="A25" s="301"/>
      <c r="B25" s="51"/>
      <c r="C25" s="51"/>
      <c r="D25" s="51"/>
      <c r="E25" s="51"/>
      <c r="F25" s="51"/>
      <c r="G25" s="51"/>
      <c r="H25" s="51"/>
      <c r="I25" s="51"/>
      <c r="J25" s="51"/>
    </row>
    <row r="26" spans="1:12" ht="13.5" thickBot="1">
      <c r="A26" s="309"/>
      <c r="B26" s="42"/>
      <c r="C26" s="42"/>
      <c r="D26" s="42"/>
      <c r="E26" s="42"/>
      <c r="F26" s="42"/>
      <c r="G26" s="42"/>
      <c r="H26" s="42"/>
      <c r="I26" s="42"/>
      <c r="J26" s="42"/>
    </row>
    <row r="27" spans="1:12" ht="22.5" customHeight="1">
      <c r="A27" s="308"/>
      <c r="B27" s="1219" t="s">
        <v>294</v>
      </c>
      <c r="C27" s="1131"/>
      <c r="D27" s="1131"/>
      <c r="E27" s="1131"/>
      <c r="F27" s="1131"/>
      <c r="G27" s="1131"/>
      <c r="H27" s="1388" t="s">
        <v>302</v>
      </c>
      <c r="I27" s="1389"/>
      <c r="J27" s="1389"/>
    </row>
    <row r="28" spans="1:12" ht="24.75" customHeight="1">
      <c r="A28" s="307" t="s">
        <v>318</v>
      </c>
      <c r="B28" s="1346" t="s">
        <v>303</v>
      </c>
      <c r="C28" s="1348"/>
      <c r="D28" s="1347"/>
      <c r="E28" s="1346" t="s">
        <v>304</v>
      </c>
      <c r="F28" s="1348"/>
      <c r="G28" s="1347"/>
      <c r="H28" s="1390"/>
      <c r="I28" s="1391"/>
      <c r="J28" s="1391"/>
    </row>
    <row r="29" spans="1:12" ht="23.25" customHeight="1" thickBot="1">
      <c r="A29" s="306"/>
      <c r="B29" s="107" t="s">
        <v>373</v>
      </c>
      <c r="C29" s="107" t="s">
        <v>374</v>
      </c>
      <c r="D29" s="107" t="s">
        <v>391</v>
      </c>
      <c r="E29" s="107" t="s">
        <v>373</v>
      </c>
      <c r="F29" s="107" t="s">
        <v>374</v>
      </c>
      <c r="G29" s="107" t="s">
        <v>391</v>
      </c>
      <c r="H29" s="107" t="s">
        <v>373</v>
      </c>
      <c r="I29" s="107" t="s">
        <v>374</v>
      </c>
      <c r="J29" s="290" t="s">
        <v>391</v>
      </c>
    </row>
    <row r="30" spans="1:12" ht="24" customHeight="1">
      <c r="A30" s="305" t="s">
        <v>397</v>
      </c>
      <c r="B30" s="82">
        <v>1.68</v>
      </c>
      <c r="C30" s="82">
        <v>1.47</v>
      </c>
      <c r="D30" s="82">
        <v>1.544943820224719</v>
      </c>
      <c r="E30" s="82">
        <v>5.82</v>
      </c>
      <c r="F30" s="82">
        <v>4.92</v>
      </c>
      <c r="G30" s="82">
        <v>5.2434456928838955</v>
      </c>
      <c r="H30" s="35">
        <v>773</v>
      </c>
      <c r="I30" s="35">
        <v>1363</v>
      </c>
      <c r="J30" s="34">
        <v>2136</v>
      </c>
    </row>
    <row r="31" spans="1:12">
      <c r="A31" s="303" t="s">
        <v>398</v>
      </c>
      <c r="B31" s="82">
        <v>4.03</v>
      </c>
      <c r="C31" s="82">
        <v>0.72</v>
      </c>
      <c r="D31" s="82">
        <v>3.1084656084656084</v>
      </c>
      <c r="E31" s="82">
        <v>2.4700000000000002</v>
      </c>
      <c r="F31" s="82">
        <v>0.48</v>
      </c>
      <c r="G31" s="82">
        <v>1.9179894179894179</v>
      </c>
      <c r="H31" s="35">
        <v>1093</v>
      </c>
      <c r="I31" s="35">
        <v>419</v>
      </c>
      <c r="J31" s="36">
        <v>1512</v>
      </c>
    </row>
    <row r="32" spans="1:12">
      <c r="A32" s="303" t="s">
        <v>436</v>
      </c>
      <c r="B32" s="82">
        <v>0</v>
      </c>
      <c r="C32" s="82">
        <v>1.25</v>
      </c>
      <c r="D32" s="82">
        <v>0.92592592592592582</v>
      </c>
      <c r="E32" s="82">
        <v>1.79</v>
      </c>
      <c r="F32" s="82">
        <v>18.12</v>
      </c>
      <c r="G32" s="82">
        <v>13.888888888888889</v>
      </c>
      <c r="H32" s="35">
        <v>112</v>
      </c>
      <c r="I32" s="35">
        <v>320</v>
      </c>
      <c r="J32" s="36">
        <v>432</v>
      </c>
    </row>
    <row r="33" spans="1:10">
      <c r="A33" s="303" t="s">
        <v>650</v>
      </c>
      <c r="B33" s="82">
        <v>0</v>
      </c>
      <c r="C33" s="82">
        <v>0</v>
      </c>
      <c r="D33" s="82">
        <v>0</v>
      </c>
      <c r="E33" s="82">
        <v>0</v>
      </c>
      <c r="F33" s="82">
        <v>1.75</v>
      </c>
      <c r="G33" s="82">
        <v>0.46296296296296291</v>
      </c>
      <c r="H33" s="35">
        <v>159</v>
      </c>
      <c r="I33" s="35">
        <v>57</v>
      </c>
      <c r="J33" s="36">
        <v>216</v>
      </c>
    </row>
    <row r="34" spans="1:10">
      <c r="A34" s="303" t="s">
        <v>399</v>
      </c>
      <c r="B34" s="82">
        <v>1.04</v>
      </c>
      <c r="C34" s="82">
        <v>0</v>
      </c>
      <c r="D34" s="82">
        <v>0.64102564102564097</v>
      </c>
      <c r="E34" s="82">
        <v>0</v>
      </c>
      <c r="F34" s="82">
        <v>0</v>
      </c>
      <c r="G34" s="82">
        <v>0</v>
      </c>
      <c r="H34" s="35">
        <v>193</v>
      </c>
      <c r="I34" s="35">
        <v>119</v>
      </c>
      <c r="J34" s="36">
        <v>312</v>
      </c>
    </row>
    <row r="35" spans="1:10">
      <c r="A35" s="303" t="s">
        <v>400</v>
      </c>
      <c r="B35" s="304" t="s">
        <v>476</v>
      </c>
      <c r="C35" s="82">
        <v>1.39</v>
      </c>
      <c r="D35" s="82">
        <v>1.3888888888888888</v>
      </c>
      <c r="E35" s="304" t="s">
        <v>476</v>
      </c>
      <c r="F35" s="82">
        <v>1.39</v>
      </c>
      <c r="G35" s="82">
        <v>1.3888888888888888</v>
      </c>
      <c r="H35" s="35">
        <v>0</v>
      </c>
      <c r="I35" s="35">
        <v>216</v>
      </c>
      <c r="J35" s="36">
        <v>216</v>
      </c>
    </row>
    <row r="36" spans="1:10">
      <c r="A36" s="303" t="s">
        <v>651</v>
      </c>
      <c r="B36" s="82">
        <v>1.47</v>
      </c>
      <c r="C36" s="82">
        <v>4.92</v>
      </c>
      <c r="D36" s="82">
        <v>1.9583333333333335</v>
      </c>
      <c r="E36" s="82">
        <v>3.02</v>
      </c>
      <c r="F36" s="82">
        <v>1.0900000000000001</v>
      </c>
      <c r="G36" s="82">
        <v>2.25</v>
      </c>
      <c r="H36" s="35">
        <v>1092</v>
      </c>
      <c r="I36" s="35">
        <v>732</v>
      </c>
      <c r="J36" s="36">
        <v>1824</v>
      </c>
    </row>
    <row r="37" spans="1:10">
      <c r="A37" s="303" t="s">
        <v>412</v>
      </c>
      <c r="B37" s="82">
        <v>2.09</v>
      </c>
      <c r="C37" s="82">
        <v>1.86</v>
      </c>
      <c r="D37" s="82">
        <v>2.8508771929824559</v>
      </c>
      <c r="E37" s="82">
        <v>2.79</v>
      </c>
      <c r="F37" s="82">
        <v>1.86</v>
      </c>
      <c r="G37" s="82">
        <v>2.2478070175438596</v>
      </c>
      <c r="H37" s="35">
        <v>1005</v>
      </c>
      <c r="I37" s="35">
        <v>1395</v>
      </c>
      <c r="J37" s="36">
        <v>2400</v>
      </c>
    </row>
    <row r="38" spans="1:10">
      <c r="A38" s="303" t="s">
        <v>403</v>
      </c>
      <c r="B38" s="82">
        <v>0.84</v>
      </c>
      <c r="C38" s="82">
        <v>0.66</v>
      </c>
      <c r="D38" s="82">
        <v>0.76754385964912275</v>
      </c>
      <c r="E38" s="82">
        <v>1.49</v>
      </c>
      <c r="F38" s="82">
        <v>0.93</v>
      </c>
      <c r="G38" s="82">
        <v>1.2609649122807016</v>
      </c>
      <c r="H38" s="35">
        <v>1071</v>
      </c>
      <c r="I38" s="35">
        <v>753</v>
      </c>
      <c r="J38" s="36">
        <v>1824</v>
      </c>
    </row>
    <row r="39" spans="1:10">
      <c r="A39" s="303" t="s">
        <v>413</v>
      </c>
      <c r="B39" s="82">
        <v>0.25</v>
      </c>
      <c r="C39" s="82">
        <v>0</v>
      </c>
      <c r="D39" s="82">
        <v>0.21929824561403508</v>
      </c>
      <c r="E39" s="82">
        <v>2.95</v>
      </c>
      <c r="F39" s="82">
        <v>0</v>
      </c>
      <c r="G39" s="82">
        <v>2.6315789473684208</v>
      </c>
      <c r="H39" s="35">
        <v>407</v>
      </c>
      <c r="I39" s="35">
        <v>49</v>
      </c>
      <c r="J39" s="36">
        <v>456</v>
      </c>
    </row>
    <row r="40" spans="1:10">
      <c r="A40" s="303" t="s">
        <v>405</v>
      </c>
      <c r="B40" s="82">
        <v>0</v>
      </c>
      <c r="C40" s="82">
        <v>1.35</v>
      </c>
      <c r="D40" s="82">
        <v>1.1363636363636365</v>
      </c>
      <c r="E40" s="82">
        <v>1.18</v>
      </c>
      <c r="F40" s="82">
        <v>3.72</v>
      </c>
      <c r="G40" s="82">
        <v>3.3143939393939394</v>
      </c>
      <c r="H40" s="35">
        <v>170</v>
      </c>
      <c r="I40" s="35">
        <v>886</v>
      </c>
      <c r="J40" s="36">
        <v>1056</v>
      </c>
    </row>
    <row r="41" spans="1:10">
      <c r="A41" s="303" t="s">
        <v>406</v>
      </c>
      <c r="B41" s="82">
        <v>2.3199999999999998</v>
      </c>
      <c r="C41" s="82">
        <v>7.91</v>
      </c>
      <c r="D41" s="82">
        <v>5.2083333333333339</v>
      </c>
      <c r="E41" s="82">
        <v>7.46</v>
      </c>
      <c r="F41" s="82">
        <v>13.02</v>
      </c>
      <c r="G41" s="82">
        <v>10.336538461538462</v>
      </c>
      <c r="H41" s="35">
        <v>603</v>
      </c>
      <c r="I41" s="35">
        <v>645</v>
      </c>
      <c r="J41" s="36">
        <v>1248</v>
      </c>
    </row>
    <row r="42" spans="1:10">
      <c r="A42" s="303" t="s">
        <v>437</v>
      </c>
      <c r="B42" s="82">
        <v>4.17</v>
      </c>
      <c r="C42" s="82">
        <v>0</v>
      </c>
      <c r="D42" s="82">
        <v>2.7777777777777777</v>
      </c>
      <c r="E42" s="82">
        <v>0</v>
      </c>
      <c r="F42" s="82">
        <v>0</v>
      </c>
      <c r="G42" s="82">
        <v>0</v>
      </c>
      <c r="H42" s="35">
        <v>48</v>
      </c>
      <c r="I42" s="35">
        <v>24</v>
      </c>
      <c r="J42" s="36">
        <v>72</v>
      </c>
    </row>
    <row r="43" spans="1:10">
      <c r="A43" s="303" t="s">
        <v>438</v>
      </c>
      <c r="B43" s="82">
        <v>3.47</v>
      </c>
      <c r="C43" s="304" t="s">
        <v>476</v>
      </c>
      <c r="D43" s="82">
        <v>3.4722222222222223</v>
      </c>
      <c r="E43" s="82">
        <v>0</v>
      </c>
      <c r="F43" s="304" t="s">
        <v>476</v>
      </c>
      <c r="G43" s="82">
        <v>0</v>
      </c>
      <c r="H43" s="35">
        <v>288</v>
      </c>
      <c r="I43" s="35">
        <v>0</v>
      </c>
      <c r="J43" s="36">
        <v>288</v>
      </c>
    </row>
    <row r="44" spans="1:10">
      <c r="A44" s="303" t="s">
        <v>439</v>
      </c>
      <c r="B44" s="82">
        <v>0</v>
      </c>
      <c r="C44" s="82">
        <v>4</v>
      </c>
      <c r="D44" s="82">
        <v>2.7777777777777777</v>
      </c>
      <c r="E44" s="82">
        <v>18.18</v>
      </c>
      <c r="F44" s="82">
        <v>1</v>
      </c>
      <c r="G44" s="82">
        <v>6.25</v>
      </c>
      <c r="H44" s="35">
        <v>132</v>
      </c>
      <c r="I44" s="35">
        <v>300</v>
      </c>
      <c r="J44" s="36">
        <v>432</v>
      </c>
    </row>
    <row r="45" spans="1:10">
      <c r="A45" s="303" t="s">
        <v>440</v>
      </c>
      <c r="B45" s="82">
        <v>0</v>
      </c>
      <c r="C45" s="82">
        <v>0.64</v>
      </c>
      <c r="D45" s="82">
        <v>0.27777777777777779</v>
      </c>
      <c r="E45" s="82">
        <v>13.24</v>
      </c>
      <c r="F45" s="82">
        <v>1.28</v>
      </c>
      <c r="G45" s="82">
        <v>8.0555555555555554</v>
      </c>
      <c r="H45" s="35">
        <v>204</v>
      </c>
      <c r="I45" s="35">
        <v>156</v>
      </c>
      <c r="J45" s="36">
        <v>360</v>
      </c>
    </row>
    <row r="46" spans="1:10" ht="13.5" thickBot="1">
      <c r="A46" s="302" t="s">
        <v>441</v>
      </c>
      <c r="B46" s="82">
        <v>0</v>
      </c>
      <c r="C46" s="82">
        <v>0</v>
      </c>
      <c r="D46" s="82">
        <v>0</v>
      </c>
      <c r="E46" s="82">
        <v>6.06</v>
      </c>
      <c r="F46" s="82">
        <v>0</v>
      </c>
      <c r="G46" s="82">
        <v>4.1666666666666661</v>
      </c>
      <c r="H46" s="37">
        <v>66</v>
      </c>
      <c r="I46" s="37">
        <v>30</v>
      </c>
      <c r="J46" s="38">
        <v>96</v>
      </c>
    </row>
    <row r="47" spans="1:10">
      <c r="A47" s="301"/>
      <c r="B47" s="51"/>
      <c r="C47" s="51"/>
      <c r="D47" s="51"/>
      <c r="E47" s="51"/>
      <c r="F47" s="51"/>
      <c r="G47" s="51"/>
      <c r="H47" s="51"/>
      <c r="I47" s="51"/>
      <c r="J47" s="51"/>
    </row>
  </sheetData>
  <mergeCells count="10">
    <mergeCell ref="B27:G27"/>
    <mergeCell ref="H27:J28"/>
    <mergeCell ref="B28:D28"/>
    <mergeCell ref="E28:G28"/>
    <mergeCell ref="A1:J1"/>
    <mergeCell ref="A3:J3"/>
    <mergeCell ref="B5:J5"/>
    <mergeCell ref="B6:D6"/>
    <mergeCell ref="E6:G6"/>
    <mergeCell ref="H6:J6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  <colBreaks count="1" manualBreakCount="1">
    <brk id="10" max="1048575" man="1"/>
  </colBreaks>
</worksheet>
</file>

<file path=xl/worksheets/sheet107.xml><?xml version="1.0" encoding="utf-8"?>
<worksheet xmlns="http://schemas.openxmlformats.org/spreadsheetml/2006/main" xmlns:r="http://schemas.openxmlformats.org/officeDocument/2006/relationships">
  <sheetPr codeName="Hoja107"/>
  <dimension ref="A1:O38"/>
  <sheetViews>
    <sheetView tabSelected="1" view="pageBreakPreview" zoomScale="60" zoomScaleNormal="85" workbookViewId="0">
      <selection activeCell="G52" sqref="G52"/>
    </sheetView>
  </sheetViews>
  <sheetFormatPr baseColWidth="10" defaultRowHeight="12.75"/>
  <cols>
    <col min="1" max="1" width="15.42578125" style="340" customWidth="1"/>
    <col min="2" max="2" width="27.5703125" style="340" customWidth="1"/>
    <col min="3" max="3" width="16.5703125" style="340" customWidth="1"/>
    <col min="4" max="14" width="15.42578125" style="340" customWidth="1"/>
    <col min="15" max="15" width="6.140625" style="340" customWidth="1"/>
    <col min="16" max="16384" width="11.42578125" style="340"/>
  </cols>
  <sheetData>
    <row r="1" spans="1:15" ht="18">
      <c r="A1" s="1215" t="s">
        <v>232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</row>
    <row r="3" spans="1:15" ht="12.75" customHeight="1">
      <c r="A3" s="1382" t="s">
        <v>839</v>
      </c>
      <c r="B3" s="1382"/>
      <c r="C3" s="1382"/>
      <c r="D3" s="1382"/>
      <c r="E3" s="1382"/>
      <c r="F3" s="1382"/>
      <c r="G3" s="1382"/>
      <c r="H3" s="1382"/>
      <c r="I3" s="1382"/>
      <c r="J3" s="1382"/>
      <c r="K3" s="1382"/>
      <c r="L3" s="1382"/>
      <c r="M3" s="1382"/>
      <c r="N3" s="1382"/>
    </row>
    <row r="4" spans="1:15" ht="12.75" customHeight="1">
      <c r="A4" s="1382"/>
      <c r="B4" s="1382"/>
      <c r="C4" s="1382"/>
      <c r="D4" s="1382"/>
      <c r="E4" s="1382"/>
      <c r="F4" s="1382"/>
      <c r="G4" s="1382"/>
      <c r="H4" s="1382"/>
      <c r="I4" s="1382"/>
      <c r="J4" s="1382"/>
      <c r="K4" s="1382"/>
      <c r="L4" s="1382"/>
      <c r="M4" s="1382"/>
      <c r="N4" s="1382"/>
    </row>
    <row r="5" spans="1:15" ht="13.5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6"/>
    </row>
    <row r="6" spans="1:15" ht="15.75">
      <c r="A6" s="1179" t="s">
        <v>260</v>
      </c>
      <c r="B6" s="1181" t="s">
        <v>261</v>
      </c>
      <c r="C6" s="1179"/>
      <c r="D6" s="467" t="s">
        <v>305</v>
      </c>
      <c r="E6" s="1240" t="s">
        <v>262</v>
      </c>
      <c r="F6" s="395" t="s">
        <v>263</v>
      </c>
      <c r="G6" s="395" t="s">
        <v>265</v>
      </c>
      <c r="H6" s="395" t="s">
        <v>266</v>
      </c>
      <c r="I6" s="395" t="s">
        <v>264</v>
      </c>
      <c r="J6" s="395" t="s">
        <v>306</v>
      </c>
      <c r="K6" s="395" t="s">
        <v>267</v>
      </c>
      <c r="L6" s="395" t="s">
        <v>801</v>
      </c>
      <c r="M6" s="395" t="s">
        <v>307</v>
      </c>
      <c r="N6" s="637" t="s">
        <v>268</v>
      </c>
      <c r="O6" s="469"/>
    </row>
    <row r="7" spans="1:15" ht="15" thickBot="1">
      <c r="A7" s="1180"/>
      <c r="B7" s="1182"/>
      <c r="C7" s="1180"/>
      <c r="D7" s="468" t="s">
        <v>308</v>
      </c>
      <c r="E7" s="1260"/>
      <c r="F7" s="1394" t="s">
        <v>309</v>
      </c>
      <c r="G7" s="1395"/>
      <c r="H7" s="1395"/>
      <c r="I7" s="1395"/>
      <c r="J7" s="1395"/>
      <c r="K7" s="1395"/>
      <c r="L7" s="1395"/>
      <c r="M7" s="1396"/>
      <c r="N7" s="638" t="s">
        <v>310</v>
      </c>
      <c r="O7" s="469"/>
    </row>
    <row r="8" spans="1:15">
      <c r="A8" s="1397" t="s">
        <v>802</v>
      </c>
      <c r="B8" s="64" t="s">
        <v>14</v>
      </c>
      <c r="C8" s="383">
        <v>532</v>
      </c>
      <c r="D8" s="396">
        <v>24.296883104679569</v>
      </c>
      <c r="E8" s="396">
        <v>5.8940234448411948</v>
      </c>
      <c r="F8" s="195">
        <v>4.4074234759221387</v>
      </c>
      <c r="G8" s="195">
        <v>1.917519221424453</v>
      </c>
      <c r="H8" s="195">
        <v>0.43699639618368724</v>
      </c>
      <c r="I8" s="195">
        <v>0.86532416716485006</v>
      </c>
      <c r="J8" s="195">
        <v>0.924774663150016</v>
      </c>
      <c r="K8" s="195">
        <v>1.1788089014375585</v>
      </c>
      <c r="L8" s="195">
        <v>0.47695089086162318</v>
      </c>
      <c r="M8" s="195">
        <v>0.27484905746969407</v>
      </c>
      <c r="N8" s="196">
        <v>106.40762565848313</v>
      </c>
      <c r="O8" s="6"/>
    </row>
    <row r="9" spans="1:15">
      <c r="A9" s="1392"/>
      <c r="B9" s="65" t="s">
        <v>269</v>
      </c>
      <c r="C9" s="385">
        <v>678</v>
      </c>
      <c r="D9" s="397">
        <v>7.7472241574415746</v>
      </c>
      <c r="E9" s="397">
        <v>6.0641336285362835</v>
      </c>
      <c r="F9" s="120">
        <v>0.34817944516643135</v>
      </c>
      <c r="G9" s="120">
        <v>0.94867885133103824</v>
      </c>
      <c r="H9" s="120">
        <v>8.9304850812881587E-2</v>
      </c>
      <c r="I9" s="120">
        <v>0.44000690572036294</v>
      </c>
      <c r="J9" s="120">
        <v>0.4664087326457082</v>
      </c>
      <c r="K9" s="120">
        <v>0.34935396693755716</v>
      </c>
      <c r="L9" s="120">
        <v>0.1947861573095544</v>
      </c>
      <c r="M9" s="120">
        <v>0.21677654525565046</v>
      </c>
      <c r="N9" s="121">
        <v>43.682935209101174</v>
      </c>
      <c r="O9" s="6"/>
    </row>
    <row r="10" spans="1:15">
      <c r="A10" s="1392" t="s">
        <v>803</v>
      </c>
      <c r="B10" s="65" t="s">
        <v>14</v>
      </c>
      <c r="C10" s="385">
        <v>633</v>
      </c>
      <c r="D10" s="397">
        <v>30.717919035586441</v>
      </c>
      <c r="E10" s="397">
        <v>6.139038218572332</v>
      </c>
      <c r="F10" s="120">
        <v>2.9646986966344744</v>
      </c>
      <c r="G10" s="120">
        <v>3.6838644192337378</v>
      </c>
      <c r="H10" s="120">
        <v>0.34641122830816518</v>
      </c>
      <c r="I10" s="120">
        <v>0.93023680612467941</v>
      </c>
      <c r="J10" s="120">
        <v>0.55916439538767904</v>
      </c>
      <c r="K10" s="120">
        <v>1.4122690580707582</v>
      </c>
      <c r="L10" s="120">
        <v>0.23834919018991346</v>
      </c>
      <c r="M10" s="120">
        <v>0.61213302277017045</v>
      </c>
      <c r="N10" s="121">
        <v>92.390567883476663</v>
      </c>
      <c r="O10" s="6"/>
    </row>
    <row r="11" spans="1:15">
      <c r="A11" s="1392"/>
      <c r="B11" s="65" t="s">
        <v>269</v>
      </c>
      <c r="C11" s="385">
        <v>738</v>
      </c>
      <c r="D11" s="397">
        <v>16.42282881355932</v>
      </c>
      <c r="E11" s="397">
        <v>6.5998847457627114</v>
      </c>
      <c r="F11" s="120">
        <v>0.20107307935793384</v>
      </c>
      <c r="G11" s="120">
        <v>1.7462698450852459</v>
      </c>
      <c r="H11" s="120">
        <v>0.15806456154877285</v>
      </c>
      <c r="I11" s="120">
        <v>0.91390450012693403</v>
      </c>
      <c r="J11" s="120">
        <v>0.50050110720160224</v>
      </c>
      <c r="K11" s="120">
        <v>1.1488006024172099</v>
      </c>
      <c r="L11" s="120">
        <v>0.35460345726505732</v>
      </c>
      <c r="M11" s="120">
        <v>0.55714341030598258</v>
      </c>
      <c r="N11" s="121">
        <v>57.597520016169369</v>
      </c>
      <c r="O11" s="6"/>
    </row>
    <row r="12" spans="1:15">
      <c r="A12" s="1392" t="s">
        <v>804</v>
      </c>
      <c r="B12" s="65" t="s">
        <v>14</v>
      </c>
      <c r="C12" s="385">
        <v>414</v>
      </c>
      <c r="D12" s="397">
        <v>29.95197630156083</v>
      </c>
      <c r="E12" s="397">
        <v>6.2430052779590826</v>
      </c>
      <c r="F12" s="120">
        <v>5.6593182122119039</v>
      </c>
      <c r="G12" s="120">
        <v>3.1429682887412782</v>
      </c>
      <c r="H12" s="120">
        <v>0.61729114770670068</v>
      </c>
      <c r="I12" s="120">
        <v>0.96216605242257369</v>
      </c>
      <c r="J12" s="120">
        <v>0.4599820744762228</v>
      </c>
      <c r="K12" s="120">
        <v>1.5035584688450028</v>
      </c>
      <c r="L12" s="120">
        <v>0.3918466356146913</v>
      </c>
      <c r="M12" s="120">
        <v>0.32620846864756603</v>
      </c>
      <c r="N12" s="121">
        <v>99.259601786931995</v>
      </c>
      <c r="O12" s="6"/>
    </row>
    <row r="13" spans="1:15">
      <c r="A13" s="1392"/>
      <c r="B13" s="65" t="s">
        <v>269</v>
      </c>
      <c r="C13" s="385">
        <v>505</v>
      </c>
      <c r="D13" s="397">
        <v>18.18110590944482</v>
      </c>
      <c r="E13" s="397">
        <v>6.2604487839317997</v>
      </c>
      <c r="F13" s="120">
        <v>1.0869688045543013</v>
      </c>
      <c r="G13" s="120">
        <v>2.632717210455489</v>
      </c>
      <c r="H13" s="120">
        <v>0.29580905228150406</v>
      </c>
      <c r="I13" s="120">
        <v>0.95641059502337789</v>
      </c>
      <c r="J13" s="120">
        <v>1.2231589864670227</v>
      </c>
      <c r="K13" s="120">
        <v>0.93286278525201793</v>
      </c>
      <c r="L13" s="120">
        <v>0.41001530898854549</v>
      </c>
      <c r="M13" s="120">
        <v>0.64701631257796555</v>
      </c>
      <c r="N13" s="121">
        <v>60.459299688698678</v>
      </c>
      <c r="O13" s="6"/>
    </row>
    <row r="14" spans="1:15">
      <c r="A14" s="1392" t="s">
        <v>805</v>
      </c>
      <c r="B14" s="65" t="s">
        <v>14</v>
      </c>
      <c r="C14" s="385">
        <v>231</v>
      </c>
      <c r="D14" s="397">
        <v>56.761151016875814</v>
      </c>
      <c r="E14" s="397">
        <v>6.2512332323669417</v>
      </c>
      <c r="F14" s="120">
        <v>6.182114140936136</v>
      </c>
      <c r="G14" s="120">
        <v>3.2236629521741773</v>
      </c>
      <c r="H14" s="120">
        <v>1.3237569544280035</v>
      </c>
      <c r="I14" s="120">
        <v>5.1043056262273883</v>
      </c>
      <c r="J14" s="120">
        <v>1.3245084256123847</v>
      </c>
      <c r="K14" s="120">
        <v>8.3400867512894212</v>
      </c>
      <c r="L14" s="120">
        <v>0.94413944200805777</v>
      </c>
      <c r="M14" s="120">
        <v>1.0852912072261791</v>
      </c>
      <c r="N14" s="121">
        <v>83.835407147317028</v>
      </c>
      <c r="O14" s="6"/>
    </row>
    <row r="15" spans="1:15">
      <c r="A15" s="1392"/>
      <c r="B15" s="65" t="s">
        <v>269</v>
      </c>
      <c r="C15" s="385">
        <v>387</v>
      </c>
      <c r="D15" s="397">
        <v>19.424804111714508</v>
      </c>
      <c r="E15" s="397">
        <v>5.7487884665115079</v>
      </c>
      <c r="F15" s="120">
        <v>0.29656614833490341</v>
      </c>
      <c r="G15" s="120">
        <v>1.6853237375066634</v>
      </c>
      <c r="H15" s="120">
        <v>0.35070837867529764</v>
      </c>
      <c r="I15" s="120">
        <v>2.5653459111057795</v>
      </c>
      <c r="J15" s="120">
        <v>0.48467037655361084</v>
      </c>
      <c r="K15" s="120">
        <v>3.464664018085132</v>
      </c>
      <c r="L15" s="120">
        <v>0.27279337282241756</v>
      </c>
      <c r="M15" s="120">
        <v>0.55223340337602966</v>
      </c>
      <c r="N15" s="121">
        <v>44.774902244473175</v>
      </c>
      <c r="O15" s="6"/>
    </row>
    <row r="16" spans="1:15">
      <c r="A16" s="1392" t="s">
        <v>806</v>
      </c>
      <c r="B16" s="65" t="s">
        <v>14</v>
      </c>
      <c r="C16" s="385">
        <v>431</v>
      </c>
      <c r="D16" s="397">
        <v>19.385322044382587</v>
      </c>
      <c r="E16" s="397">
        <v>5.9199458748936831</v>
      </c>
      <c r="F16" s="120">
        <v>2.8535925071376296</v>
      </c>
      <c r="G16" s="120">
        <v>2.2880845417311533</v>
      </c>
      <c r="H16" s="120">
        <v>0.44302807652026405</v>
      </c>
      <c r="I16" s="120">
        <v>1.9085953405627114</v>
      </c>
      <c r="J16" s="120">
        <v>0.38829630123102371</v>
      </c>
      <c r="K16" s="120">
        <v>1.360688313278986</v>
      </c>
      <c r="L16" s="120">
        <v>0.15422609428268041</v>
      </c>
      <c r="M16" s="120">
        <v>0.30702130321087018</v>
      </c>
      <c r="N16" s="121">
        <v>59.755142193563216</v>
      </c>
      <c r="O16" s="6"/>
    </row>
    <row r="17" spans="1:15">
      <c r="A17" s="1392"/>
      <c r="B17" s="65" t="s">
        <v>269</v>
      </c>
      <c r="C17" s="385">
        <v>512</v>
      </c>
      <c r="D17" s="397">
        <v>11.813689476766884</v>
      </c>
      <c r="E17" s="397">
        <v>6.177371632174931</v>
      </c>
      <c r="F17" s="120">
        <v>0.38296532026215535</v>
      </c>
      <c r="G17" s="120">
        <v>2.756510496106976</v>
      </c>
      <c r="H17" s="120">
        <v>0.18203329159138948</v>
      </c>
      <c r="I17" s="120">
        <v>0.95590646834441984</v>
      </c>
      <c r="J17" s="120">
        <v>0.61605548896679097</v>
      </c>
      <c r="K17" s="120">
        <v>0.83401680842081871</v>
      </c>
      <c r="L17" s="120">
        <v>0.28942476900669878</v>
      </c>
      <c r="M17" s="120">
        <v>0.34398953125940429</v>
      </c>
      <c r="N17" s="121">
        <v>36.254816224370487</v>
      </c>
      <c r="O17" s="6"/>
    </row>
    <row r="18" spans="1:15">
      <c r="A18" s="1392" t="s">
        <v>807</v>
      </c>
      <c r="B18" s="65" t="s">
        <v>14</v>
      </c>
      <c r="C18" s="385">
        <v>673</v>
      </c>
      <c r="D18" s="397">
        <v>22.049144512104561</v>
      </c>
      <c r="E18" s="397">
        <v>6.1445326501311941</v>
      </c>
      <c r="F18" s="120">
        <v>1.4074484220115666</v>
      </c>
      <c r="G18" s="120">
        <v>2.8671295585171936</v>
      </c>
      <c r="H18" s="120">
        <v>0.34399859518274128</v>
      </c>
      <c r="I18" s="120">
        <v>0.57211299298106943</v>
      </c>
      <c r="J18" s="120">
        <v>0.90663263337503863</v>
      </c>
      <c r="K18" s="120">
        <v>0.80604495650402275</v>
      </c>
      <c r="L18" s="120">
        <v>0.57810256972947838</v>
      </c>
      <c r="M18" s="120">
        <v>0.38948199243390941</v>
      </c>
      <c r="N18" s="121">
        <v>81.588072257000974</v>
      </c>
      <c r="O18" s="6"/>
    </row>
    <row r="19" spans="1:15">
      <c r="A19" s="1392"/>
      <c r="B19" s="65" t="s">
        <v>269</v>
      </c>
      <c r="C19" s="385">
        <v>719</v>
      </c>
      <c r="D19" s="397">
        <v>11.491733927080437</v>
      </c>
      <c r="E19" s="397">
        <v>6.2739312552184803</v>
      </c>
      <c r="F19" s="120">
        <v>0.62227979029535818</v>
      </c>
      <c r="G19" s="120">
        <v>2.3840731892263007</v>
      </c>
      <c r="H19" s="120">
        <v>0.19058348748643808</v>
      </c>
      <c r="I19" s="120">
        <v>0.45185603874612185</v>
      </c>
      <c r="J19" s="120">
        <v>0.66900740397058156</v>
      </c>
      <c r="K19" s="120">
        <v>0.47212856303862555</v>
      </c>
      <c r="L19" s="120">
        <v>0.39362921186455047</v>
      </c>
      <c r="M19" s="120">
        <v>0.33816479417037087</v>
      </c>
      <c r="N19" s="121">
        <v>77.457880314633755</v>
      </c>
      <c r="O19" s="6"/>
    </row>
    <row r="20" spans="1:15">
      <c r="A20" s="1392" t="s">
        <v>808</v>
      </c>
      <c r="B20" s="65" t="s">
        <v>14</v>
      </c>
      <c r="C20" s="385">
        <v>287</v>
      </c>
      <c r="D20" s="397">
        <v>56.630324025596266</v>
      </c>
      <c r="E20" s="397">
        <v>6.5882350203606741</v>
      </c>
      <c r="F20" s="120">
        <v>1.6290745745004438</v>
      </c>
      <c r="G20" s="120">
        <v>8.5469860053444258</v>
      </c>
      <c r="H20" s="120">
        <v>0.8617463218911745</v>
      </c>
      <c r="I20" s="120">
        <v>2.2080862428208339</v>
      </c>
      <c r="J20" s="120">
        <v>1.9823034295393287</v>
      </c>
      <c r="K20" s="120">
        <v>4.3111542925562798</v>
      </c>
      <c r="L20" s="120">
        <v>2.0196745634776248</v>
      </c>
      <c r="M20" s="120">
        <v>1.0611619421105676</v>
      </c>
      <c r="N20" s="121">
        <v>166.51652421615509</v>
      </c>
      <c r="O20" s="6"/>
    </row>
    <row r="21" spans="1:15">
      <c r="A21" s="1392"/>
      <c r="B21" s="65" t="s">
        <v>269</v>
      </c>
      <c r="C21" s="385">
        <v>328</v>
      </c>
      <c r="D21" s="397">
        <v>36.483094147582698</v>
      </c>
      <c r="E21" s="397">
        <v>6.5285368956743</v>
      </c>
      <c r="F21" s="120">
        <v>0.31054111754354585</v>
      </c>
      <c r="G21" s="120">
        <v>4.0164571443188679</v>
      </c>
      <c r="H21" s="120">
        <v>0.25730659175018261</v>
      </c>
      <c r="I21" s="120">
        <v>1.0657885646953547</v>
      </c>
      <c r="J21" s="120">
        <v>0.70295667518956706</v>
      </c>
      <c r="K21" s="120">
        <v>1.4580234105105268</v>
      </c>
      <c r="L21" s="120">
        <v>0.55033724791128302</v>
      </c>
      <c r="M21" s="120">
        <v>0.55756804618104594</v>
      </c>
      <c r="N21" s="121">
        <v>142.42963583947218</v>
      </c>
      <c r="O21" s="6"/>
    </row>
    <row r="22" spans="1:15">
      <c r="A22" s="1392" t="s">
        <v>809</v>
      </c>
      <c r="B22" s="65" t="s">
        <v>14</v>
      </c>
      <c r="C22" s="385">
        <v>426</v>
      </c>
      <c r="D22" s="397">
        <v>36.241016525689218</v>
      </c>
      <c r="E22" s="397">
        <v>6.3446827224310773</v>
      </c>
      <c r="F22" s="120">
        <v>5.7692953712240476</v>
      </c>
      <c r="G22" s="120">
        <v>3.1441191792622445</v>
      </c>
      <c r="H22" s="120">
        <v>0.54358746324349694</v>
      </c>
      <c r="I22" s="120">
        <v>0.981482213429824</v>
      </c>
      <c r="J22" s="120">
        <v>0.97195492038192388</v>
      </c>
      <c r="K22" s="120">
        <v>1.4825819119632881</v>
      </c>
      <c r="L22" s="120">
        <v>0.25371924135349766</v>
      </c>
      <c r="M22" s="120">
        <v>0.3949023941242254</v>
      </c>
      <c r="N22" s="121">
        <v>137.33559969276476</v>
      </c>
      <c r="O22" s="6"/>
    </row>
    <row r="23" spans="1:15">
      <c r="A23" s="1392"/>
      <c r="B23" s="65" t="s">
        <v>269</v>
      </c>
      <c r="C23" s="385">
        <v>397</v>
      </c>
      <c r="D23" s="397">
        <v>13.908745901639344</v>
      </c>
      <c r="E23" s="397">
        <v>6.3814041614123598</v>
      </c>
      <c r="F23" s="120">
        <v>0.37567729408734862</v>
      </c>
      <c r="G23" s="120">
        <v>2.3775037832370431</v>
      </c>
      <c r="H23" s="120">
        <v>0.18216467029417144</v>
      </c>
      <c r="I23" s="120">
        <v>0.7009861517924999</v>
      </c>
      <c r="J23" s="120">
        <v>0.61124629579013967</v>
      </c>
      <c r="K23" s="120">
        <v>0.83033427251523562</v>
      </c>
      <c r="L23" s="120">
        <v>0.26745006579909925</v>
      </c>
      <c r="M23" s="120">
        <v>0.38630529625994747</v>
      </c>
      <c r="N23" s="121">
        <v>74.607646987710396</v>
      </c>
      <c r="O23" s="6"/>
    </row>
    <row r="24" spans="1:15">
      <c r="A24" s="1392" t="s">
        <v>810</v>
      </c>
      <c r="B24" s="65" t="s">
        <v>14</v>
      </c>
      <c r="C24" s="385">
        <v>418</v>
      </c>
      <c r="D24" s="397">
        <v>25.961232942303084</v>
      </c>
      <c r="E24" s="397">
        <v>5.8778473386002714</v>
      </c>
      <c r="F24" s="120">
        <v>4.1587654645883108</v>
      </c>
      <c r="G24" s="120">
        <v>2.4503737545556947</v>
      </c>
      <c r="H24" s="120">
        <v>0.40094210880054382</v>
      </c>
      <c r="I24" s="120">
        <v>0.74036305346204234</v>
      </c>
      <c r="J24" s="120">
        <v>1.0637919816928074</v>
      </c>
      <c r="K24" s="120">
        <v>1.2222309609724389</v>
      </c>
      <c r="L24" s="120">
        <v>0.48716722299647747</v>
      </c>
      <c r="M24" s="120">
        <v>0.32211064512024185</v>
      </c>
      <c r="N24" s="121">
        <v>192.15785257309608</v>
      </c>
      <c r="O24" s="6"/>
    </row>
    <row r="25" spans="1:15">
      <c r="A25" s="1392"/>
      <c r="B25" s="65" t="s">
        <v>269</v>
      </c>
      <c r="C25" s="385">
        <v>585</v>
      </c>
      <c r="D25" s="397">
        <v>11.611245081266038</v>
      </c>
      <c r="E25" s="397">
        <v>6.4157048759623621</v>
      </c>
      <c r="F25" s="120">
        <v>0.28633600520095404</v>
      </c>
      <c r="G25" s="120">
        <v>1.4970812243532676</v>
      </c>
      <c r="H25" s="120">
        <v>0.10850816881004448</v>
      </c>
      <c r="I25" s="120">
        <v>0.46420087853525999</v>
      </c>
      <c r="J25" s="120">
        <v>1.5966497809338596</v>
      </c>
      <c r="K25" s="120">
        <v>0.47177004097454223</v>
      </c>
      <c r="L25" s="120">
        <v>0.31691025533144335</v>
      </c>
      <c r="M25" s="120">
        <v>0.23729799484718936</v>
      </c>
      <c r="N25" s="121">
        <v>99.52372276935607</v>
      </c>
      <c r="O25" s="6"/>
    </row>
    <row r="26" spans="1:15">
      <c r="A26" s="1392" t="s">
        <v>811</v>
      </c>
      <c r="B26" s="65" t="s">
        <v>14</v>
      </c>
      <c r="C26" s="385">
        <v>769</v>
      </c>
      <c r="D26" s="397">
        <v>11.347296541861674</v>
      </c>
      <c r="E26" s="397">
        <v>5.4701274050962034</v>
      </c>
      <c r="F26" s="120">
        <v>1.5435597766465292</v>
      </c>
      <c r="G26" s="120">
        <v>1.0518818736951634</v>
      </c>
      <c r="H26" s="120">
        <v>0.14732452983414207</v>
      </c>
      <c r="I26" s="120">
        <v>0.4047622176650652</v>
      </c>
      <c r="J26" s="120">
        <v>0.3614552753459232</v>
      </c>
      <c r="K26" s="120">
        <v>0.52858606545017395</v>
      </c>
      <c r="L26" s="120">
        <v>0.12331565774060467</v>
      </c>
      <c r="M26" s="120">
        <v>0.17672558525383572</v>
      </c>
      <c r="N26" s="121">
        <v>120.22727323347779</v>
      </c>
      <c r="O26" s="6"/>
    </row>
    <row r="27" spans="1:15">
      <c r="A27" s="1392"/>
      <c r="B27" s="65" t="s">
        <v>269</v>
      </c>
      <c r="C27" s="385">
        <v>1059</v>
      </c>
      <c r="D27" s="397">
        <v>5.2337151695475592</v>
      </c>
      <c r="E27" s="397">
        <v>5.1619767167280637</v>
      </c>
      <c r="F27" s="120">
        <v>0.21105832339085576</v>
      </c>
      <c r="G27" s="120">
        <v>0.86079391506946257</v>
      </c>
      <c r="H27" s="120">
        <v>6.8663725897176273E-2</v>
      </c>
      <c r="I27" s="120">
        <v>0.33809724173522354</v>
      </c>
      <c r="J27" s="120">
        <v>0.72446793261873788</v>
      </c>
      <c r="K27" s="120">
        <v>0.42222675863444703</v>
      </c>
      <c r="L27" s="120">
        <v>0.15263078782978337</v>
      </c>
      <c r="M27" s="120">
        <v>0.16637948504982622</v>
      </c>
      <c r="N27" s="121">
        <v>50.933400870920863</v>
      </c>
      <c r="O27" s="6"/>
    </row>
    <row r="28" spans="1:15">
      <c r="A28" s="1392" t="s">
        <v>812</v>
      </c>
      <c r="B28" s="65" t="s">
        <v>14</v>
      </c>
      <c r="C28" s="385">
        <v>176</v>
      </c>
      <c r="D28" s="397">
        <v>53.043361758574953</v>
      </c>
      <c r="E28" s="397">
        <v>6.4579350956983141</v>
      </c>
      <c r="F28" s="120">
        <v>1.5516663321659021</v>
      </c>
      <c r="G28" s="120">
        <v>3.3450897268230353</v>
      </c>
      <c r="H28" s="120">
        <v>0.55394711111764317</v>
      </c>
      <c r="I28" s="120">
        <v>0.91608008937812857</v>
      </c>
      <c r="J28" s="120">
        <v>2.7926468138015283</v>
      </c>
      <c r="K28" s="120">
        <v>1.4065584748539248</v>
      </c>
      <c r="L28" s="120">
        <v>1.1630501805480875</v>
      </c>
      <c r="M28" s="120">
        <v>0.43892268978475407</v>
      </c>
      <c r="N28" s="121">
        <v>147.3194256546978</v>
      </c>
      <c r="O28" s="6"/>
    </row>
    <row r="29" spans="1:15">
      <c r="A29" s="1392"/>
      <c r="B29" s="65" t="s">
        <v>269</v>
      </c>
      <c r="C29" s="385">
        <v>304</v>
      </c>
      <c r="D29" s="397">
        <v>17.326764512955066</v>
      </c>
      <c r="E29" s="397">
        <v>6.5306174155460814</v>
      </c>
      <c r="F29" s="120">
        <v>1.5315387801821152</v>
      </c>
      <c r="G29" s="120">
        <v>3.3292810226383192</v>
      </c>
      <c r="H29" s="120">
        <v>0.46796656851382196</v>
      </c>
      <c r="I29" s="120">
        <v>0.88628108924698179</v>
      </c>
      <c r="J29" s="120">
        <v>1.519563600216598</v>
      </c>
      <c r="K29" s="120">
        <v>1.164470512434608</v>
      </c>
      <c r="L29" s="120">
        <v>0.71274258938957979</v>
      </c>
      <c r="M29" s="120">
        <v>0.39888217762833028</v>
      </c>
      <c r="N29" s="121">
        <v>114.53719172213592</v>
      </c>
      <c r="O29" s="6"/>
    </row>
    <row r="30" spans="1:15">
      <c r="A30" s="1392" t="s">
        <v>813</v>
      </c>
      <c r="B30" s="65" t="s">
        <v>14</v>
      </c>
      <c r="C30" s="385">
        <v>373</v>
      </c>
      <c r="D30" s="397">
        <v>213.90647974242023</v>
      </c>
      <c r="E30" s="397">
        <v>6.1595599678025232</v>
      </c>
      <c r="F30" s="120">
        <v>6.0258760102751916</v>
      </c>
      <c r="G30" s="120">
        <v>8.9891467660781981</v>
      </c>
      <c r="H30" s="120">
        <v>2.8536435712285595</v>
      </c>
      <c r="I30" s="120">
        <v>18.432118164151685</v>
      </c>
      <c r="J30" s="120">
        <v>2.5289363257619795</v>
      </c>
      <c r="K30" s="120">
        <v>30.186471284161644</v>
      </c>
      <c r="L30" s="120">
        <v>3.4059920120827099</v>
      </c>
      <c r="M30" s="120">
        <v>3.6499502687393708</v>
      </c>
      <c r="N30" s="121">
        <v>172.10339014885375</v>
      </c>
      <c r="O30" s="6"/>
    </row>
    <row r="31" spans="1:15">
      <c r="A31" s="1392"/>
      <c r="B31" s="65" t="s">
        <v>269</v>
      </c>
      <c r="C31" s="385">
        <v>449</v>
      </c>
      <c r="D31" s="397">
        <v>40.21618262806237</v>
      </c>
      <c r="E31" s="397">
        <v>6.6778886414253904</v>
      </c>
      <c r="F31" s="120">
        <v>1.1599031853513582</v>
      </c>
      <c r="G31" s="120">
        <v>5.3265693729581907</v>
      </c>
      <c r="H31" s="120">
        <v>1.3082803653372641</v>
      </c>
      <c r="I31" s="120">
        <v>8.608725579358893</v>
      </c>
      <c r="J31" s="120">
        <v>1.2447933890339935</v>
      </c>
      <c r="K31" s="120">
        <v>12.381212474186601</v>
      </c>
      <c r="L31" s="120">
        <v>0.76949308191260402</v>
      </c>
      <c r="M31" s="120">
        <v>1.2518252645532955</v>
      </c>
      <c r="N31" s="121">
        <v>137.69582130251283</v>
      </c>
      <c r="O31" s="6"/>
    </row>
    <row r="32" spans="1:15">
      <c r="A32" s="1392" t="s">
        <v>814</v>
      </c>
      <c r="B32" s="65" t="s">
        <v>14</v>
      </c>
      <c r="C32" s="385">
        <v>1528</v>
      </c>
      <c r="D32" s="397">
        <v>38.633655695871241</v>
      </c>
      <c r="E32" s="397">
        <v>5.4276819559859542</v>
      </c>
      <c r="F32" s="120">
        <v>1.6294869497387443</v>
      </c>
      <c r="G32" s="120">
        <v>0.99686292910254537</v>
      </c>
      <c r="H32" s="120">
        <v>0.60769356012533449</v>
      </c>
      <c r="I32" s="120">
        <v>3.9389343721929588</v>
      </c>
      <c r="J32" s="120">
        <v>0.88839917213398456</v>
      </c>
      <c r="K32" s="120">
        <v>6.2938403602044968</v>
      </c>
      <c r="L32" s="120">
        <v>0.34162973529278684</v>
      </c>
      <c r="M32" s="120">
        <v>0.65273996629311226</v>
      </c>
      <c r="N32" s="121">
        <v>69.829045232938014</v>
      </c>
      <c r="O32" s="6"/>
    </row>
    <row r="33" spans="1:15">
      <c r="A33" s="1392"/>
      <c r="B33" s="65" t="s">
        <v>269</v>
      </c>
      <c r="C33" s="385">
        <v>2013</v>
      </c>
      <c r="D33" s="397">
        <v>36.463357762761284</v>
      </c>
      <c r="E33" s="397">
        <v>5.7231395541422376</v>
      </c>
      <c r="F33" s="120">
        <v>0.89113103812354744</v>
      </c>
      <c r="G33" s="120">
        <v>0.81461958735070827</v>
      </c>
      <c r="H33" s="120">
        <v>0.27048398520368988</v>
      </c>
      <c r="I33" s="120">
        <v>2.5638002906714701</v>
      </c>
      <c r="J33" s="120">
        <v>0.39564911030826488</v>
      </c>
      <c r="K33" s="120">
        <v>3.3553449811609619</v>
      </c>
      <c r="L33" s="120">
        <v>0.19053966673945183</v>
      </c>
      <c r="M33" s="120">
        <v>0.42658493968968308</v>
      </c>
      <c r="N33" s="121">
        <v>34.249698415402392</v>
      </c>
      <c r="O33" s="6"/>
    </row>
    <row r="34" spans="1:15">
      <c r="A34" s="1392" t="s">
        <v>815</v>
      </c>
      <c r="B34" s="65" t="s">
        <v>14</v>
      </c>
      <c r="C34" s="385">
        <v>2015</v>
      </c>
      <c r="D34" s="397">
        <v>15.0529069286624</v>
      </c>
      <c r="E34" s="397">
        <v>6.2554280586843971</v>
      </c>
      <c r="F34" s="120">
        <v>2.2977383693158111</v>
      </c>
      <c r="G34" s="120">
        <v>0.9295496873391017</v>
      </c>
      <c r="H34" s="120">
        <v>0.18244625410560358</v>
      </c>
      <c r="I34" s="120">
        <v>1.4012212635203853</v>
      </c>
      <c r="J34" s="120">
        <v>0.40145903355193241</v>
      </c>
      <c r="K34" s="120">
        <v>2.4098098139496567</v>
      </c>
      <c r="L34" s="120">
        <v>0.16433705278970159</v>
      </c>
      <c r="M34" s="120">
        <v>0.24218538617501881</v>
      </c>
      <c r="N34" s="121">
        <v>77.137057684076552</v>
      </c>
      <c r="O34" s="6"/>
    </row>
    <row r="35" spans="1:15" ht="13.5" thickBot="1">
      <c r="A35" s="1393"/>
      <c r="B35" s="66" t="s">
        <v>269</v>
      </c>
      <c r="C35" s="388">
        <v>2186</v>
      </c>
      <c r="D35" s="398">
        <v>9.1223105246306542</v>
      </c>
      <c r="E35" s="398">
        <v>6.000347276220098</v>
      </c>
      <c r="F35" s="232">
        <v>0.34717562208252939</v>
      </c>
      <c r="G35" s="232">
        <v>0.55828472734903833</v>
      </c>
      <c r="H35" s="232">
        <v>0.14274919095899494</v>
      </c>
      <c r="I35" s="232">
        <v>1.1026061166770291</v>
      </c>
      <c r="J35" s="232">
        <v>0.99358118424672148</v>
      </c>
      <c r="K35" s="232">
        <v>1.5997682125014698</v>
      </c>
      <c r="L35" s="232">
        <v>0.14715411339263174</v>
      </c>
      <c r="M35" s="232">
        <v>0.19166846648896019</v>
      </c>
      <c r="N35" s="233">
        <v>31.091895245406388</v>
      </c>
      <c r="O35" s="6"/>
    </row>
    <row r="36" spans="1:15" ht="14.25">
      <c r="A36" s="229" t="s">
        <v>816</v>
      </c>
      <c r="B36" s="47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6"/>
    </row>
    <row r="37" spans="1:15">
      <c r="A37" s="340" t="s">
        <v>840</v>
      </c>
      <c r="O37" s="29"/>
    </row>
    <row r="38" spans="1:15">
      <c r="O38" s="6"/>
    </row>
  </sheetData>
  <mergeCells count="20">
    <mergeCell ref="A18:A19"/>
    <mergeCell ref="A1:N1"/>
    <mergeCell ref="A3:N4"/>
    <mergeCell ref="A6:A7"/>
    <mergeCell ref="B6:C7"/>
    <mergeCell ref="E6:E7"/>
    <mergeCell ref="F7:M7"/>
    <mergeCell ref="A8:A9"/>
    <mergeCell ref="A10:A11"/>
    <mergeCell ref="A12:A13"/>
    <mergeCell ref="A14:A15"/>
    <mergeCell ref="A16:A17"/>
    <mergeCell ref="A32:A33"/>
    <mergeCell ref="A34:A35"/>
    <mergeCell ref="A20:A21"/>
    <mergeCell ref="A22:A23"/>
    <mergeCell ref="A24:A25"/>
    <mergeCell ref="A26:A27"/>
    <mergeCell ref="A28:A29"/>
    <mergeCell ref="A30:A3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 codeName="Hoja108"/>
  <dimension ref="B1:P38"/>
  <sheetViews>
    <sheetView view="pageBreakPreview" zoomScale="60" workbookViewId="0">
      <selection activeCell="I23" sqref="I23"/>
    </sheetView>
  </sheetViews>
  <sheetFormatPr baseColWidth="10" defaultRowHeight="12.75"/>
  <cols>
    <col min="1" max="1" width="4.5703125" style="340" customWidth="1"/>
    <col min="2" max="15" width="15.42578125" style="340" customWidth="1"/>
    <col min="16" max="16" width="6.140625" style="340" customWidth="1"/>
    <col min="17" max="16384" width="11.42578125" style="340"/>
  </cols>
  <sheetData>
    <row r="1" spans="2:16" ht="18">
      <c r="B1" s="1215" t="s">
        <v>232</v>
      </c>
      <c r="C1" s="1215"/>
      <c r="D1" s="1215"/>
      <c r="E1" s="1215"/>
      <c r="F1" s="1215"/>
      <c r="G1" s="77"/>
      <c r="H1" s="77"/>
      <c r="I1" s="77"/>
      <c r="J1" s="77"/>
      <c r="K1" s="77"/>
      <c r="L1" s="77"/>
      <c r="M1" s="466"/>
      <c r="N1" s="466"/>
      <c r="O1" s="466"/>
    </row>
    <row r="3" spans="2:16" ht="37.5" customHeight="1">
      <c r="B3" s="1382" t="s">
        <v>841</v>
      </c>
      <c r="C3" s="1382"/>
      <c r="D3" s="1382"/>
      <c r="E3" s="1382"/>
      <c r="F3" s="1382"/>
      <c r="G3" s="86"/>
      <c r="H3" s="86"/>
      <c r="I3" s="86"/>
      <c r="J3" s="86"/>
      <c r="K3" s="86"/>
      <c r="L3" s="86"/>
      <c r="M3" s="470"/>
      <c r="N3" s="470"/>
      <c r="O3" s="470"/>
    </row>
    <row r="4" spans="2:16" ht="15"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</row>
    <row r="5" spans="2:16" ht="13.5" thickBot="1">
      <c r="B5" s="42"/>
      <c r="C5" s="42"/>
      <c r="D5" s="42"/>
      <c r="E5" s="42"/>
      <c r="F5" s="42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ht="15.75">
      <c r="B6" s="1179" t="s">
        <v>260</v>
      </c>
      <c r="C6" s="395" t="s">
        <v>842</v>
      </c>
      <c r="D6" s="395" t="s">
        <v>843</v>
      </c>
      <c r="E6" s="395" t="s">
        <v>844</v>
      </c>
      <c r="F6" s="649" t="s">
        <v>845</v>
      </c>
      <c r="G6" s="469"/>
    </row>
    <row r="7" spans="2:16" ht="18" thickBot="1">
      <c r="B7" s="1180"/>
      <c r="C7" s="1394" t="s">
        <v>846</v>
      </c>
      <c r="D7" s="1395"/>
      <c r="E7" s="1395"/>
      <c r="F7" s="640" t="s">
        <v>847</v>
      </c>
      <c r="G7" s="469"/>
    </row>
    <row r="8" spans="2:16">
      <c r="B8" s="473" t="s">
        <v>802</v>
      </c>
      <c r="C8" s="195">
        <v>0.84680839202563318</v>
      </c>
      <c r="D8" s="195">
        <v>2.1296483623249576</v>
      </c>
      <c r="E8" s="195">
        <v>1.2789938444280131</v>
      </c>
      <c r="F8" s="196">
        <v>35.065056167280218</v>
      </c>
      <c r="G8" s="6"/>
    </row>
    <row r="9" spans="2:16">
      <c r="B9" s="472" t="s">
        <v>803</v>
      </c>
      <c r="C9" s="120">
        <v>2.0238637907967427</v>
      </c>
      <c r="D9" s="120">
        <v>3.3415232937484913</v>
      </c>
      <c r="E9" s="120">
        <v>1.4834924883339129</v>
      </c>
      <c r="F9" s="121">
        <v>34.696728132634568</v>
      </c>
      <c r="G9" s="6"/>
    </row>
    <row r="10" spans="2:16">
      <c r="B10" s="472" t="s">
        <v>804</v>
      </c>
      <c r="C10" s="120">
        <v>0.92109209643317824</v>
      </c>
      <c r="D10" s="120">
        <v>5.2110565341487511</v>
      </c>
      <c r="E10" s="120">
        <v>1.4212706806659068</v>
      </c>
      <c r="F10" s="121">
        <v>25.771930183439675</v>
      </c>
      <c r="G10" s="6"/>
    </row>
    <row r="11" spans="2:16">
      <c r="B11" s="472" t="s">
        <v>805</v>
      </c>
      <c r="C11" s="120">
        <v>2.1009301338714366</v>
      </c>
      <c r="D11" s="120">
        <v>4.1584426185428489</v>
      </c>
      <c r="E11" s="120">
        <v>1.2450866349194938</v>
      </c>
      <c r="F11" s="121">
        <v>24.270159795723256</v>
      </c>
      <c r="G11" s="6"/>
    </row>
    <row r="12" spans="2:16">
      <c r="B12" s="472" t="s">
        <v>806</v>
      </c>
      <c r="C12" s="120">
        <v>0.82664226053909351</v>
      </c>
      <c r="D12" s="120">
        <v>2.3815154397534442</v>
      </c>
      <c r="E12" s="120">
        <v>1.050928422673836</v>
      </c>
      <c r="F12" s="121">
        <v>22.143974196609093</v>
      </c>
      <c r="G12" s="6"/>
    </row>
    <row r="13" spans="2:16">
      <c r="B13" s="472" t="s">
        <v>807</v>
      </c>
      <c r="C13" s="120">
        <v>0.96827388276774251</v>
      </c>
      <c r="D13" s="120">
        <v>1.3422540513121914</v>
      </c>
      <c r="E13" s="120">
        <v>0.9655196331397663</v>
      </c>
      <c r="F13" s="121">
        <v>30.305918404671324</v>
      </c>
      <c r="G13" s="6"/>
    </row>
    <row r="14" spans="2:16">
      <c r="B14" s="472" t="s">
        <v>808</v>
      </c>
      <c r="C14" s="120">
        <v>1.1230144310567503</v>
      </c>
      <c r="D14" s="120">
        <v>2.7362040344422573</v>
      </c>
      <c r="E14" s="120">
        <v>1.0990508217580677</v>
      </c>
      <c r="F14" s="121">
        <v>30.305918404671324</v>
      </c>
      <c r="G14" s="6"/>
    </row>
    <row r="15" spans="2:16">
      <c r="B15" s="472" t="s">
        <v>809</v>
      </c>
      <c r="C15" s="120">
        <v>1.3202151496660328</v>
      </c>
      <c r="D15" s="120">
        <v>2.4599597666263304</v>
      </c>
      <c r="E15" s="120">
        <v>1.0734465280243632</v>
      </c>
      <c r="F15" s="121">
        <v>31.783639442684521</v>
      </c>
      <c r="G15" s="6"/>
    </row>
    <row r="16" spans="2:16">
      <c r="B16" s="472" t="s">
        <v>810</v>
      </c>
      <c r="C16" s="120">
        <v>0.71264571163394042</v>
      </c>
      <c r="D16" s="120">
        <v>1.4254828757970746</v>
      </c>
      <c r="E16" s="120">
        <v>0.77058742604482144</v>
      </c>
      <c r="F16" s="121">
        <v>18.667757433833149</v>
      </c>
      <c r="G16" s="6"/>
    </row>
    <row r="17" spans="2:7">
      <c r="B17" s="472" t="s">
        <v>811</v>
      </c>
      <c r="C17" s="120">
        <v>1.302830466882716</v>
      </c>
      <c r="D17" s="120">
        <v>2.1272010330188453</v>
      </c>
      <c r="E17" s="120">
        <v>1.1624027428231087</v>
      </c>
      <c r="F17" s="121">
        <v>31.630230414998007</v>
      </c>
      <c r="G17" s="6"/>
    </row>
    <row r="18" spans="2:7">
      <c r="B18" s="472" t="s">
        <v>812</v>
      </c>
      <c r="C18" s="120">
        <v>0.87557230685361986</v>
      </c>
      <c r="D18" s="120">
        <v>4.0406696740635342</v>
      </c>
      <c r="E18" s="120">
        <v>2.1638262254185001</v>
      </c>
      <c r="F18" s="121">
        <v>19.938970672554426</v>
      </c>
      <c r="G18" s="6"/>
    </row>
    <row r="19" spans="2:7">
      <c r="B19" s="472" t="s">
        <v>813</v>
      </c>
      <c r="C19" s="120">
        <v>2.2950408449259734</v>
      </c>
      <c r="D19" s="120">
        <v>11.202494363157882</v>
      </c>
      <c r="E19" s="120">
        <v>1.557127634181291</v>
      </c>
      <c r="F19" s="121">
        <v>21.762484500017123</v>
      </c>
      <c r="G19" s="6"/>
    </row>
    <row r="20" spans="2:7">
      <c r="B20" s="472" t="s">
        <v>814</v>
      </c>
      <c r="C20" s="120">
        <v>2.358264157253755</v>
      </c>
      <c r="D20" s="120">
        <v>7.9288988331103285</v>
      </c>
      <c r="E20" s="120">
        <v>1.0806589353720921</v>
      </c>
      <c r="F20" s="121">
        <v>21.293319296139796</v>
      </c>
      <c r="G20" s="6"/>
    </row>
    <row r="21" spans="2:7" ht="13.5" thickBot="1">
      <c r="B21" s="472" t="s">
        <v>815</v>
      </c>
      <c r="C21" s="120">
        <v>0.8808512048774656</v>
      </c>
      <c r="D21" s="120">
        <v>1.6985881962252978</v>
      </c>
      <c r="E21" s="120">
        <v>1.0062679429849533</v>
      </c>
      <c r="F21" s="233">
        <v>20.514701794850755</v>
      </c>
      <c r="G21" s="6"/>
    </row>
    <row r="22" spans="2:7" ht="14.25">
      <c r="B22" s="229"/>
      <c r="C22" s="471"/>
      <c r="D22" s="51"/>
      <c r="E22" s="51"/>
      <c r="F22" s="51"/>
      <c r="G22" s="6"/>
    </row>
    <row r="23" spans="2:7">
      <c r="G23" s="6"/>
    </row>
    <row r="24" spans="2:7">
      <c r="G24" s="6"/>
    </row>
    <row r="25" spans="2:7">
      <c r="G25" s="6"/>
    </row>
    <row r="26" spans="2:7">
      <c r="G26" s="6"/>
    </row>
    <row r="27" spans="2:7">
      <c r="G27" s="6"/>
    </row>
    <row r="28" spans="2:7">
      <c r="G28" s="6"/>
    </row>
    <row r="29" spans="2:7">
      <c r="G29" s="6"/>
    </row>
    <row r="30" spans="2:7">
      <c r="G30" s="6"/>
    </row>
    <row r="31" spans="2:7">
      <c r="G31" s="6"/>
    </row>
    <row r="32" spans="2:7">
      <c r="G32" s="6"/>
    </row>
    <row r="33" spans="7:16">
      <c r="G33" s="6"/>
    </row>
    <row r="34" spans="7:16">
      <c r="G34" s="6"/>
    </row>
    <row r="35" spans="7:16">
      <c r="G35" s="6"/>
      <c r="H35" s="6"/>
      <c r="I35" s="6"/>
      <c r="J35" s="6"/>
      <c r="K35" s="6"/>
      <c r="L35" s="6"/>
      <c r="M35" s="6"/>
      <c r="N35" s="6"/>
      <c r="O35" s="6"/>
    </row>
    <row r="36" spans="7:16"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7:16">
      <c r="P37" s="29"/>
    </row>
    <row r="38" spans="7:16">
      <c r="P38" s="6"/>
    </row>
  </sheetData>
  <mergeCells count="4">
    <mergeCell ref="B1:F1"/>
    <mergeCell ref="B3:F3"/>
    <mergeCell ref="B6:B7"/>
    <mergeCell ref="C7:E7"/>
  </mergeCells>
  <pageMargins left="0.7" right="0.7" top="0.75" bottom="0.75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 codeName="Hoja109"/>
  <dimension ref="B1:R41"/>
  <sheetViews>
    <sheetView view="pageBreakPreview" zoomScale="60" workbookViewId="0">
      <selection activeCell="I23" sqref="I23"/>
    </sheetView>
  </sheetViews>
  <sheetFormatPr baseColWidth="10" defaultColWidth="11.85546875" defaultRowHeight="12.75"/>
  <cols>
    <col min="1" max="1" width="5.42578125" style="340" customWidth="1"/>
    <col min="2" max="2" width="10" style="340" customWidth="1"/>
    <col min="3" max="3" width="16.28515625" style="340" customWidth="1"/>
    <col min="4" max="4" width="11.85546875" style="340"/>
    <col min="5" max="5" width="10.85546875" style="340" customWidth="1"/>
    <col min="6" max="6" width="11.85546875" style="340"/>
    <col min="7" max="7" width="9.28515625" style="340" customWidth="1"/>
    <col min="8" max="8" width="10.140625" style="340" customWidth="1"/>
    <col min="9" max="9" width="9.85546875" style="340" customWidth="1"/>
    <col min="10" max="10" width="11.85546875" style="340"/>
    <col min="11" max="11" width="10.140625" style="340" customWidth="1"/>
    <col min="12" max="12" width="10.28515625" style="340" customWidth="1"/>
    <col min="13" max="13" width="11.85546875" style="340"/>
    <col min="14" max="14" width="10.85546875" style="340" customWidth="1"/>
    <col min="15" max="16384" width="11.85546875" style="340"/>
  </cols>
  <sheetData>
    <row r="1" spans="2:18" ht="18">
      <c r="B1" s="1215" t="s">
        <v>232</v>
      </c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  <c r="O1" s="1215"/>
      <c r="P1" s="1215"/>
      <c r="Q1" s="1215"/>
    </row>
    <row r="3" spans="2:18" ht="12.75" customHeight="1">
      <c r="B3" s="1382" t="s">
        <v>848</v>
      </c>
      <c r="C3" s="1382"/>
      <c r="D3" s="1382"/>
      <c r="E3" s="1382"/>
      <c r="F3" s="1382"/>
      <c r="G3" s="1382"/>
      <c r="H3" s="1382"/>
      <c r="I3" s="1382"/>
      <c r="J3" s="1382"/>
      <c r="K3" s="1382"/>
      <c r="L3" s="1382"/>
      <c r="M3" s="1382"/>
      <c r="N3" s="1382"/>
      <c r="O3" s="1382"/>
      <c r="P3" s="1382"/>
      <c r="Q3" s="1382"/>
    </row>
    <row r="4" spans="2:18" ht="12.75" customHeight="1">
      <c r="B4" s="1382"/>
      <c r="C4" s="1382"/>
      <c r="D4" s="1382"/>
      <c r="E4" s="1382"/>
      <c r="F4" s="1382"/>
      <c r="G4" s="1382"/>
      <c r="H4" s="1382"/>
      <c r="I4" s="1382"/>
      <c r="J4" s="1382"/>
      <c r="K4" s="1382"/>
      <c r="L4" s="1382"/>
      <c r="M4" s="1382"/>
      <c r="N4" s="1382"/>
      <c r="O4" s="1382"/>
      <c r="P4" s="1382"/>
      <c r="Q4" s="1382"/>
    </row>
    <row r="5" spans="2:18" ht="13.5" thickBo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6"/>
    </row>
    <row r="6" spans="2:18">
      <c r="B6" s="1179" t="s">
        <v>260</v>
      </c>
      <c r="C6" s="1181" t="s">
        <v>491</v>
      </c>
      <c r="D6" s="464" t="s">
        <v>239</v>
      </c>
      <c r="E6" s="1219" t="s">
        <v>849</v>
      </c>
      <c r="F6" s="1220"/>
      <c r="G6" s="395" t="s">
        <v>850</v>
      </c>
      <c r="H6" s="395" t="s">
        <v>851</v>
      </c>
      <c r="I6" s="395" t="s">
        <v>852</v>
      </c>
      <c r="J6" s="395" t="s">
        <v>265</v>
      </c>
      <c r="K6" s="395" t="s">
        <v>266</v>
      </c>
      <c r="L6" s="395" t="s">
        <v>263</v>
      </c>
      <c r="M6" s="395" t="s">
        <v>853</v>
      </c>
      <c r="N6" s="395" t="s">
        <v>854</v>
      </c>
      <c r="O6" s="395" t="s">
        <v>266</v>
      </c>
      <c r="P6" s="395" t="s">
        <v>855</v>
      </c>
      <c r="Q6" s="464" t="s">
        <v>856</v>
      </c>
      <c r="R6" s="469"/>
    </row>
    <row r="7" spans="2:18" ht="13.5" thickBot="1">
      <c r="B7" s="1180"/>
      <c r="C7" s="1182"/>
      <c r="D7" s="465" t="s">
        <v>857</v>
      </c>
      <c r="E7" s="468" t="s">
        <v>858</v>
      </c>
      <c r="F7" s="468" t="s">
        <v>859</v>
      </c>
      <c r="G7" s="1394" t="s">
        <v>860</v>
      </c>
      <c r="H7" s="1395"/>
      <c r="I7" s="1395"/>
      <c r="J7" s="1395"/>
      <c r="K7" s="1395"/>
      <c r="L7" s="1396"/>
      <c r="M7" s="107" t="s">
        <v>861</v>
      </c>
      <c r="N7" s="1400" t="s">
        <v>862</v>
      </c>
      <c r="O7" s="1401"/>
      <c r="P7" s="1401"/>
      <c r="Q7" s="1087"/>
      <c r="R7" s="469"/>
    </row>
    <row r="8" spans="2:18">
      <c r="B8" s="1397" t="s">
        <v>802</v>
      </c>
      <c r="C8" s="1399" t="s">
        <v>492</v>
      </c>
      <c r="D8" s="383">
        <v>2015</v>
      </c>
      <c r="E8" s="396"/>
      <c r="F8" s="396">
        <v>15.2</v>
      </c>
      <c r="G8" s="195">
        <v>17.790602409638556</v>
      </c>
      <c r="H8" s="195">
        <v>1.136836097538608</v>
      </c>
      <c r="I8" s="195">
        <v>1.7226117827018352</v>
      </c>
      <c r="J8" s="195">
        <v>3.3372323306555383</v>
      </c>
      <c r="K8" s="195">
        <v>1.3860896560069742</v>
      </c>
      <c r="L8" s="195">
        <v>7.0226139411949138</v>
      </c>
      <c r="M8" s="195">
        <v>52.075527690700099</v>
      </c>
      <c r="N8" s="195">
        <v>31.8532857639578</v>
      </c>
      <c r="O8" s="195">
        <v>567.01373170522857</v>
      </c>
      <c r="P8" s="195">
        <v>51.353808079714547</v>
      </c>
      <c r="Q8" s="195">
        <v>3.9027688387053816</v>
      </c>
      <c r="R8" s="6"/>
    </row>
    <row r="9" spans="2:18">
      <c r="B9" s="1392"/>
      <c r="C9" s="1398"/>
      <c r="D9" s="385">
        <v>2014</v>
      </c>
      <c r="E9" s="397"/>
      <c r="F9" s="397">
        <v>16</v>
      </c>
      <c r="G9" s="120">
        <v>16.652831325301207</v>
      </c>
      <c r="H9" s="120">
        <v>1.1033678253389514</v>
      </c>
      <c r="I9" s="120">
        <v>1.5210737900204139</v>
      </c>
      <c r="J9" s="120">
        <v>5.9211848559867306</v>
      </c>
      <c r="K9" s="120">
        <v>1.0134739085011293</v>
      </c>
      <c r="L9" s="120">
        <v>5.9780722582224222</v>
      </c>
      <c r="M9" s="120">
        <v>53.012451410658301</v>
      </c>
      <c r="N9" s="120">
        <v>36.164196032850491</v>
      </c>
      <c r="O9" s="120">
        <v>846.95217949751395</v>
      </c>
      <c r="P9" s="120">
        <v>84.003334138064091</v>
      </c>
      <c r="Q9" s="120">
        <v>3.1996977518603655</v>
      </c>
      <c r="R9" s="6"/>
    </row>
    <row r="10" spans="2:18">
      <c r="B10" s="1392"/>
      <c r="C10" s="1398"/>
      <c r="D10" s="385" t="s">
        <v>863</v>
      </c>
      <c r="E10" s="397"/>
      <c r="F10" s="397">
        <v>16</v>
      </c>
      <c r="G10" s="120">
        <v>17.790602409638556</v>
      </c>
      <c r="H10" s="120">
        <v>1.1881758346479068</v>
      </c>
      <c r="I10" s="120">
        <v>1.5868221893859988</v>
      </c>
      <c r="J10" s="120">
        <v>6.4011731442943534</v>
      </c>
      <c r="K10" s="120">
        <v>0.88995348349558767</v>
      </c>
      <c r="L10" s="120">
        <v>5.7923763887547972</v>
      </c>
      <c r="M10" s="120">
        <v>57.936748171368862</v>
      </c>
      <c r="N10" s="120">
        <v>28.059660637925667</v>
      </c>
      <c r="O10" s="120">
        <v>911.99717097752728</v>
      </c>
      <c r="P10" s="120">
        <v>111.16123372415838</v>
      </c>
      <c r="Q10" s="120">
        <v>3.1787832129305698</v>
      </c>
      <c r="R10" s="6"/>
    </row>
    <row r="11" spans="2:18" ht="15">
      <c r="B11" s="472" t="s">
        <v>803</v>
      </c>
      <c r="C11" s="575" t="s">
        <v>662</v>
      </c>
      <c r="D11" s="385">
        <v>2015</v>
      </c>
      <c r="E11" s="397">
        <v>6.5</v>
      </c>
      <c r="F11" s="397"/>
      <c r="G11" s="120">
        <v>16.652831325301207</v>
      </c>
      <c r="H11" s="120">
        <v>1.3354683321986174</v>
      </c>
      <c r="I11" s="120">
        <v>0.95037822505561576</v>
      </c>
      <c r="J11" s="120">
        <v>8.4950490987649463</v>
      </c>
      <c r="K11" s="120">
        <v>1.2664808896453734</v>
      </c>
      <c r="L11" s="120">
        <v>6.4507483120936344</v>
      </c>
      <c r="M11" s="120">
        <v>50.517619644723091</v>
      </c>
      <c r="N11" s="120">
        <v>35.675313373478694</v>
      </c>
      <c r="O11" s="120">
        <v>825.38593658214131</v>
      </c>
      <c r="P11" s="120">
        <v>184.39048563237532</v>
      </c>
      <c r="Q11" s="120">
        <v>5.5067872059285641</v>
      </c>
      <c r="R11" s="6"/>
    </row>
    <row r="12" spans="2:18">
      <c r="B12" s="1392" t="s">
        <v>804</v>
      </c>
      <c r="C12" s="1398" t="s">
        <v>662</v>
      </c>
      <c r="D12" s="385">
        <v>2015</v>
      </c>
      <c r="E12" s="397">
        <v>11.2</v>
      </c>
      <c r="F12" s="397"/>
      <c r="G12" s="120">
        <v>14.480722891566266</v>
      </c>
      <c r="H12" s="120">
        <v>1.013857445070167</v>
      </c>
      <c r="I12" s="120">
        <v>0.93682387916894494</v>
      </c>
      <c r="J12" s="120">
        <v>7.2781746976172599</v>
      </c>
      <c r="K12" s="120">
        <v>1.3466220079083266</v>
      </c>
      <c r="L12" s="120">
        <v>3.7888577230147935</v>
      </c>
      <c r="M12" s="120">
        <v>49.613379310344826</v>
      </c>
      <c r="N12" s="120">
        <v>17.245656629407012</v>
      </c>
      <c r="O12" s="120">
        <v>1446.9411611761147</v>
      </c>
      <c r="P12" s="120">
        <v>119.03476376819744</v>
      </c>
      <c r="Q12" s="120">
        <v>3.7108698460653748</v>
      </c>
      <c r="R12" s="6"/>
    </row>
    <row r="13" spans="2:18">
      <c r="B13" s="1392"/>
      <c r="C13" s="1398"/>
      <c r="D13" s="385">
        <v>2014</v>
      </c>
      <c r="E13" s="397">
        <v>15.2</v>
      </c>
      <c r="F13" s="397"/>
      <c r="G13" s="120">
        <v>10.860542168674701</v>
      </c>
      <c r="H13" s="120">
        <v>0.86402728125274941</v>
      </c>
      <c r="I13" s="120">
        <v>1.0003648011983703</v>
      </c>
      <c r="J13" s="120">
        <v>12.357993667366454</v>
      </c>
      <c r="K13" s="120">
        <v>0.96711448050963955</v>
      </c>
      <c r="L13" s="120">
        <v>4.6001994392365892</v>
      </c>
      <c r="M13" s="120">
        <v>49.373701149425287</v>
      </c>
      <c r="N13" s="120">
        <v>17.90579397966302</v>
      </c>
      <c r="O13" s="120">
        <v>2471.9719949476053</v>
      </c>
      <c r="P13" s="120">
        <v>197.06913786348835</v>
      </c>
      <c r="Q13" s="120">
        <v>2.8447251958381576</v>
      </c>
      <c r="R13" s="6"/>
    </row>
    <row r="14" spans="2:18">
      <c r="B14" s="1392" t="s">
        <v>805</v>
      </c>
      <c r="C14" s="1398" t="s">
        <v>495</v>
      </c>
      <c r="D14" s="385">
        <v>2015</v>
      </c>
      <c r="E14" s="397"/>
      <c r="F14" s="397">
        <v>22</v>
      </c>
      <c r="G14" s="120">
        <v>14.584156626506024</v>
      </c>
      <c r="H14" s="120">
        <v>1.0630451103439709</v>
      </c>
      <c r="I14" s="120">
        <v>0.70922137976457122</v>
      </c>
      <c r="J14" s="120">
        <v>3.229093627056157</v>
      </c>
      <c r="K14" s="120">
        <v>2.6464370335555598</v>
      </c>
      <c r="L14" s="120">
        <v>4.211398213190785</v>
      </c>
      <c r="M14" s="120">
        <v>47.576114942528733</v>
      </c>
      <c r="N14" s="120">
        <v>15.600726590925504</v>
      </c>
      <c r="O14" s="120">
        <v>126.21423111457611</v>
      </c>
      <c r="P14" s="120">
        <v>94.938568281285725</v>
      </c>
      <c r="Q14" s="120">
        <v>5.3648563395000197</v>
      </c>
      <c r="R14" s="6"/>
    </row>
    <row r="15" spans="2:18">
      <c r="B15" s="1392"/>
      <c r="C15" s="1398"/>
      <c r="D15" s="385">
        <v>2014</v>
      </c>
      <c r="E15" s="397"/>
      <c r="F15" s="397">
        <v>26.8</v>
      </c>
      <c r="G15" s="120">
        <v>13.136084337349399</v>
      </c>
      <c r="H15" s="120">
        <v>1.2197352823568275</v>
      </c>
      <c r="I15" s="120">
        <v>0.58024754939491774</v>
      </c>
      <c r="J15" s="120">
        <v>5.1541848442060738</v>
      </c>
      <c r="K15" s="120">
        <v>3.2240682144415524</v>
      </c>
      <c r="L15" s="120">
        <v>5.1047796478294707</v>
      </c>
      <c r="M15" s="120">
        <v>48.741822361546497</v>
      </c>
      <c r="N15" s="120">
        <v>19.200937311828593</v>
      </c>
      <c r="O15" s="120">
        <v>196.88487515236932</v>
      </c>
      <c r="P15" s="120">
        <v>141.85940908538515</v>
      </c>
      <c r="Q15" s="120">
        <v>5.7211860866786308</v>
      </c>
      <c r="R15" s="6"/>
    </row>
    <row r="16" spans="2:18" ht="15">
      <c r="B16" s="472" t="s">
        <v>806</v>
      </c>
      <c r="C16" s="575" t="s">
        <v>657</v>
      </c>
      <c r="D16" s="385">
        <v>2015</v>
      </c>
      <c r="E16" s="397">
        <v>12.1</v>
      </c>
      <c r="F16" s="397"/>
      <c r="G16" s="120">
        <v>17.170000000000002</v>
      </c>
      <c r="H16" s="120">
        <v>1.1056870101837286</v>
      </c>
      <c r="I16" s="120">
        <v>1.6406080759456514</v>
      </c>
      <c r="J16" s="120">
        <v>5.9614806137888889</v>
      </c>
      <c r="K16" s="120">
        <v>2.1278136096709059</v>
      </c>
      <c r="L16" s="120">
        <v>5.3668869953157783</v>
      </c>
      <c r="M16" s="120">
        <v>50.964292580982239</v>
      </c>
      <c r="N16" s="120">
        <v>18.923231354373677</v>
      </c>
      <c r="O16" s="120">
        <v>765.57167308329292</v>
      </c>
      <c r="P16" s="120">
        <v>110.49592016907577</v>
      </c>
      <c r="Q16" s="120">
        <v>5.1563306089349323</v>
      </c>
      <c r="R16" s="6"/>
    </row>
    <row r="17" spans="2:18">
      <c r="B17" s="1392" t="s">
        <v>807</v>
      </c>
      <c r="C17" s="1398" t="s">
        <v>493</v>
      </c>
      <c r="D17" s="385">
        <v>2015</v>
      </c>
      <c r="E17" s="397"/>
      <c r="F17" s="397">
        <v>61.6</v>
      </c>
      <c r="G17" s="120">
        <v>14.732283950617282</v>
      </c>
      <c r="H17" s="120">
        <v>0.98469318483912316</v>
      </c>
      <c r="I17" s="120">
        <v>1.1934527788727476</v>
      </c>
      <c r="J17" s="120">
        <v>2.7777748016743335</v>
      </c>
      <c r="K17" s="120">
        <v>1.5929191196121866</v>
      </c>
      <c r="L17" s="120">
        <v>5.6622845126306922</v>
      </c>
      <c r="M17" s="120">
        <v>53.085517600499905</v>
      </c>
      <c r="N17" s="120">
        <v>32.40378554882102</v>
      </c>
      <c r="O17" s="120">
        <v>110.56560174046358</v>
      </c>
      <c r="P17" s="120">
        <v>46.366810192960187</v>
      </c>
      <c r="Q17" s="120">
        <v>3.990941749385525</v>
      </c>
      <c r="R17" s="6"/>
    </row>
    <row r="18" spans="2:18">
      <c r="B18" s="1392"/>
      <c r="C18" s="1398"/>
      <c r="D18" s="385">
        <v>2014</v>
      </c>
      <c r="E18" s="397"/>
      <c r="F18" s="397">
        <v>35.6</v>
      </c>
      <c r="G18" s="120">
        <v>12.930493827160491</v>
      </c>
      <c r="H18" s="120">
        <v>0.96800108279675656</v>
      </c>
      <c r="I18" s="120">
        <v>0.93100433634617874</v>
      </c>
      <c r="J18" s="120">
        <v>4.4270725235599526</v>
      </c>
      <c r="K18" s="120">
        <v>1.4682794954278486</v>
      </c>
      <c r="L18" s="120">
        <v>4.9451166971631952</v>
      </c>
      <c r="M18" s="120">
        <v>54.497077692147478</v>
      </c>
      <c r="N18" s="120">
        <v>35.064220879932535</v>
      </c>
      <c r="O18" s="120">
        <v>159.28075628370013</v>
      </c>
      <c r="P18" s="120">
        <v>97.379660892956821</v>
      </c>
      <c r="Q18" s="120">
        <v>3.0286159897675753</v>
      </c>
      <c r="R18" s="6"/>
    </row>
    <row r="19" spans="2:18">
      <c r="B19" s="1392"/>
      <c r="C19" s="1398"/>
      <c r="D19" s="385" t="s">
        <v>863</v>
      </c>
      <c r="E19" s="397"/>
      <c r="F19" s="397">
        <v>45.2</v>
      </c>
      <c r="G19" s="120">
        <v>10.446807228915665</v>
      </c>
      <c r="H19" s="120">
        <v>1.0122280969467461</v>
      </c>
      <c r="I19" s="120">
        <v>0.84842066633139568</v>
      </c>
      <c r="J19" s="120">
        <v>5.8833267759873999</v>
      </c>
      <c r="K19" s="120">
        <v>1.2650965420806473</v>
      </c>
      <c r="L19" s="120">
        <v>4.5464081933426019</v>
      </c>
      <c r="M19" s="120">
        <v>54.46141483803553</v>
      </c>
      <c r="N19" s="120">
        <v>36.06130042423797</v>
      </c>
      <c r="O19" s="120">
        <v>185.55289986568673</v>
      </c>
      <c r="P19" s="120">
        <v>132.38930914126129</v>
      </c>
      <c r="Q19" s="120">
        <v>2.7773027496860925</v>
      </c>
      <c r="R19" s="6"/>
    </row>
    <row r="20" spans="2:18">
      <c r="B20" s="1392" t="s">
        <v>808</v>
      </c>
      <c r="C20" s="1398" t="s">
        <v>496</v>
      </c>
      <c r="D20" s="385">
        <v>2015</v>
      </c>
      <c r="E20" s="397"/>
      <c r="F20" s="397">
        <v>13.6</v>
      </c>
      <c r="G20" s="120">
        <v>15.050246913580246</v>
      </c>
      <c r="H20" s="120">
        <v>1.672711456683158</v>
      </c>
      <c r="I20" s="120">
        <v>1.2003029405310914</v>
      </c>
      <c r="J20" s="120">
        <v>5.7214134381566915</v>
      </c>
      <c r="K20" s="120">
        <v>2.6948857570862659</v>
      </c>
      <c r="L20" s="120">
        <v>5.0219625841348314</v>
      </c>
      <c r="M20" s="120">
        <v>52.444886481982927</v>
      </c>
      <c r="N20" s="120">
        <v>30.796436727412178</v>
      </c>
      <c r="O20" s="120">
        <v>7.9963328439606078</v>
      </c>
      <c r="P20" s="120">
        <v>54.935713694974105</v>
      </c>
      <c r="Q20" s="120">
        <v>4.3105071137569446</v>
      </c>
      <c r="R20" s="6"/>
    </row>
    <row r="21" spans="2:18">
      <c r="B21" s="1392"/>
      <c r="C21" s="1398"/>
      <c r="D21" s="385">
        <v>2014</v>
      </c>
      <c r="E21" s="397"/>
      <c r="F21" s="397">
        <v>13.6</v>
      </c>
      <c r="G21" s="120">
        <v>13.566419753086418</v>
      </c>
      <c r="H21" s="120">
        <v>1.8702584000231897</v>
      </c>
      <c r="I21" s="120">
        <v>0.92216714171172953</v>
      </c>
      <c r="J21" s="120">
        <v>5.9308713816589265</v>
      </c>
      <c r="K21" s="120">
        <v>2.4021788328999696</v>
      </c>
      <c r="L21" s="120">
        <v>3.8817126499715235</v>
      </c>
      <c r="M21" s="120">
        <v>53.476411164340767</v>
      </c>
      <c r="N21" s="120">
        <v>27.799285233790325</v>
      </c>
      <c r="O21" s="120">
        <v>4.7406371641154372</v>
      </c>
      <c r="P21" s="120">
        <v>88.137716858420461</v>
      </c>
      <c r="Q21" s="120">
        <v>3.4537471618726561</v>
      </c>
      <c r="R21" s="6"/>
    </row>
    <row r="22" spans="2:18">
      <c r="B22" s="1392"/>
      <c r="C22" s="1398"/>
      <c r="D22" s="385" t="s">
        <v>863</v>
      </c>
      <c r="E22" s="397"/>
      <c r="F22" s="397">
        <v>20</v>
      </c>
      <c r="G22" s="120">
        <v>11.128703703703703</v>
      </c>
      <c r="H22" s="120">
        <v>1.6949400044822434</v>
      </c>
      <c r="I22" s="120">
        <v>0.80150691593268719</v>
      </c>
      <c r="J22" s="120">
        <v>9.2457003118783643</v>
      </c>
      <c r="K22" s="120">
        <v>2.7665566308841036</v>
      </c>
      <c r="L22" s="120">
        <v>2.8677768018488417</v>
      </c>
      <c r="M22" s="120">
        <v>53.204957300562391</v>
      </c>
      <c r="N22" s="120">
        <v>32.20135955057426</v>
      </c>
      <c r="O22" s="120">
        <v>5.0682529463600714</v>
      </c>
      <c r="P22" s="120">
        <v>157.64250594665322</v>
      </c>
      <c r="Q22" s="120">
        <v>2.7975151889600136</v>
      </c>
      <c r="R22" s="6"/>
    </row>
    <row r="23" spans="2:18">
      <c r="B23" s="1392" t="s">
        <v>809</v>
      </c>
      <c r="C23" s="1398" t="s">
        <v>662</v>
      </c>
      <c r="D23" s="385">
        <v>2015</v>
      </c>
      <c r="E23" s="397">
        <v>7.7</v>
      </c>
      <c r="F23" s="397"/>
      <c r="G23" s="120">
        <v>15.898148148148149</v>
      </c>
      <c r="H23" s="120">
        <v>1.1410460656517776</v>
      </c>
      <c r="I23" s="120">
        <v>1.1205097144047897</v>
      </c>
      <c r="J23" s="120">
        <v>9.7325752632396139</v>
      </c>
      <c r="K23" s="120">
        <v>1.4307804445372352</v>
      </c>
      <c r="L23" s="120">
        <v>3.8356624920163105</v>
      </c>
      <c r="M23" s="120">
        <v>50.197248489897945</v>
      </c>
      <c r="N23" s="120">
        <v>22.363018279074147</v>
      </c>
      <c r="O23" s="120">
        <v>706.65084304567938</v>
      </c>
      <c r="P23" s="120">
        <v>122.20388440208252</v>
      </c>
      <c r="Q23" s="120">
        <v>5.45554685641918</v>
      </c>
      <c r="R23" s="6"/>
    </row>
    <row r="24" spans="2:18">
      <c r="B24" s="1392"/>
      <c r="C24" s="1398"/>
      <c r="D24" s="385">
        <v>2014</v>
      </c>
      <c r="E24" s="397">
        <v>10.8</v>
      </c>
      <c r="F24" s="397"/>
      <c r="G24" s="120">
        <v>14.308333333333334</v>
      </c>
      <c r="H24" s="120">
        <v>1.1372215832807424</v>
      </c>
      <c r="I24" s="120">
        <v>0.90079506331250914</v>
      </c>
      <c r="J24" s="120">
        <v>14.489081032020456</v>
      </c>
      <c r="K24" s="120">
        <v>1.2974106435516153</v>
      </c>
      <c r="L24" s="120">
        <v>3.7202397031348147</v>
      </c>
      <c r="M24" s="120">
        <v>50.240681108102493</v>
      </c>
      <c r="N24" s="120">
        <v>32.019357154704892</v>
      </c>
      <c r="O24" s="120">
        <v>981.17589153610572</v>
      </c>
      <c r="P24" s="120">
        <v>232.94705984279292</v>
      </c>
      <c r="Q24" s="120">
        <v>7.8013948332844611</v>
      </c>
      <c r="R24" s="6"/>
    </row>
    <row r="25" spans="2:18">
      <c r="B25" s="1392" t="s">
        <v>810</v>
      </c>
      <c r="C25" s="1398" t="s">
        <v>492</v>
      </c>
      <c r="D25" s="385">
        <v>2015</v>
      </c>
      <c r="E25" s="397"/>
      <c r="F25" s="397">
        <v>12</v>
      </c>
      <c r="G25" s="120">
        <v>13.778395061728395</v>
      </c>
      <c r="H25" s="120">
        <v>0.94907139832133924</v>
      </c>
      <c r="I25" s="120">
        <v>1.215187572793736</v>
      </c>
      <c r="J25" s="120">
        <v>2.8859640484043942</v>
      </c>
      <c r="K25" s="120">
        <v>1.3445895916225421</v>
      </c>
      <c r="L25" s="120">
        <v>6.5604518604760464</v>
      </c>
      <c r="M25" s="120">
        <v>52.119141845448873</v>
      </c>
      <c r="N25" s="120">
        <v>42.851925308764692</v>
      </c>
      <c r="O25" s="120">
        <v>294.2963524901084</v>
      </c>
      <c r="P25" s="120">
        <v>61.891249192505917</v>
      </c>
      <c r="Q25" s="120">
        <v>3.4209938271226812</v>
      </c>
      <c r="R25" s="6"/>
    </row>
    <row r="26" spans="2:18">
      <c r="B26" s="1392"/>
      <c r="C26" s="1398"/>
      <c r="D26" s="385">
        <v>2014</v>
      </c>
      <c r="E26" s="397"/>
      <c r="F26" s="397">
        <v>14.8</v>
      </c>
      <c r="G26" s="120">
        <v>13.354444444444445</v>
      </c>
      <c r="H26" s="120">
        <v>0.97468130529982111</v>
      </c>
      <c r="I26" s="120">
        <v>1.1335441737944369</v>
      </c>
      <c r="J26" s="120">
        <v>4.8310508606173359</v>
      </c>
      <c r="K26" s="120">
        <v>1.2048527683150014</v>
      </c>
      <c r="L26" s="120">
        <v>6.4768843981448745</v>
      </c>
      <c r="M26" s="120">
        <v>53.128950218704446</v>
      </c>
      <c r="N26" s="120">
        <v>50.138211716334908</v>
      </c>
      <c r="O26" s="120">
        <v>461.70329873593869</v>
      </c>
      <c r="P26" s="120">
        <v>110.15109612679268</v>
      </c>
      <c r="Q26" s="120">
        <v>2.6308972656803959</v>
      </c>
      <c r="R26" s="6"/>
    </row>
    <row r="27" spans="2:18">
      <c r="B27" s="1392"/>
      <c r="C27" s="1398"/>
      <c r="D27" s="385" t="s">
        <v>863</v>
      </c>
      <c r="E27" s="397"/>
      <c r="F27" s="397">
        <v>14.4</v>
      </c>
      <c r="G27" s="120">
        <v>11.552654320987655</v>
      </c>
      <c r="H27" s="120">
        <v>0.93470655295022609</v>
      </c>
      <c r="I27" s="120">
        <v>1.0064378274749479</v>
      </c>
      <c r="J27" s="120">
        <v>5.3071612164980912</v>
      </c>
      <c r="K27" s="120">
        <v>1.0511336926110404</v>
      </c>
      <c r="L27" s="120">
        <v>5.3727258351441138</v>
      </c>
      <c r="M27" s="120">
        <v>53.465553009789637</v>
      </c>
      <c r="N27" s="120">
        <v>46.536510675514783</v>
      </c>
      <c r="O27" s="120">
        <v>530.57813863503179</v>
      </c>
      <c r="P27" s="120">
        <v>144.53053316213155</v>
      </c>
      <c r="Q27" s="120">
        <v>3.078163724262911</v>
      </c>
      <c r="R27" s="6"/>
    </row>
    <row r="28" spans="2:18" ht="15">
      <c r="B28" s="472" t="s">
        <v>811</v>
      </c>
      <c r="C28" s="575" t="s">
        <v>523</v>
      </c>
      <c r="D28" s="385">
        <v>2015</v>
      </c>
      <c r="E28" s="397">
        <v>24.6</v>
      </c>
      <c r="F28" s="397"/>
      <c r="G28" s="120">
        <v>27.042749999999995</v>
      </c>
      <c r="H28" s="120">
        <v>1.7429672500667022</v>
      </c>
      <c r="I28" s="120">
        <v>1.468182809235911</v>
      </c>
      <c r="J28" s="120">
        <v>7.5431053253979803</v>
      </c>
      <c r="K28" s="120">
        <v>1.4528250027048382</v>
      </c>
      <c r="L28" s="120">
        <v>9.9981646505499508</v>
      </c>
      <c r="M28" s="120">
        <v>49.476384791190526</v>
      </c>
      <c r="N28" s="120">
        <v>16.080922408234489</v>
      </c>
      <c r="O28" s="120">
        <v>2252.5759460591553</v>
      </c>
      <c r="P28" s="120">
        <v>76.253415945123606</v>
      </c>
      <c r="Q28" s="120">
        <v>7.5084912161524286</v>
      </c>
      <c r="R28" s="6"/>
    </row>
    <row r="29" spans="2:18">
      <c r="B29" s="1392" t="s">
        <v>812</v>
      </c>
      <c r="C29" s="1398" t="s">
        <v>494</v>
      </c>
      <c r="D29" s="385">
        <v>2015</v>
      </c>
      <c r="E29" s="397"/>
      <c r="F29" s="397">
        <v>93.6</v>
      </c>
      <c r="G29" s="120">
        <v>6.9753124999999994</v>
      </c>
      <c r="H29" s="120">
        <v>0.56817332114397234</v>
      </c>
      <c r="I29" s="120">
        <v>0.87605581607159144</v>
      </c>
      <c r="J29" s="120">
        <v>2.0258883936395207</v>
      </c>
      <c r="K29" s="120">
        <v>1.5035161470690441</v>
      </c>
      <c r="L29" s="120">
        <v>2.9888154344891444</v>
      </c>
      <c r="M29" s="120">
        <v>49.974614585497612</v>
      </c>
      <c r="N29" s="120">
        <v>17.615604416278973</v>
      </c>
      <c r="O29" s="120">
        <v>44.97286940700085</v>
      </c>
      <c r="P29" s="120">
        <v>32.744026363251756</v>
      </c>
      <c r="Q29" s="120">
        <v>2.2412493462226748</v>
      </c>
      <c r="R29" s="6"/>
    </row>
    <row r="30" spans="2:18">
      <c r="B30" s="1392"/>
      <c r="C30" s="1398"/>
      <c r="D30" s="385">
        <v>2014</v>
      </c>
      <c r="E30" s="397"/>
      <c r="F30" s="397">
        <v>129.6</v>
      </c>
      <c r="G30" s="120">
        <v>6.224124999999999</v>
      </c>
      <c r="H30" s="120">
        <v>0.86252256569649299</v>
      </c>
      <c r="I30" s="120">
        <v>0.87811358838903386</v>
      </c>
      <c r="J30" s="120">
        <v>4.2273214683706941</v>
      </c>
      <c r="K30" s="120">
        <v>2.2108353839551302</v>
      </c>
      <c r="L30" s="120">
        <v>2.0956227387447051</v>
      </c>
      <c r="M30" s="120">
        <v>51.404317473509245</v>
      </c>
      <c r="N30" s="120">
        <v>11.752617605110062</v>
      </c>
      <c r="O30" s="120">
        <v>82.782763244739016</v>
      </c>
      <c r="P30" s="120">
        <v>63.186782122081901</v>
      </c>
      <c r="Q30" s="120">
        <v>1.9968843013846007</v>
      </c>
      <c r="R30" s="6"/>
    </row>
    <row r="31" spans="2:18">
      <c r="B31" s="1392"/>
      <c r="C31" s="1398"/>
      <c r="D31" s="385" t="s">
        <v>863</v>
      </c>
      <c r="E31" s="397"/>
      <c r="F31" s="397">
        <v>117.6</v>
      </c>
      <c r="G31" s="120">
        <v>6.8679999999999994</v>
      </c>
      <c r="H31" s="120">
        <v>0.66157804404704268</v>
      </c>
      <c r="I31" s="120">
        <v>0.78679734331314632</v>
      </c>
      <c r="J31" s="120">
        <v>3.6340862953860742</v>
      </c>
      <c r="K31" s="120">
        <v>1.436173020411091</v>
      </c>
      <c r="L31" s="120">
        <v>1.9956205502201712</v>
      </c>
      <c r="M31" s="120">
        <v>52.400777062123417</v>
      </c>
      <c r="N31" s="120">
        <v>5.1883772009439735</v>
      </c>
      <c r="O31" s="120">
        <v>75.691119704719654</v>
      </c>
      <c r="P31" s="120">
        <v>64.834675514318889</v>
      </c>
      <c r="Q31" s="120">
        <v>1.1069563529930908</v>
      </c>
      <c r="R31" s="6"/>
    </row>
    <row r="32" spans="2:18">
      <c r="B32" s="1392" t="s">
        <v>813</v>
      </c>
      <c r="C32" s="1398" t="s">
        <v>496</v>
      </c>
      <c r="D32" s="385">
        <v>2015</v>
      </c>
      <c r="E32" s="397"/>
      <c r="F32" s="397">
        <v>10.8</v>
      </c>
      <c r="G32" s="120">
        <v>19.208937499999998</v>
      </c>
      <c r="H32" s="120">
        <v>1.3284133325652645</v>
      </c>
      <c r="I32" s="120">
        <v>1.0355601083361674</v>
      </c>
      <c r="J32" s="120">
        <v>4.1618700843110474</v>
      </c>
      <c r="K32" s="120">
        <v>2.0526734828598774</v>
      </c>
      <c r="L32" s="120">
        <v>4.7531298087666931</v>
      </c>
      <c r="M32" s="120">
        <v>54.740290878869722</v>
      </c>
      <c r="N32" s="120">
        <v>19.694267316319273</v>
      </c>
      <c r="O32" s="120">
        <v>10.630621079130881</v>
      </c>
      <c r="P32" s="120">
        <v>72.871828204616435</v>
      </c>
      <c r="Q32" s="120">
        <v>3.1502923904017663</v>
      </c>
      <c r="R32" s="6"/>
    </row>
    <row r="33" spans="2:18">
      <c r="B33" s="1392"/>
      <c r="C33" s="1398"/>
      <c r="D33" s="385">
        <v>2014</v>
      </c>
      <c r="E33" s="397"/>
      <c r="F33" s="397">
        <v>11.6</v>
      </c>
      <c r="G33" s="120">
        <v>12.340937499999997</v>
      </c>
      <c r="H33" s="120">
        <v>1.5225243095454446</v>
      </c>
      <c r="I33" s="120">
        <v>0.97447698826141804</v>
      </c>
      <c r="J33" s="120">
        <v>5.1763102586903909</v>
      </c>
      <c r="K33" s="120">
        <v>2.0643867004644263</v>
      </c>
      <c r="L33" s="120">
        <v>3.2991609093048058</v>
      </c>
      <c r="M33" s="120">
        <v>55.650101807604408</v>
      </c>
      <c r="N33" s="120">
        <v>16.829386890863493</v>
      </c>
      <c r="O33" s="120">
        <v>8.8819903020725164</v>
      </c>
      <c r="P33" s="120">
        <v>125.36377498450885</v>
      </c>
      <c r="Q33" s="120">
        <v>3.7814670147299694</v>
      </c>
      <c r="R33" s="6"/>
    </row>
    <row r="34" spans="2:18">
      <c r="B34" s="1392"/>
      <c r="C34" s="1398"/>
      <c r="D34" s="385" t="s">
        <v>863</v>
      </c>
      <c r="E34" s="397"/>
      <c r="F34" s="397">
        <v>15.6</v>
      </c>
      <c r="G34" s="120">
        <v>11.589749999999999</v>
      </c>
      <c r="H34" s="120">
        <v>1.4829782747109981</v>
      </c>
      <c r="I34" s="120">
        <v>0.78321424381399207</v>
      </c>
      <c r="J34" s="120">
        <v>7.5396408131117996</v>
      </c>
      <c r="K34" s="120">
        <v>2.1726851889885914</v>
      </c>
      <c r="L34" s="120">
        <v>2.8642723088969215</v>
      </c>
      <c r="M34" s="120">
        <v>54.447851651776439</v>
      </c>
      <c r="N34" s="120">
        <v>19.288553846214349</v>
      </c>
      <c r="O34" s="120">
        <v>7.7160498618342164</v>
      </c>
      <c r="P34" s="120">
        <v>151.3722882119655</v>
      </c>
      <c r="Q34" s="120">
        <v>3.0270331582175993</v>
      </c>
      <c r="R34" s="6"/>
    </row>
    <row r="35" spans="2:18">
      <c r="B35" s="1392" t="s">
        <v>814</v>
      </c>
      <c r="C35" s="1398" t="s">
        <v>494</v>
      </c>
      <c r="D35" s="385">
        <v>2015</v>
      </c>
      <c r="E35" s="397"/>
      <c r="F35" s="397">
        <v>131.6</v>
      </c>
      <c r="G35" s="120">
        <v>13.521374999999997</v>
      </c>
      <c r="H35" s="120">
        <v>0.90064610787152077</v>
      </c>
      <c r="I35" s="120">
        <v>0.89487915011815111</v>
      </c>
      <c r="J35" s="120">
        <v>1.5258973560265707</v>
      </c>
      <c r="K35" s="120">
        <v>1.6667839963970468</v>
      </c>
      <c r="L35" s="120">
        <v>5.0626044803275692</v>
      </c>
      <c r="M35" s="120">
        <v>51.620939123207975</v>
      </c>
      <c r="N35" s="120">
        <v>21.791275124402816</v>
      </c>
      <c r="O35" s="120">
        <v>210.86408140870316</v>
      </c>
      <c r="P35" s="120">
        <v>38.455424067137898</v>
      </c>
      <c r="Q35" s="120">
        <v>3.7752490410983603</v>
      </c>
      <c r="R35" s="6"/>
    </row>
    <row r="36" spans="2:18">
      <c r="B36" s="1392"/>
      <c r="C36" s="1398"/>
      <c r="D36" s="385">
        <v>2014</v>
      </c>
      <c r="E36" s="397"/>
      <c r="F36" s="397">
        <v>149.5</v>
      </c>
      <c r="G36" s="120">
        <v>18.457749999999997</v>
      </c>
      <c r="H36" s="120">
        <v>0.92610812025705436</v>
      </c>
      <c r="I36" s="120">
        <v>0.79939119594763874</v>
      </c>
      <c r="J36" s="120">
        <v>1.9143940466360303</v>
      </c>
      <c r="K36" s="120">
        <v>1.2351580982587032</v>
      </c>
      <c r="L36" s="120">
        <v>4.6873089529658083</v>
      </c>
      <c r="M36" s="120">
        <v>53.668013712860997</v>
      </c>
      <c r="N36" s="120">
        <v>16.6632368461417</v>
      </c>
      <c r="O36" s="120">
        <v>209.62324691038793</v>
      </c>
      <c r="P36" s="120">
        <v>67.554884369082558</v>
      </c>
      <c r="Q36" s="120">
        <v>2.9772961314461974</v>
      </c>
      <c r="R36" s="6"/>
    </row>
    <row r="37" spans="2:18">
      <c r="B37" s="1392"/>
      <c r="C37" s="1398"/>
      <c r="D37" s="385" t="s">
        <v>863</v>
      </c>
      <c r="E37" s="397"/>
      <c r="F37" s="397">
        <v>149.5</v>
      </c>
      <c r="G37" s="120">
        <v>12.233624999999996</v>
      </c>
      <c r="H37" s="120">
        <v>0.92779566028875526</v>
      </c>
      <c r="I37" s="120">
        <v>0.75113489052409554</v>
      </c>
      <c r="J37" s="120">
        <v>1.989997342667565</v>
      </c>
      <c r="K37" s="120">
        <v>0.96471064997415146</v>
      </c>
      <c r="L37" s="120">
        <v>3.576890509263559</v>
      </c>
      <c r="M37" s="120">
        <v>53.440560980677333</v>
      </c>
      <c r="N37" s="120">
        <v>16.425832246575922</v>
      </c>
      <c r="O37" s="120">
        <v>193.67689155050087</v>
      </c>
      <c r="P37" s="120">
        <v>94.29787504561979</v>
      </c>
      <c r="Q37" s="120">
        <v>2.554087593098179</v>
      </c>
      <c r="R37" s="6"/>
    </row>
    <row r="38" spans="2:18" ht="15.75" thickBot="1">
      <c r="B38" s="472" t="s">
        <v>815</v>
      </c>
      <c r="C38" s="575" t="s">
        <v>497</v>
      </c>
      <c r="D38" s="385">
        <v>2015</v>
      </c>
      <c r="E38" s="397">
        <v>16.600000000000001</v>
      </c>
      <c r="F38" s="397"/>
      <c r="G38" s="120">
        <v>24.359937499999997</v>
      </c>
      <c r="H38" s="120">
        <v>1.442185780335868</v>
      </c>
      <c r="I38" s="120">
        <v>1.1348801985457941</v>
      </c>
      <c r="J38" s="120">
        <v>8.0436553407408926</v>
      </c>
      <c r="K38" s="120">
        <v>1.3368652251380884</v>
      </c>
      <c r="L38" s="120">
        <v>7.3502513955099511</v>
      </c>
      <c r="M38" s="120">
        <v>51.079384998961139</v>
      </c>
      <c r="N38" s="120">
        <v>19.3998274177167</v>
      </c>
      <c r="O38" s="120">
        <v>864.78842934892862</v>
      </c>
      <c r="P38" s="120">
        <v>88.310022232490738</v>
      </c>
      <c r="Q38" s="120">
        <v>6.7120949094219684</v>
      </c>
      <c r="R38" s="6"/>
    </row>
    <row r="39" spans="2:18" ht="14.25">
      <c r="B39" s="229"/>
      <c r="C39" s="47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6"/>
    </row>
    <row r="40" spans="2:18">
      <c r="R40" s="29"/>
    </row>
    <row r="41" spans="2:18">
      <c r="P41" s="6"/>
    </row>
  </sheetData>
  <mergeCells count="27">
    <mergeCell ref="B3:Q4"/>
    <mergeCell ref="B1:Q1"/>
    <mergeCell ref="B8:B10"/>
    <mergeCell ref="C8:C10"/>
    <mergeCell ref="B12:B13"/>
    <mergeCell ref="C12:C13"/>
    <mergeCell ref="B6:B7"/>
    <mergeCell ref="C6:C7"/>
    <mergeCell ref="E6:F6"/>
    <mergeCell ref="G7:L7"/>
    <mergeCell ref="N7:Q7"/>
    <mergeCell ref="B14:B15"/>
    <mergeCell ref="C14:C15"/>
    <mergeCell ref="B17:B19"/>
    <mergeCell ref="C17:C19"/>
    <mergeCell ref="B20:B22"/>
    <mergeCell ref="C20:C22"/>
    <mergeCell ref="B23:B24"/>
    <mergeCell ref="C23:C24"/>
    <mergeCell ref="B35:B37"/>
    <mergeCell ref="C35:C37"/>
    <mergeCell ref="B25:B27"/>
    <mergeCell ref="C25:C27"/>
    <mergeCell ref="B29:B31"/>
    <mergeCell ref="C29:C31"/>
    <mergeCell ref="B32:B34"/>
    <mergeCell ref="C32:C34"/>
  </mergeCells>
  <pageMargins left="0.7" right="0.7" top="0.75" bottom="0.75" header="0.3" footer="0.3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view="pageBreakPreview" zoomScaleNormal="75" zoomScaleSheetLayoutView="100" workbookViewId="0">
      <selection activeCell="N32" sqref="N32"/>
    </sheetView>
  </sheetViews>
  <sheetFormatPr baseColWidth="10" defaultRowHeight="12.75"/>
  <cols>
    <col min="1" max="1" width="27.5703125" style="340" customWidth="1"/>
    <col min="2" max="2" width="13.7109375" style="340" customWidth="1"/>
    <col min="3" max="3" width="14" style="340" customWidth="1"/>
    <col min="4" max="4" width="13" style="340" customWidth="1"/>
    <col min="5" max="5" width="12.140625" style="340" customWidth="1"/>
    <col min="6" max="7" width="14.5703125" style="340" customWidth="1"/>
    <col min="8" max="8" width="14.140625" style="340" customWidth="1"/>
    <col min="9" max="9" width="14.7109375" style="340" customWidth="1"/>
    <col min="10" max="16384" width="11.42578125" style="340"/>
  </cols>
  <sheetData>
    <row r="1" spans="1:9" ht="18">
      <c r="A1" s="1119" t="s">
        <v>1039</v>
      </c>
      <c r="B1" s="1119"/>
      <c r="C1" s="1119"/>
      <c r="D1" s="1119"/>
      <c r="E1" s="1119"/>
      <c r="F1" s="1119"/>
      <c r="G1" s="1119"/>
      <c r="H1" s="1119"/>
      <c r="I1" s="1119"/>
    </row>
    <row r="2" spans="1:9">
      <c r="A2" s="26"/>
      <c r="B2" s="26"/>
      <c r="C2" s="26"/>
      <c r="D2" s="26"/>
      <c r="E2" s="26"/>
      <c r="F2" s="26"/>
      <c r="G2" s="26"/>
    </row>
    <row r="3" spans="1:9" ht="15">
      <c r="A3" s="1127" t="s">
        <v>1114</v>
      </c>
      <c r="B3" s="1127"/>
      <c r="C3" s="1127"/>
      <c r="D3" s="1127"/>
      <c r="E3" s="1127"/>
      <c r="F3" s="1127"/>
      <c r="G3" s="1127"/>
      <c r="H3" s="1127"/>
      <c r="I3" s="1127"/>
    </row>
    <row r="4" spans="1:9" ht="15">
      <c r="A4" s="1127" t="s">
        <v>1115</v>
      </c>
      <c r="B4" s="1127"/>
      <c r="C4" s="1127"/>
      <c r="D4" s="1127"/>
      <c r="E4" s="1127"/>
      <c r="F4" s="1127"/>
      <c r="G4" s="1127"/>
      <c r="H4" s="1127"/>
      <c r="I4" s="1127"/>
    </row>
    <row r="5" spans="1:9" ht="13.5" thickBot="1">
      <c r="A5" s="29"/>
      <c r="B5" s="29"/>
      <c r="C5" s="29"/>
      <c r="D5" s="29"/>
      <c r="E5" s="29"/>
      <c r="F5" s="370"/>
      <c r="G5" s="370"/>
    </row>
    <row r="6" spans="1:9" ht="31.5" customHeight="1">
      <c r="A6" s="1128" t="s">
        <v>318</v>
      </c>
      <c r="B6" s="1130" t="s">
        <v>1116</v>
      </c>
      <c r="C6" s="1131"/>
      <c r="D6" s="1131"/>
      <c r="E6" s="1131"/>
      <c r="F6" s="1132"/>
      <c r="G6" s="1130" t="s">
        <v>1117</v>
      </c>
      <c r="H6" s="1131"/>
      <c r="I6" s="1131"/>
    </row>
    <row r="7" spans="1:9" ht="24.75" customHeight="1" thickBot="1">
      <c r="A7" s="1129"/>
      <c r="B7" s="754" t="s">
        <v>1071</v>
      </c>
      <c r="C7" s="755" t="s">
        <v>1072</v>
      </c>
      <c r="D7" s="847" t="s">
        <v>1073</v>
      </c>
      <c r="E7" s="755" t="s">
        <v>1074</v>
      </c>
      <c r="F7" s="848" t="s">
        <v>478</v>
      </c>
      <c r="G7" s="849" t="s">
        <v>1072</v>
      </c>
      <c r="H7" s="850" t="s">
        <v>1074</v>
      </c>
      <c r="I7" s="828" t="s">
        <v>478</v>
      </c>
    </row>
    <row r="8" spans="1:9" ht="21" customHeight="1">
      <c r="A8" s="851" t="s">
        <v>397</v>
      </c>
      <c r="B8" s="852">
        <v>186</v>
      </c>
      <c r="C8" s="375"/>
      <c r="D8" s="375"/>
      <c r="E8" s="374"/>
      <c r="F8" s="853">
        <v>186</v>
      </c>
      <c r="G8" s="854"/>
      <c r="H8" s="855"/>
      <c r="I8" s="841"/>
    </row>
    <row r="9" spans="1:9">
      <c r="A9" s="856" t="s">
        <v>398</v>
      </c>
      <c r="B9" s="857">
        <v>396.346</v>
      </c>
      <c r="C9" s="376"/>
      <c r="D9" s="376"/>
      <c r="E9" s="376">
        <v>40.04</v>
      </c>
      <c r="F9" s="858">
        <v>436.38600000000002</v>
      </c>
      <c r="G9" s="854"/>
      <c r="H9" s="855">
        <v>13.540000000000001</v>
      </c>
      <c r="I9" s="842">
        <v>13.540000000000001</v>
      </c>
    </row>
    <row r="10" spans="1:9">
      <c r="A10" s="856" t="s">
        <v>399</v>
      </c>
      <c r="B10" s="855">
        <v>15.52</v>
      </c>
      <c r="C10" s="377"/>
      <c r="D10" s="377"/>
      <c r="E10" s="377"/>
      <c r="F10" s="859">
        <v>15.52</v>
      </c>
      <c r="G10" s="860"/>
      <c r="H10" s="855"/>
      <c r="I10" s="842"/>
    </row>
    <row r="11" spans="1:9">
      <c r="A11" s="856" t="s">
        <v>400</v>
      </c>
      <c r="B11" s="855">
        <v>90.36999999999999</v>
      </c>
      <c r="C11" s="377"/>
      <c r="D11" s="377">
        <v>113.43</v>
      </c>
      <c r="E11" s="377">
        <v>3</v>
      </c>
      <c r="F11" s="859">
        <v>206.8</v>
      </c>
      <c r="G11" s="860"/>
      <c r="H11" s="855"/>
      <c r="I11" s="842"/>
    </row>
    <row r="12" spans="1:9">
      <c r="A12" s="856" t="s">
        <v>401</v>
      </c>
      <c r="B12" s="855"/>
      <c r="C12" s="377"/>
      <c r="D12" s="377"/>
      <c r="E12" s="376"/>
      <c r="F12" s="858"/>
      <c r="G12" s="854"/>
      <c r="H12" s="855">
        <v>35.700000000000003</v>
      </c>
      <c r="I12" s="842">
        <v>35.700000000000003</v>
      </c>
    </row>
    <row r="13" spans="1:9">
      <c r="A13" s="856" t="s">
        <v>412</v>
      </c>
      <c r="B13" s="855">
        <v>3010.826</v>
      </c>
      <c r="C13" s="377">
        <v>4264.5589999999993</v>
      </c>
      <c r="D13" s="377">
        <v>364.05200000000002</v>
      </c>
      <c r="E13" s="377">
        <v>674.05200000000002</v>
      </c>
      <c r="F13" s="859">
        <v>8313.4889999999996</v>
      </c>
      <c r="G13" s="860"/>
      <c r="H13" s="855">
        <v>366.19099999999997</v>
      </c>
      <c r="I13" s="842">
        <v>366.19099999999997</v>
      </c>
    </row>
    <row r="14" spans="1:9">
      <c r="A14" s="856" t="s">
        <v>403</v>
      </c>
      <c r="B14" s="855">
        <v>509.75</v>
      </c>
      <c r="C14" s="376">
        <v>13</v>
      </c>
      <c r="D14" s="377">
        <v>1.3</v>
      </c>
      <c r="E14" s="376">
        <v>40.340000000000003</v>
      </c>
      <c r="F14" s="858">
        <v>564.39</v>
      </c>
      <c r="G14" s="854"/>
      <c r="H14" s="855">
        <v>72.42</v>
      </c>
      <c r="I14" s="842">
        <v>72.42</v>
      </c>
    </row>
    <row r="15" spans="1:9">
      <c r="A15" s="856" t="s">
        <v>414</v>
      </c>
      <c r="B15" s="855"/>
      <c r="C15" s="377"/>
      <c r="D15" s="377"/>
      <c r="E15" s="377"/>
      <c r="F15" s="859"/>
      <c r="G15" s="860"/>
      <c r="H15" s="855"/>
      <c r="I15" s="842"/>
    </row>
    <row r="16" spans="1:9">
      <c r="A16" s="856" t="s">
        <v>416</v>
      </c>
      <c r="B16" s="855">
        <v>168.29999999999998</v>
      </c>
      <c r="C16" s="376"/>
      <c r="D16" s="377"/>
      <c r="E16" s="377"/>
      <c r="F16" s="859"/>
      <c r="G16" s="860"/>
      <c r="H16" s="855"/>
      <c r="I16" s="842"/>
    </row>
    <row r="17" spans="1:9">
      <c r="A17" s="856" t="s">
        <v>413</v>
      </c>
      <c r="B17" s="855">
        <v>410.79</v>
      </c>
      <c r="C17" s="377"/>
      <c r="D17" s="377">
        <v>1.05</v>
      </c>
      <c r="E17" s="377"/>
      <c r="F17" s="859">
        <v>411.84000000000003</v>
      </c>
      <c r="G17" s="860">
        <v>2.97</v>
      </c>
      <c r="H17" s="855"/>
      <c r="I17" s="842">
        <v>2.97</v>
      </c>
    </row>
    <row r="18" spans="1:9">
      <c r="A18" s="856" t="s">
        <v>405</v>
      </c>
      <c r="B18" s="855">
        <v>140.41999999999999</v>
      </c>
      <c r="C18" s="377">
        <v>33.18</v>
      </c>
      <c r="D18" s="377">
        <v>1.05</v>
      </c>
      <c r="E18" s="377"/>
      <c r="F18" s="859">
        <v>174.65</v>
      </c>
      <c r="G18" s="860"/>
      <c r="H18" s="855">
        <v>78</v>
      </c>
      <c r="I18" s="842">
        <v>78</v>
      </c>
    </row>
    <row r="19" spans="1:9">
      <c r="A19" s="856" t="s">
        <v>406</v>
      </c>
      <c r="B19" s="855">
        <v>572</v>
      </c>
      <c r="C19" s="377">
        <v>93</v>
      </c>
      <c r="D19" s="377">
        <v>432</v>
      </c>
      <c r="E19" s="377">
        <v>87</v>
      </c>
      <c r="F19" s="858">
        <v>1184</v>
      </c>
      <c r="G19" s="854"/>
      <c r="H19" s="855"/>
      <c r="I19" s="842"/>
    </row>
    <row r="20" spans="1:9">
      <c r="A20" s="856" t="s">
        <v>417</v>
      </c>
      <c r="B20" s="855"/>
      <c r="C20" s="376"/>
      <c r="D20" s="377"/>
      <c r="E20" s="377"/>
      <c r="F20" s="859"/>
      <c r="G20" s="860"/>
      <c r="H20" s="855"/>
      <c r="I20" s="842"/>
    </row>
    <row r="21" spans="1:9">
      <c r="A21" s="856" t="s">
        <v>407</v>
      </c>
      <c r="B21" s="855">
        <v>641.12000000000012</v>
      </c>
      <c r="C21" s="376">
        <v>20.64</v>
      </c>
      <c r="D21" s="377"/>
      <c r="E21" s="376">
        <v>95.602000000000004</v>
      </c>
      <c r="F21" s="858">
        <v>757.36200000000008</v>
      </c>
      <c r="G21" s="854"/>
      <c r="H21" s="855"/>
      <c r="I21" s="842"/>
    </row>
    <row r="22" spans="1:9">
      <c r="A22" s="856" t="s">
        <v>409</v>
      </c>
      <c r="B22" s="855">
        <v>388.33000000000004</v>
      </c>
      <c r="C22" s="376">
        <v>1855.6000000000001</v>
      </c>
      <c r="D22" s="377">
        <v>838.73</v>
      </c>
      <c r="E22" s="377">
        <v>589.29000000000008</v>
      </c>
      <c r="F22" s="859">
        <v>3671.9500000000003</v>
      </c>
      <c r="G22" s="860"/>
      <c r="H22" s="855"/>
      <c r="I22" s="842"/>
    </row>
    <row r="23" spans="1:9">
      <c r="A23" s="856" t="s">
        <v>411</v>
      </c>
      <c r="B23" s="855"/>
      <c r="C23" s="376">
        <v>43.64</v>
      </c>
      <c r="D23" s="377">
        <v>209.41</v>
      </c>
      <c r="E23" s="376"/>
      <c r="F23" s="858">
        <v>253.05</v>
      </c>
      <c r="G23" s="854"/>
      <c r="H23" s="855"/>
      <c r="I23" s="842"/>
    </row>
    <row r="24" spans="1:9">
      <c r="A24" s="856" t="s">
        <v>415</v>
      </c>
      <c r="B24" s="855">
        <v>766.4</v>
      </c>
      <c r="C24" s="376"/>
      <c r="D24" s="377"/>
      <c r="E24" s="377"/>
      <c r="F24" s="859">
        <v>766.4</v>
      </c>
      <c r="G24" s="860"/>
      <c r="H24" s="855"/>
      <c r="I24" s="842"/>
    </row>
    <row r="25" spans="1:9">
      <c r="A25" s="856"/>
      <c r="B25" s="855"/>
      <c r="C25" s="377"/>
      <c r="D25" s="377"/>
      <c r="E25" s="377"/>
      <c r="F25" s="859"/>
      <c r="G25" s="860"/>
      <c r="H25" s="861"/>
      <c r="I25" s="862"/>
    </row>
    <row r="26" spans="1:9" ht="13.5" thickBot="1">
      <c r="A26" s="863" t="s">
        <v>392</v>
      </c>
      <c r="B26" s="864">
        <v>7296.1719999999996</v>
      </c>
      <c r="C26" s="128">
        <v>6323.6190000000006</v>
      </c>
      <c r="D26" s="128">
        <v>1961.0220000000002</v>
      </c>
      <c r="E26" s="128">
        <v>1529.3240000000001</v>
      </c>
      <c r="F26" s="865">
        <v>17110.137000000002</v>
      </c>
      <c r="G26" s="866">
        <v>2.97</v>
      </c>
      <c r="H26" s="867">
        <v>565.851</v>
      </c>
      <c r="I26" s="868">
        <v>568.82100000000003</v>
      </c>
    </row>
    <row r="27" spans="1:9" ht="13.5" thickBot="1"/>
    <row r="28" spans="1:9" ht="32.25" customHeight="1">
      <c r="A28" s="1128" t="s">
        <v>491</v>
      </c>
      <c r="B28" s="1130" t="s">
        <v>1118</v>
      </c>
      <c r="C28" s="1131"/>
      <c r="D28" s="1131"/>
      <c r="E28" s="1131"/>
      <c r="F28" s="1132"/>
      <c r="G28" s="1130" t="s">
        <v>1117</v>
      </c>
      <c r="H28" s="1131"/>
      <c r="I28" s="1131"/>
    </row>
    <row r="29" spans="1:9" ht="31.5" customHeight="1" thickBot="1">
      <c r="A29" s="1129"/>
      <c r="B29" s="869" t="s">
        <v>1071</v>
      </c>
      <c r="C29" s="755" t="s">
        <v>1072</v>
      </c>
      <c r="D29" s="847" t="s">
        <v>1073</v>
      </c>
      <c r="E29" s="755" t="s">
        <v>1074</v>
      </c>
      <c r="F29" s="848" t="s">
        <v>478</v>
      </c>
      <c r="G29" s="849" t="s">
        <v>1072</v>
      </c>
      <c r="H29" s="850" t="s">
        <v>1074</v>
      </c>
      <c r="I29" s="828" t="s">
        <v>478</v>
      </c>
    </row>
    <row r="30" spans="1:9" ht="18.75" customHeight="1">
      <c r="A30" s="870" t="s">
        <v>1075</v>
      </c>
      <c r="B30" s="871">
        <v>5</v>
      </c>
      <c r="C30" s="375"/>
      <c r="D30" s="375"/>
      <c r="E30" s="374"/>
      <c r="F30" s="853">
        <v>5</v>
      </c>
      <c r="G30" s="854"/>
      <c r="H30" s="872"/>
      <c r="I30" s="841"/>
    </row>
    <row r="31" spans="1:9">
      <c r="A31" s="873" t="s">
        <v>1119</v>
      </c>
      <c r="B31" s="874">
        <v>0.5</v>
      </c>
      <c r="C31" s="376"/>
      <c r="D31" s="376"/>
      <c r="E31" s="376"/>
      <c r="F31" s="858">
        <v>0.5</v>
      </c>
      <c r="G31" s="854"/>
      <c r="H31" s="872"/>
      <c r="I31" s="842"/>
    </row>
    <row r="32" spans="1:9">
      <c r="A32" s="873" t="s">
        <v>1076</v>
      </c>
      <c r="B32" s="875">
        <v>8.6</v>
      </c>
      <c r="C32" s="377"/>
      <c r="D32" s="377"/>
      <c r="E32" s="377"/>
      <c r="F32" s="858">
        <v>8.6</v>
      </c>
      <c r="G32" s="854"/>
      <c r="H32" s="872"/>
      <c r="I32" s="842"/>
    </row>
    <row r="33" spans="1:9">
      <c r="A33" s="873" t="s">
        <v>1120</v>
      </c>
      <c r="B33" s="875">
        <v>4.46</v>
      </c>
      <c r="C33" s="377"/>
      <c r="D33" s="377"/>
      <c r="E33" s="377"/>
      <c r="F33" s="858">
        <v>4.46</v>
      </c>
      <c r="G33" s="854"/>
      <c r="H33" s="872"/>
      <c r="I33" s="842"/>
    </row>
    <row r="34" spans="1:9">
      <c r="A34" s="873" t="s">
        <v>1077</v>
      </c>
      <c r="B34" s="876">
        <v>17.64</v>
      </c>
      <c r="C34" s="377"/>
      <c r="D34" s="377"/>
      <c r="E34" s="376"/>
      <c r="F34" s="858">
        <v>17.64</v>
      </c>
      <c r="G34" s="854"/>
      <c r="H34" s="872"/>
      <c r="I34" s="842"/>
    </row>
    <row r="35" spans="1:9">
      <c r="A35" s="873" t="s">
        <v>1078</v>
      </c>
      <c r="B35" s="875">
        <v>50.23</v>
      </c>
      <c r="C35" s="377"/>
      <c r="D35" s="377"/>
      <c r="E35" s="377"/>
      <c r="F35" s="858">
        <v>50.23</v>
      </c>
      <c r="G35" s="854"/>
      <c r="H35" s="872"/>
      <c r="I35" s="842"/>
    </row>
    <row r="36" spans="1:9">
      <c r="A36" s="873" t="s">
        <v>1079</v>
      </c>
      <c r="B36" s="875">
        <v>5.47</v>
      </c>
      <c r="C36" s="376"/>
      <c r="D36" s="376"/>
      <c r="E36" s="376"/>
      <c r="F36" s="858">
        <v>5.47</v>
      </c>
      <c r="G36" s="854"/>
      <c r="H36" s="872"/>
      <c r="I36" s="842"/>
    </row>
    <row r="37" spans="1:9">
      <c r="A37" s="873" t="s">
        <v>1080</v>
      </c>
      <c r="B37" s="875">
        <v>200.17000000000002</v>
      </c>
      <c r="C37" s="377"/>
      <c r="D37" s="377"/>
      <c r="E37" s="377"/>
      <c r="F37" s="858">
        <v>200.17000000000002</v>
      </c>
      <c r="G37" s="854"/>
      <c r="H37" s="872"/>
      <c r="I37" s="842"/>
    </row>
    <row r="38" spans="1:9">
      <c r="A38" s="873" t="s">
        <v>1121</v>
      </c>
      <c r="B38" s="875">
        <v>118.21</v>
      </c>
      <c r="C38" s="376"/>
      <c r="D38" s="376"/>
      <c r="E38" s="377"/>
      <c r="F38" s="858">
        <v>118.21</v>
      </c>
      <c r="G38" s="854"/>
      <c r="H38" s="872"/>
      <c r="I38" s="842"/>
    </row>
    <row r="39" spans="1:9">
      <c r="A39" s="873" t="s">
        <v>1122</v>
      </c>
      <c r="B39" s="876">
        <v>6.08</v>
      </c>
      <c r="C39" s="877"/>
      <c r="D39" s="877"/>
      <c r="E39" s="877"/>
      <c r="F39" s="858">
        <v>6.08</v>
      </c>
      <c r="G39" s="854"/>
      <c r="H39" s="872"/>
      <c r="I39" s="842"/>
    </row>
    <row r="40" spans="1:9">
      <c r="A40" s="873" t="s">
        <v>1123</v>
      </c>
      <c r="B40" s="875">
        <v>3.14</v>
      </c>
      <c r="C40" s="377"/>
      <c r="D40" s="377"/>
      <c r="E40" s="377"/>
      <c r="F40" s="858">
        <v>3.14</v>
      </c>
      <c r="G40" s="854"/>
      <c r="H40" s="872"/>
      <c r="I40" s="842"/>
    </row>
    <row r="41" spans="1:9">
      <c r="A41" s="873" t="s">
        <v>498</v>
      </c>
      <c r="B41" s="875">
        <v>89.389999999999986</v>
      </c>
      <c r="C41" s="377"/>
      <c r="D41" s="377"/>
      <c r="E41" s="377"/>
      <c r="F41" s="858">
        <v>89.389999999999986</v>
      </c>
      <c r="G41" s="854"/>
      <c r="H41" s="872"/>
      <c r="I41" s="842"/>
    </row>
    <row r="42" spans="1:9">
      <c r="A42" s="873" t="s">
        <v>1082</v>
      </c>
      <c r="B42" s="875"/>
      <c r="C42" s="376"/>
      <c r="D42" s="376">
        <v>111</v>
      </c>
      <c r="E42" s="377">
        <v>65</v>
      </c>
      <c r="F42" s="858">
        <v>176</v>
      </c>
      <c r="G42" s="854"/>
      <c r="H42" s="872"/>
      <c r="I42" s="842"/>
    </row>
    <row r="43" spans="1:9">
      <c r="A43" s="873" t="s">
        <v>1124</v>
      </c>
      <c r="B43" s="876">
        <v>6</v>
      </c>
      <c r="C43" s="877"/>
      <c r="D43" s="877"/>
      <c r="E43" s="877"/>
      <c r="F43" s="858">
        <v>6</v>
      </c>
      <c r="G43" s="854"/>
      <c r="H43" s="872"/>
      <c r="I43" s="842"/>
    </row>
    <row r="44" spans="1:9">
      <c r="A44" s="873" t="s">
        <v>497</v>
      </c>
      <c r="B44" s="875">
        <v>59.3</v>
      </c>
      <c r="C44" s="376">
        <v>484.19</v>
      </c>
      <c r="D44" s="376"/>
      <c r="E44" s="377"/>
      <c r="F44" s="858">
        <v>543.49</v>
      </c>
      <c r="G44" s="854"/>
      <c r="H44" s="872"/>
      <c r="I44" s="842"/>
    </row>
    <row r="45" spans="1:9">
      <c r="A45" s="873" t="s">
        <v>1083</v>
      </c>
      <c r="B45" s="875">
        <v>119.21</v>
      </c>
      <c r="C45" s="376"/>
      <c r="D45" s="376"/>
      <c r="E45" s="376"/>
      <c r="F45" s="858">
        <v>119.21</v>
      </c>
      <c r="G45" s="854"/>
      <c r="H45" s="872"/>
      <c r="I45" s="842"/>
    </row>
    <row r="46" spans="1:9">
      <c r="A46" s="873" t="s">
        <v>1084</v>
      </c>
      <c r="B46" s="875">
        <v>103.16999999999999</v>
      </c>
      <c r="C46" s="376"/>
      <c r="D46" s="376"/>
      <c r="E46" s="377"/>
      <c r="F46" s="858">
        <v>103.16999999999999</v>
      </c>
      <c r="G46" s="854"/>
      <c r="H46" s="872"/>
      <c r="I46" s="842"/>
    </row>
    <row r="47" spans="1:9">
      <c r="A47" s="878" t="s">
        <v>1085</v>
      </c>
      <c r="B47" s="875">
        <v>26.419999999999998</v>
      </c>
      <c r="C47" s="377"/>
      <c r="D47" s="377"/>
      <c r="E47" s="377"/>
      <c r="F47" s="858">
        <v>26.419999999999998</v>
      </c>
      <c r="G47" s="854"/>
      <c r="H47" s="872"/>
      <c r="I47" s="842"/>
    </row>
    <row r="48" spans="1:9">
      <c r="A48" s="873" t="s">
        <v>1086</v>
      </c>
      <c r="B48" s="875">
        <v>0.27</v>
      </c>
      <c r="C48" s="377"/>
      <c r="D48" s="377"/>
      <c r="E48" s="377"/>
      <c r="F48" s="858">
        <v>0.27</v>
      </c>
      <c r="G48" s="854"/>
      <c r="H48" s="872"/>
      <c r="I48" s="842"/>
    </row>
    <row r="49" spans="1:9">
      <c r="A49" s="873" t="s">
        <v>1087</v>
      </c>
      <c r="B49" s="876">
        <v>54.45</v>
      </c>
      <c r="C49" s="877"/>
      <c r="D49" s="877">
        <v>1.3</v>
      </c>
      <c r="E49" s="877"/>
      <c r="F49" s="858">
        <v>55.75</v>
      </c>
      <c r="G49" s="854"/>
      <c r="H49" s="872"/>
      <c r="I49" s="842"/>
    </row>
    <row r="50" spans="1:9">
      <c r="A50" s="873" t="s">
        <v>1088</v>
      </c>
      <c r="B50" s="876"/>
      <c r="C50" s="877"/>
      <c r="D50" s="877">
        <v>15.89</v>
      </c>
      <c r="E50" s="877"/>
      <c r="F50" s="858">
        <v>15.89</v>
      </c>
      <c r="G50" s="854"/>
      <c r="H50" s="872">
        <v>12.8</v>
      </c>
      <c r="I50" s="842">
        <v>12.8</v>
      </c>
    </row>
    <row r="51" spans="1:9">
      <c r="A51" s="873" t="s">
        <v>1089</v>
      </c>
      <c r="B51" s="876">
        <v>0.74</v>
      </c>
      <c r="C51" s="877"/>
      <c r="D51" s="877"/>
      <c r="E51" s="877"/>
      <c r="F51" s="858">
        <v>0.74</v>
      </c>
      <c r="G51" s="854"/>
      <c r="H51" s="872"/>
      <c r="I51" s="842"/>
    </row>
    <row r="52" spans="1:9">
      <c r="A52" s="873" t="s">
        <v>1090</v>
      </c>
      <c r="B52" s="876">
        <v>30.61</v>
      </c>
      <c r="C52" s="877"/>
      <c r="D52" s="877"/>
      <c r="E52" s="877"/>
      <c r="F52" s="858">
        <v>30.61</v>
      </c>
      <c r="G52" s="854"/>
      <c r="H52" s="872"/>
      <c r="I52" s="842"/>
    </row>
    <row r="53" spans="1:9">
      <c r="A53" s="873" t="s">
        <v>1091</v>
      </c>
      <c r="B53" s="876">
        <v>173.63</v>
      </c>
      <c r="C53" s="877"/>
      <c r="D53" s="877"/>
      <c r="E53" s="877"/>
      <c r="F53" s="858">
        <v>173.63</v>
      </c>
      <c r="G53" s="854"/>
      <c r="H53" s="872"/>
      <c r="I53" s="842"/>
    </row>
    <row r="54" spans="1:9">
      <c r="A54" s="873" t="s">
        <v>1092</v>
      </c>
      <c r="B54" s="876">
        <v>602.66</v>
      </c>
      <c r="C54" s="877"/>
      <c r="D54" s="877"/>
      <c r="E54" s="877"/>
      <c r="F54" s="858">
        <v>602.66</v>
      </c>
      <c r="G54" s="854"/>
      <c r="H54" s="872"/>
      <c r="I54" s="842"/>
    </row>
    <row r="55" spans="1:9">
      <c r="A55" s="873" t="s">
        <v>1125</v>
      </c>
      <c r="B55" s="876">
        <v>3</v>
      </c>
      <c r="C55" s="877"/>
      <c r="D55" s="877"/>
      <c r="E55" s="877"/>
      <c r="F55" s="858">
        <v>3</v>
      </c>
      <c r="G55" s="854"/>
      <c r="H55" s="872"/>
      <c r="I55" s="842"/>
    </row>
    <row r="56" spans="1:9">
      <c r="A56" s="873" t="s">
        <v>1126</v>
      </c>
      <c r="B56" s="876">
        <v>20</v>
      </c>
      <c r="C56" s="877"/>
      <c r="D56" s="877"/>
      <c r="E56" s="877"/>
      <c r="F56" s="858">
        <v>20</v>
      </c>
      <c r="G56" s="854"/>
      <c r="H56" s="872"/>
      <c r="I56" s="842"/>
    </row>
    <row r="57" spans="1:9">
      <c r="A57" s="873" t="s">
        <v>1093</v>
      </c>
      <c r="B57" s="876">
        <v>74.55</v>
      </c>
      <c r="C57" s="877"/>
      <c r="D57" s="877"/>
      <c r="E57" s="877"/>
      <c r="F57" s="858">
        <v>74.55</v>
      </c>
      <c r="G57" s="854"/>
      <c r="H57" s="872"/>
      <c r="I57" s="842"/>
    </row>
    <row r="58" spans="1:9">
      <c r="A58" s="873" t="s">
        <v>1094</v>
      </c>
      <c r="B58" s="876">
        <v>0.01</v>
      </c>
      <c r="C58" s="877"/>
      <c r="D58" s="877"/>
      <c r="E58" s="877"/>
      <c r="F58" s="858">
        <v>0.01</v>
      </c>
      <c r="G58" s="854"/>
      <c r="H58" s="872"/>
      <c r="I58" s="842"/>
    </row>
    <row r="59" spans="1:9">
      <c r="A59" s="873" t="s">
        <v>1127</v>
      </c>
      <c r="B59" s="876">
        <v>41</v>
      </c>
      <c r="C59" s="877"/>
      <c r="D59" s="877"/>
      <c r="E59" s="877"/>
      <c r="F59" s="858">
        <v>41</v>
      </c>
      <c r="G59" s="854"/>
      <c r="H59" s="872"/>
      <c r="I59" s="842"/>
    </row>
    <row r="60" spans="1:9">
      <c r="A60" s="873" t="s">
        <v>221</v>
      </c>
      <c r="B60" s="876">
        <v>8</v>
      </c>
      <c r="C60" s="877"/>
      <c r="D60" s="877"/>
      <c r="E60" s="877"/>
      <c r="F60" s="858">
        <v>8</v>
      </c>
      <c r="G60" s="854"/>
      <c r="H60" s="872"/>
      <c r="I60" s="842"/>
    </row>
    <row r="61" spans="1:9">
      <c r="A61" s="873" t="s">
        <v>496</v>
      </c>
      <c r="B61" s="876">
        <v>534.93999999999994</v>
      </c>
      <c r="C61" s="877">
        <v>216.6</v>
      </c>
      <c r="D61" s="877">
        <v>1.05</v>
      </c>
      <c r="E61" s="877"/>
      <c r="F61" s="858">
        <v>752.58999999999992</v>
      </c>
      <c r="G61" s="854"/>
      <c r="H61" s="872"/>
      <c r="I61" s="842"/>
    </row>
    <row r="62" spans="1:9">
      <c r="A62" s="873" t="s">
        <v>493</v>
      </c>
      <c r="B62" s="876">
        <v>132.20999999999998</v>
      </c>
      <c r="C62" s="877">
        <v>618.47</v>
      </c>
      <c r="D62" s="877">
        <v>63.92</v>
      </c>
      <c r="E62" s="877"/>
      <c r="F62" s="858">
        <v>814.6</v>
      </c>
      <c r="G62" s="854"/>
      <c r="H62" s="872"/>
      <c r="I62" s="842"/>
    </row>
    <row r="63" spans="1:9">
      <c r="A63" s="873" t="s">
        <v>1128</v>
      </c>
      <c r="B63" s="876">
        <v>13.61</v>
      </c>
      <c r="C63" s="877">
        <v>134.82</v>
      </c>
      <c r="D63" s="877">
        <v>72.84</v>
      </c>
      <c r="E63" s="877">
        <v>13.5</v>
      </c>
      <c r="F63" s="858">
        <v>234.77</v>
      </c>
      <c r="G63" s="854"/>
      <c r="H63" s="872"/>
      <c r="I63" s="842"/>
    </row>
    <row r="64" spans="1:9">
      <c r="A64" s="873" t="s">
        <v>494</v>
      </c>
      <c r="B64" s="876">
        <v>634.07000000000005</v>
      </c>
      <c r="C64" s="877">
        <v>1556.09</v>
      </c>
      <c r="D64" s="877">
        <v>299.40999999999997</v>
      </c>
      <c r="E64" s="877">
        <v>8.6999999999999993</v>
      </c>
      <c r="F64" s="858">
        <v>2498.2699999999995</v>
      </c>
      <c r="G64" s="854"/>
      <c r="H64" s="872"/>
      <c r="I64" s="842"/>
    </row>
    <row r="65" spans="1:9">
      <c r="A65" s="873" t="s">
        <v>495</v>
      </c>
      <c r="B65" s="876">
        <v>327.91</v>
      </c>
      <c r="C65" s="877">
        <v>1198.3799999999999</v>
      </c>
      <c r="D65" s="877"/>
      <c r="E65" s="877"/>
      <c r="F65" s="858">
        <v>1526.29</v>
      </c>
      <c r="G65" s="854"/>
      <c r="H65" s="872"/>
      <c r="I65" s="842"/>
    </row>
    <row r="66" spans="1:9">
      <c r="A66" s="873" t="s">
        <v>1095</v>
      </c>
      <c r="B66" s="876">
        <v>75.339999999999989</v>
      </c>
      <c r="C66" s="877">
        <v>885.85</v>
      </c>
      <c r="D66" s="877">
        <v>784.35</v>
      </c>
      <c r="E66" s="877">
        <v>537.95000000000005</v>
      </c>
      <c r="F66" s="858">
        <v>2283.4899999999998</v>
      </c>
      <c r="G66" s="854"/>
      <c r="H66" s="872"/>
      <c r="I66" s="842"/>
    </row>
    <row r="67" spans="1:9">
      <c r="A67" s="873" t="s">
        <v>492</v>
      </c>
      <c r="B67" s="876">
        <v>438.75</v>
      </c>
      <c r="C67" s="877">
        <v>848.51</v>
      </c>
      <c r="D67" s="877">
        <v>608.20000000000005</v>
      </c>
      <c r="E67" s="877"/>
      <c r="F67" s="858">
        <v>1895.46</v>
      </c>
      <c r="G67" s="854"/>
      <c r="H67" s="872"/>
      <c r="I67" s="842"/>
    </row>
    <row r="68" spans="1:9">
      <c r="A68" s="873" t="s">
        <v>1096</v>
      </c>
      <c r="B68" s="876">
        <v>57.1</v>
      </c>
      <c r="C68" s="877">
        <v>37.700000000000003</v>
      </c>
      <c r="D68" s="877"/>
      <c r="E68" s="877"/>
      <c r="F68" s="858">
        <v>94.800000000000011</v>
      </c>
      <c r="G68" s="854"/>
      <c r="H68" s="872"/>
      <c r="I68" s="842"/>
    </row>
    <row r="69" spans="1:9">
      <c r="A69" s="873" t="s">
        <v>1097</v>
      </c>
      <c r="B69" s="876">
        <v>2</v>
      </c>
      <c r="C69" s="877"/>
      <c r="D69" s="877"/>
      <c r="E69" s="877"/>
      <c r="F69" s="858">
        <v>2</v>
      </c>
      <c r="G69" s="854"/>
      <c r="H69" s="872"/>
      <c r="I69" s="842"/>
    </row>
    <row r="70" spans="1:9">
      <c r="A70" s="873" t="s">
        <v>1098</v>
      </c>
      <c r="B70" s="876">
        <v>34.769999999999996</v>
      </c>
      <c r="C70" s="877"/>
      <c r="D70" s="877"/>
      <c r="E70" s="877"/>
      <c r="F70" s="858">
        <v>34.769999999999996</v>
      </c>
      <c r="G70" s="874">
        <v>2.97</v>
      </c>
      <c r="H70" s="872"/>
      <c r="I70" s="842">
        <v>2.97</v>
      </c>
    </row>
    <row r="71" spans="1:9">
      <c r="A71" s="873" t="s">
        <v>1099</v>
      </c>
      <c r="B71" s="876">
        <v>23.43</v>
      </c>
      <c r="C71" s="877"/>
      <c r="D71" s="877"/>
      <c r="E71" s="877">
        <v>0.5</v>
      </c>
      <c r="F71" s="858">
        <v>23.93</v>
      </c>
      <c r="G71" s="854"/>
      <c r="H71" s="872">
        <v>0.7</v>
      </c>
      <c r="I71" s="842">
        <v>0.7</v>
      </c>
    </row>
    <row r="72" spans="1:9">
      <c r="A72" s="873" t="s">
        <v>1129</v>
      </c>
      <c r="B72" s="876">
        <v>0.04</v>
      </c>
      <c r="C72" s="877"/>
      <c r="D72" s="877"/>
      <c r="E72" s="877"/>
      <c r="F72" s="858">
        <v>0.04</v>
      </c>
      <c r="G72" s="854"/>
      <c r="H72" s="872"/>
      <c r="I72" s="842"/>
    </row>
    <row r="73" spans="1:9">
      <c r="A73" s="873" t="s">
        <v>1130</v>
      </c>
      <c r="B73" s="876"/>
      <c r="C73" s="877"/>
      <c r="D73" s="877"/>
      <c r="E73" s="877">
        <v>849.53199999999993</v>
      </c>
      <c r="F73" s="858">
        <v>849.53199999999993</v>
      </c>
      <c r="G73" s="854"/>
      <c r="H73" s="872">
        <v>552.351</v>
      </c>
      <c r="I73" s="842">
        <v>552.351</v>
      </c>
    </row>
    <row r="74" spans="1:9">
      <c r="A74" s="873" t="s">
        <v>1100</v>
      </c>
      <c r="B74" s="876">
        <v>112.38</v>
      </c>
      <c r="C74" s="877"/>
      <c r="D74" s="877">
        <v>2.2799999999999998</v>
      </c>
      <c r="E74" s="877"/>
      <c r="F74" s="858">
        <v>114.66</v>
      </c>
      <c r="G74" s="854"/>
      <c r="H74" s="872"/>
      <c r="I74" s="842"/>
    </row>
    <row r="75" spans="1:9">
      <c r="A75" s="873" t="s">
        <v>1101</v>
      </c>
      <c r="B75" s="876">
        <v>121.22</v>
      </c>
      <c r="C75" s="877">
        <v>235.58</v>
      </c>
      <c r="D75" s="877"/>
      <c r="E75" s="877">
        <v>54.14</v>
      </c>
      <c r="F75" s="858">
        <v>410.94</v>
      </c>
      <c r="G75" s="854"/>
      <c r="H75" s="872"/>
      <c r="I75" s="842"/>
    </row>
    <row r="76" spans="1:9">
      <c r="A76" s="873" t="s">
        <v>1102</v>
      </c>
      <c r="B76" s="876">
        <v>0.95</v>
      </c>
      <c r="C76" s="877"/>
      <c r="D76" s="877"/>
      <c r="E76" s="877"/>
      <c r="F76" s="858">
        <v>0.95</v>
      </c>
      <c r="G76" s="854"/>
      <c r="H76" s="872"/>
      <c r="I76" s="842"/>
    </row>
    <row r="77" spans="1:9">
      <c r="A77" s="873" t="s">
        <v>1131</v>
      </c>
      <c r="B77" s="876">
        <v>0.36</v>
      </c>
      <c r="C77" s="877"/>
      <c r="D77" s="877"/>
      <c r="E77" s="877"/>
      <c r="F77" s="858">
        <v>0.36</v>
      </c>
      <c r="G77" s="854"/>
      <c r="H77" s="872"/>
      <c r="I77" s="842"/>
    </row>
    <row r="78" spans="1:9">
      <c r="A78" s="873" t="s">
        <v>1103</v>
      </c>
      <c r="B78" s="876">
        <v>84.23</v>
      </c>
      <c r="C78" s="877"/>
      <c r="D78" s="877"/>
      <c r="E78" s="877"/>
      <c r="F78" s="858">
        <v>84.23</v>
      </c>
      <c r="G78" s="854"/>
      <c r="H78" s="872"/>
      <c r="I78" s="842"/>
    </row>
    <row r="79" spans="1:9">
      <c r="A79" s="873" t="s">
        <v>220</v>
      </c>
      <c r="B79" s="876">
        <v>335.81</v>
      </c>
      <c r="C79" s="877"/>
      <c r="D79" s="877"/>
      <c r="E79" s="877"/>
      <c r="F79" s="858">
        <v>335.81</v>
      </c>
      <c r="G79" s="854"/>
      <c r="H79" s="872"/>
      <c r="I79" s="842"/>
    </row>
    <row r="80" spans="1:9">
      <c r="A80" s="873" t="s">
        <v>662</v>
      </c>
      <c r="B80" s="876">
        <v>1556.87</v>
      </c>
      <c r="C80" s="877"/>
      <c r="D80" s="877"/>
      <c r="E80" s="877"/>
      <c r="F80" s="858">
        <v>1556.87</v>
      </c>
      <c r="G80" s="854"/>
      <c r="H80" s="872"/>
      <c r="I80" s="842"/>
    </row>
    <row r="81" spans="1:9">
      <c r="A81" s="873" t="s">
        <v>523</v>
      </c>
      <c r="B81" s="876">
        <v>12.41</v>
      </c>
      <c r="C81" s="877"/>
      <c r="D81" s="877"/>
      <c r="E81" s="877"/>
      <c r="F81" s="858">
        <v>12.41</v>
      </c>
      <c r="G81" s="854"/>
      <c r="H81" s="872"/>
      <c r="I81" s="842"/>
    </row>
    <row r="82" spans="1:9">
      <c r="A82" s="873" t="s">
        <v>1104</v>
      </c>
      <c r="B82" s="876">
        <v>25.83</v>
      </c>
      <c r="C82" s="877"/>
      <c r="D82" s="877"/>
      <c r="E82" s="877"/>
      <c r="F82" s="858">
        <v>25.83</v>
      </c>
      <c r="G82" s="854"/>
      <c r="H82" s="872"/>
      <c r="I82" s="842"/>
    </row>
    <row r="83" spans="1:9">
      <c r="A83" s="873" t="s">
        <v>656</v>
      </c>
      <c r="B83" s="876">
        <v>286.15000000000003</v>
      </c>
      <c r="C83" s="877"/>
      <c r="D83" s="877"/>
      <c r="E83" s="877"/>
      <c r="F83" s="858">
        <v>286.15000000000003</v>
      </c>
      <c r="G83" s="854"/>
      <c r="H83" s="872"/>
      <c r="I83" s="842"/>
    </row>
    <row r="84" spans="1:9">
      <c r="A84" s="873" t="s">
        <v>659</v>
      </c>
      <c r="B84" s="876">
        <v>156.21</v>
      </c>
      <c r="C84" s="877">
        <v>3.3</v>
      </c>
      <c r="D84" s="877"/>
      <c r="E84" s="877"/>
      <c r="F84" s="858">
        <v>159.51000000000002</v>
      </c>
      <c r="G84" s="854"/>
      <c r="H84" s="872"/>
      <c r="I84" s="842"/>
    </row>
    <row r="85" spans="1:9">
      <c r="A85" s="873" t="s">
        <v>1105</v>
      </c>
      <c r="B85" s="876">
        <v>12.29</v>
      </c>
      <c r="C85" s="877">
        <v>27.35</v>
      </c>
      <c r="D85" s="877"/>
      <c r="E85" s="877"/>
      <c r="F85" s="858">
        <v>39.64</v>
      </c>
      <c r="G85" s="854"/>
      <c r="H85" s="872"/>
      <c r="I85" s="842"/>
    </row>
    <row r="86" spans="1:9">
      <c r="A86" s="873" t="s">
        <v>657</v>
      </c>
      <c r="B86" s="876">
        <v>312.64</v>
      </c>
      <c r="C86" s="877">
        <v>76.78</v>
      </c>
      <c r="D86" s="877"/>
      <c r="E86" s="877"/>
      <c r="F86" s="858">
        <v>389.41999999999996</v>
      </c>
      <c r="G86" s="854"/>
      <c r="H86" s="872"/>
      <c r="I86" s="842"/>
    </row>
    <row r="87" spans="1:9">
      <c r="A87" s="873" t="s">
        <v>1106</v>
      </c>
      <c r="B87" s="876">
        <v>8.01</v>
      </c>
      <c r="C87" s="877"/>
      <c r="D87" s="877"/>
      <c r="E87" s="877"/>
      <c r="F87" s="858">
        <v>8.01</v>
      </c>
      <c r="G87" s="854"/>
      <c r="H87" s="872"/>
      <c r="I87" s="842"/>
    </row>
    <row r="88" spans="1:9">
      <c r="A88" s="873" t="s">
        <v>1107</v>
      </c>
      <c r="B88" s="876">
        <v>21.209999999999997</v>
      </c>
      <c r="C88" s="877"/>
      <c r="D88" s="877"/>
      <c r="E88" s="877"/>
      <c r="F88" s="858">
        <v>21.209999999999997</v>
      </c>
      <c r="G88" s="854"/>
      <c r="H88" s="872"/>
      <c r="I88" s="842"/>
    </row>
    <row r="89" spans="1:9">
      <c r="A89" s="873" t="s">
        <v>1108</v>
      </c>
      <c r="B89" s="876">
        <v>62.029999999999994</v>
      </c>
      <c r="C89" s="877"/>
      <c r="D89" s="877"/>
      <c r="E89" s="877"/>
      <c r="F89" s="858">
        <v>62.029999999999994</v>
      </c>
      <c r="G89" s="854"/>
      <c r="H89" s="872"/>
      <c r="I89" s="842"/>
    </row>
    <row r="90" spans="1:9">
      <c r="A90" s="873" t="s">
        <v>1109</v>
      </c>
      <c r="B90" s="876">
        <v>41.33</v>
      </c>
      <c r="C90" s="877"/>
      <c r="D90" s="877">
        <v>0.78</v>
      </c>
      <c r="E90" s="877"/>
      <c r="F90" s="858">
        <v>42.11</v>
      </c>
      <c r="G90" s="854"/>
      <c r="H90" s="872"/>
      <c r="I90" s="842"/>
    </row>
    <row r="91" spans="1:9">
      <c r="A91" s="873" t="s">
        <v>1132</v>
      </c>
      <c r="B91" s="876">
        <v>4.6399999999999997</v>
      </c>
      <c r="C91" s="877"/>
      <c r="D91" s="877"/>
      <c r="E91" s="877"/>
      <c r="F91" s="858">
        <v>4.6399999999999997</v>
      </c>
      <c r="G91" s="854"/>
      <c r="H91" s="872"/>
      <c r="I91" s="842"/>
    </row>
    <row r="92" spans="1:9">
      <c r="A92" s="873" t="s">
        <v>1110</v>
      </c>
      <c r="B92" s="876">
        <v>1.5</v>
      </c>
      <c r="C92" s="877"/>
      <c r="D92" s="877"/>
      <c r="E92" s="877"/>
      <c r="F92" s="858">
        <v>1.5</v>
      </c>
      <c r="G92" s="854"/>
      <c r="H92" s="872"/>
      <c r="I92" s="842"/>
    </row>
    <row r="93" spans="1:9">
      <c r="A93" s="873" t="s">
        <v>1111</v>
      </c>
      <c r="B93" s="876">
        <v>18.649999999999999</v>
      </c>
      <c r="C93" s="877"/>
      <c r="D93" s="877"/>
      <c r="E93" s="877"/>
      <c r="F93" s="858">
        <v>18.649999999999999</v>
      </c>
      <c r="G93" s="854"/>
      <c r="H93" s="872"/>
      <c r="I93" s="842"/>
    </row>
    <row r="94" spans="1:9" hidden="1">
      <c r="A94" s="873" t="s">
        <v>1133</v>
      </c>
      <c r="B94" s="876">
        <v>4.6499999999999995</v>
      </c>
      <c r="C94" s="877"/>
      <c r="D94" s="877"/>
      <c r="E94" s="877"/>
      <c r="F94" s="858">
        <v>4.6499999999999995</v>
      </c>
      <c r="G94" s="854"/>
      <c r="H94" s="872"/>
      <c r="I94" s="842"/>
    </row>
    <row r="95" spans="1:9" hidden="1">
      <c r="A95" s="873" t="s">
        <v>1112</v>
      </c>
      <c r="B95" s="876">
        <v>4.51</v>
      </c>
      <c r="C95" s="877"/>
      <c r="D95" s="877"/>
      <c r="E95" s="877"/>
      <c r="F95" s="858">
        <v>4.51</v>
      </c>
      <c r="G95" s="854"/>
      <c r="H95" s="872"/>
      <c r="I95" s="842"/>
    </row>
    <row r="96" spans="1:9" hidden="1">
      <c r="A96" s="873" t="s">
        <v>1134</v>
      </c>
      <c r="B96" s="876">
        <v>0.14000000000000001</v>
      </c>
      <c r="C96" s="877"/>
      <c r="D96" s="877"/>
      <c r="E96" s="877"/>
      <c r="F96" s="858">
        <v>0.14000000000000001</v>
      </c>
      <c r="G96" s="854"/>
      <c r="H96" s="872"/>
      <c r="I96" s="842"/>
    </row>
    <row r="97" spans="1:9" hidden="1">
      <c r="A97" s="873" t="s">
        <v>1113</v>
      </c>
      <c r="B97" s="876">
        <v>6.04</v>
      </c>
      <c r="C97" s="877"/>
      <c r="D97" s="877"/>
      <c r="E97" s="877"/>
      <c r="F97" s="858">
        <v>6.04</v>
      </c>
      <c r="G97" s="854"/>
      <c r="H97" s="872"/>
      <c r="I97" s="842"/>
    </row>
    <row r="98" spans="1:9" hidden="1">
      <c r="A98" s="873" t="s">
        <v>478</v>
      </c>
      <c r="B98" s="876">
        <v>8548.2200000000012</v>
      </c>
      <c r="C98" s="877">
        <v>6358.95</v>
      </c>
      <c r="D98" s="877">
        <v>1667.4499999999998</v>
      </c>
      <c r="E98" s="877">
        <v>1705.62</v>
      </c>
      <c r="F98" s="858">
        <v>18280.240000000009</v>
      </c>
      <c r="G98" s="854"/>
      <c r="H98" s="872">
        <v>535.35</v>
      </c>
      <c r="I98" s="842">
        <v>535.35</v>
      </c>
    </row>
    <row r="99" spans="1:9">
      <c r="A99" s="873" t="s">
        <v>1133</v>
      </c>
      <c r="B99" s="876">
        <v>4.6499999999999995</v>
      </c>
      <c r="C99" s="877"/>
      <c r="D99" s="877"/>
      <c r="E99" s="877"/>
      <c r="F99" s="858">
        <v>4.6499999999999995</v>
      </c>
      <c r="G99" s="854"/>
      <c r="H99" s="872"/>
      <c r="I99" s="842"/>
    </row>
    <row r="100" spans="1:9">
      <c r="A100" s="873" t="s">
        <v>1112</v>
      </c>
      <c r="B100" s="876">
        <v>4.51</v>
      </c>
      <c r="C100" s="877"/>
      <c r="D100" s="877"/>
      <c r="E100" s="877"/>
      <c r="F100" s="858">
        <v>4.51</v>
      </c>
      <c r="G100" s="854"/>
      <c r="H100" s="872"/>
      <c r="I100" s="842"/>
    </row>
    <row r="101" spans="1:9">
      <c r="A101" s="873" t="s">
        <v>1134</v>
      </c>
      <c r="B101" s="876">
        <v>0.14000000000000001</v>
      </c>
      <c r="C101" s="877"/>
      <c r="D101" s="877"/>
      <c r="E101" s="877"/>
      <c r="F101" s="858">
        <v>0.14000000000000001</v>
      </c>
      <c r="G101" s="854"/>
      <c r="H101" s="872"/>
      <c r="I101" s="842"/>
    </row>
    <row r="102" spans="1:9">
      <c r="A102" s="873" t="s">
        <v>1113</v>
      </c>
      <c r="B102" s="876">
        <v>6.04</v>
      </c>
      <c r="C102" s="877"/>
      <c r="D102" s="877"/>
      <c r="E102" s="877"/>
      <c r="F102" s="858">
        <v>6.04</v>
      </c>
      <c r="G102" s="854"/>
      <c r="H102" s="872"/>
      <c r="I102" s="842"/>
    </row>
    <row r="103" spans="1:9" ht="13.5" thickBot="1">
      <c r="A103" s="879" t="s">
        <v>478</v>
      </c>
      <c r="B103" s="866">
        <v>7296.1399999999994</v>
      </c>
      <c r="C103" s="864">
        <v>6323.6200000000008</v>
      </c>
      <c r="D103" s="864">
        <v>1961.02</v>
      </c>
      <c r="E103" s="864">
        <v>1529.3220000000001</v>
      </c>
      <c r="F103" s="880">
        <v>17110.101999999992</v>
      </c>
      <c r="G103" s="866">
        <v>2.97</v>
      </c>
      <c r="H103" s="864">
        <v>565.851</v>
      </c>
      <c r="I103" s="129">
        <v>568.82100000000003</v>
      </c>
    </row>
  </sheetData>
  <mergeCells count="9">
    <mergeCell ref="A28:A29"/>
    <mergeCell ref="B28:F28"/>
    <mergeCell ref="G28:I28"/>
    <mergeCell ref="A1:I1"/>
    <mergeCell ref="A3:I3"/>
    <mergeCell ref="A4:I4"/>
    <mergeCell ref="A6:A7"/>
    <mergeCell ref="B6:F6"/>
    <mergeCell ref="G6:I6"/>
  </mergeCells>
  <printOptions horizontalCentered="1"/>
  <pageMargins left="0.78740157480314965" right="0.78740157480314965" top="0.59055118110236227" bottom="0.98425196850393704" header="0" footer="0"/>
  <pageSetup paperSize="9" scale="53" orientation="portrait" horizontalDpi="300" verticalDpi="300" r:id="rId1"/>
  <headerFooter alignWithMargins="0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 codeName="Hoja110"/>
  <dimension ref="B1:P38"/>
  <sheetViews>
    <sheetView view="pageBreakPreview" zoomScale="130" zoomScaleSheetLayoutView="130" workbookViewId="0">
      <selection activeCell="I23" sqref="I23"/>
    </sheetView>
  </sheetViews>
  <sheetFormatPr baseColWidth="10" defaultRowHeight="12.75"/>
  <cols>
    <col min="1" max="1" width="6.7109375" style="340" customWidth="1"/>
    <col min="2" max="15" width="15.42578125" style="340" customWidth="1"/>
    <col min="16" max="16" width="6.140625" style="340" customWidth="1"/>
    <col min="17" max="16384" width="11.42578125" style="340"/>
  </cols>
  <sheetData>
    <row r="1" spans="2:16" ht="18">
      <c r="B1" s="1215" t="s">
        <v>232</v>
      </c>
      <c r="C1" s="1215"/>
      <c r="D1" s="1215"/>
      <c r="E1" s="1215"/>
      <c r="F1" s="1215"/>
      <c r="G1" s="77"/>
      <c r="H1" s="77"/>
      <c r="I1" s="77"/>
      <c r="J1" s="77"/>
      <c r="K1" s="77"/>
      <c r="L1" s="77"/>
      <c r="M1" s="466"/>
      <c r="N1" s="466"/>
      <c r="O1" s="466"/>
    </row>
    <row r="2" spans="2:16">
      <c r="B2" s="1215"/>
      <c r="C2" s="1215"/>
      <c r="D2" s="1215"/>
      <c r="E2" s="1215"/>
      <c r="F2" s="1215"/>
    </row>
    <row r="3" spans="2:16" ht="31.5" customHeight="1">
      <c r="B3" s="1382" t="s">
        <v>864</v>
      </c>
      <c r="C3" s="1382"/>
      <c r="D3" s="1382"/>
      <c r="E3" s="1382"/>
      <c r="F3" s="1382"/>
      <c r="G3" s="86"/>
      <c r="H3" s="86"/>
      <c r="I3" s="86"/>
      <c r="J3" s="86"/>
      <c r="K3" s="86"/>
      <c r="L3" s="86"/>
      <c r="M3" s="470"/>
      <c r="N3" s="470"/>
      <c r="O3" s="470"/>
    </row>
    <row r="4" spans="2:16" ht="15"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</row>
    <row r="5" spans="2:16" ht="13.5" thickBot="1">
      <c r="B5" s="42"/>
      <c r="C5" s="42"/>
      <c r="D5" s="42"/>
      <c r="E5" s="42"/>
      <c r="F5" s="42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>
      <c r="B6" s="1179" t="s">
        <v>260</v>
      </c>
      <c r="C6" s="395" t="s">
        <v>865</v>
      </c>
      <c r="D6" s="395" t="s">
        <v>866</v>
      </c>
      <c r="E6" s="395" t="s">
        <v>756</v>
      </c>
      <c r="F6" s="1402" t="s">
        <v>391</v>
      </c>
      <c r="G6" s="469"/>
    </row>
    <row r="7" spans="2:16" ht="13.5" thickBot="1">
      <c r="B7" s="1180"/>
      <c r="C7" s="1394" t="s">
        <v>867</v>
      </c>
      <c r="D7" s="1395"/>
      <c r="E7" s="1396"/>
      <c r="F7" s="1403"/>
      <c r="G7" s="469"/>
    </row>
    <row r="8" spans="2:16">
      <c r="B8" s="473" t="s">
        <v>802</v>
      </c>
      <c r="C8" s="635">
        <v>3377.6729999999998</v>
      </c>
      <c r="D8" s="576">
        <v>650.09800000000007</v>
      </c>
      <c r="E8" s="576">
        <v>2444.5570000000002</v>
      </c>
      <c r="F8" s="650">
        <v>6472.3279999999995</v>
      </c>
      <c r="G8" s="6"/>
    </row>
    <row r="9" spans="2:16">
      <c r="B9" s="472" t="s">
        <v>803</v>
      </c>
      <c r="C9" s="636">
        <v>2746.79</v>
      </c>
      <c r="D9" s="576">
        <v>1948.0530000000001</v>
      </c>
      <c r="E9" s="576">
        <v>3519.4660000000003</v>
      </c>
      <c r="F9" s="576">
        <v>8214.3090000000011</v>
      </c>
      <c r="G9" s="6"/>
    </row>
    <row r="10" spans="2:16">
      <c r="B10" s="472" t="s">
        <v>804</v>
      </c>
      <c r="C10" s="636">
        <v>2258.8270000000002</v>
      </c>
      <c r="D10" s="576">
        <v>849.24800000000016</v>
      </c>
      <c r="E10" s="576">
        <v>1612.1890000000001</v>
      </c>
      <c r="F10" s="576">
        <v>4720.2640000000001</v>
      </c>
      <c r="G10" s="6"/>
    </row>
    <row r="11" spans="2:16">
      <c r="B11" s="472" t="s">
        <v>805</v>
      </c>
      <c r="C11" s="636">
        <v>5403.9270000000006</v>
      </c>
      <c r="D11" s="576">
        <v>297.10700000000003</v>
      </c>
      <c r="E11" s="576">
        <v>925.11300000000017</v>
      </c>
      <c r="F11" s="576">
        <v>6626.1470000000008</v>
      </c>
      <c r="G11" s="6"/>
    </row>
    <row r="12" spans="2:16">
      <c r="B12" s="472" t="s">
        <v>806</v>
      </c>
      <c r="C12" s="636">
        <v>3098.2570000000001</v>
      </c>
      <c r="D12" s="576">
        <v>506.42100000000005</v>
      </c>
      <c r="E12" s="576">
        <v>606.11500000000001</v>
      </c>
      <c r="F12" s="576">
        <v>4210.7929999999997</v>
      </c>
      <c r="G12" s="6"/>
    </row>
    <row r="13" spans="2:16">
      <c r="B13" s="472" t="s">
        <v>807</v>
      </c>
      <c r="C13" s="636">
        <v>1811.066</v>
      </c>
      <c r="D13" s="576">
        <v>126.214</v>
      </c>
      <c r="E13" s="576">
        <v>681.29</v>
      </c>
      <c r="F13" s="576">
        <v>2618.5699999999997</v>
      </c>
      <c r="G13" s="6"/>
    </row>
    <row r="14" spans="2:16">
      <c r="B14" s="472" t="s">
        <v>808</v>
      </c>
      <c r="C14" s="636">
        <v>899.72000000000014</v>
      </c>
      <c r="D14" s="576">
        <v>151.16399999999999</v>
      </c>
      <c r="E14" s="576">
        <v>518.85</v>
      </c>
      <c r="F14" s="576">
        <v>1569.7339999999999</v>
      </c>
      <c r="G14" s="6"/>
    </row>
    <row r="15" spans="2:16">
      <c r="B15" s="472" t="s">
        <v>809</v>
      </c>
      <c r="C15" s="636">
        <v>1764.7460000000001</v>
      </c>
      <c r="D15" s="576">
        <v>361.19200000000001</v>
      </c>
      <c r="E15" s="576">
        <v>960.50900000000013</v>
      </c>
      <c r="F15" s="576">
        <v>3086.4470000000001</v>
      </c>
      <c r="G15" s="6"/>
    </row>
    <row r="16" spans="2:16">
      <c r="B16" s="472" t="s">
        <v>810</v>
      </c>
      <c r="C16" s="636">
        <v>1405.037</v>
      </c>
      <c r="D16" s="576">
        <v>612.721</v>
      </c>
      <c r="E16" s="576">
        <v>1025.3519999999999</v>
      </c>
      <c r="F16" s="576">
        <v>3043.1099999999997</v>
      </c>
      <c r="G16" s="6"/>
    </row>
    <row r="17" spans="2:7">
      <c r="B17" s="472" t="s">
        <v>811</v>
      </c>
      <c r="C17" s="636">
        <v>2421.3789999999999</v>
      </c>
      <c r="D17" s="576">
        <v>1180.5030000000002</v>
      </c>
      <c r="E17" s="576">
        <v>681.75099999999998</v>
      </c>
      <c r="F17" s="576">
        <v>4283.6329999999998</v>
      </c>
      <c r="G17" s="6"/>
    </row>
    <row r="18" spans="2:7">
      <c r="B18" s="472" t="s">
        <v>812</v>
      </c>
      <c r="C18" s="636">
        <v>1370.6949999999999</v>
      </c>
      <c r="D18" s="576">
        <v>250.80099999999999</v>
      </c>
      <c r="E18" s="576">
        <v>1036.9459999999999</v>
      </c>
      <c r="F18" s="576">
        <v>2658.442</v>
      </c>
      <c r="G18" s="6"/>
    </row>
    <row r="19" spans="2:7">
      <c r="B19" s="472" t="s">
        <v>813</v>
      </c>
      <c r="C19" s="636">
        <v>2729.922</v>
      </c>
      <c r="D19" s="576">
        <v>647.30200000000002</v>
      </c>
      <c r="E19" s="576">
        <v>1533.3970000000002</v>
      </c>
      <c r="F19" s="576">
        <v>4910.6210000000001</v>
      </c>
      <c r="G19" s="6"/>
    </row>
    <row r="20" spans="2:7">
      <c r="B20" s="472" t="s">
        <v>814</v>
      </c>
      <c r="C20" s="636">
        <v>3838.2260000000006</v>
      </c>
      <c r="D20" s="576">
        <v>449.94000000000005</v>
      </c>
      <c r="E20" s="576">
        <v>2259.1040000000003</v>
      </c>
      <c r="F20" s="576">
        <v>6547.2700000000013</v>
      </c>
      <c r="G20" s="6"/>
    </row>
    <row r="21" spans="2:7" ht="13.5" thickBot="1">
      <c r="B21" s="472" t="s">
        <v>815</v>
      </c>
      <c r="C21" s="576">
        <v>3266.7320000000004</v>
      </c>
      <c r="D21" s="576">
        <v>299.76599999999996</v>
      </c>
      <c r="E21" s="576">
        <v>617.19600000000003</v>
      </c>
      <c r="F21" s="651">
        <v>4183.6940000000004</v>
      </c>
      <c r="G21" s="6"/>
    </row>
    <row r="22" spans="2:7" ht="14.25">
      <c r="B22" s="229"/>
      <c r="C22" s="471"/>
      <c r="D22" s="51"/>
      <c r="E22" s="51"/>
      <c r="F22" s="6"/>
      <c r="G22" s="6"/>
    </row>
    <row r="23" spans="2:7">
      <c r="G23" s="6"/>
    </row>
    <row r="24" spans="2:7">
      <c r="G24" s="6"/>
    </row>
    <row r="25" spans="2:7">
      <c r="G25" s="6"/>
    </row>
    <row r="26" spans="2:7">
      <c r="G26" s="6"/>
    </row>
    <row r="27" spans="2:7">
      <c r="G27" s="6"/>
    </row>
    <row r="28" spans="2:7">
      <c r="G28" s="6"/>
    </row>
    <row r="29" spans="2:7">
      <c r="G29" s="6"/>
    </row>
    <row r="30" spans="2:7">
      <c r="G30" s="6"/>
    </row>
    <row r="31" spans="2:7">
      <c r="G31" s="6"/>
    </row>
    <row r="32" spans="2:7">
      <c r="G32" s="6"/>
    </row>
    <row r="33" spans="7:16">
      <c r="G33" s="6"/>
    </row>
    <row r="34" spans="7:16">
      <c r="G34" s="6"/>
    </row>
    <row r="35" spans="7:16">
      <c r="G35" s="6"/>
      <c r="H35" s="6"/>
      <c r="I35" s="6"/>
      <c r="J35" s="6"/>
      <c r="K35" s="6"/>
      <c r="L35" s="6"/>
      <c r="M35" s="6"/>
      <c r="N35" s="6"/>
      <c r="O35" s="6"/>
    </row>
    <row r="36" spans="7:16"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7:16">
      <c r="P37" s="29"/>
    </row>
    <row r="38" spans="7:16">
      <c r="P38" s="6"/>
    </row>
  </sheetData>
  <mergeCells count="5">
    <mergeCell ref="B1:F2"/>
    <mergeCell ref="B3:F3"/>
    <mergeCell ref="B6:B7"/>
    <mergeCell ref="F6:F7"/>
    <mergeCell ref="C7:E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view="pageBreakPreview" zoomScale="75" zoomScaleNormal="75" zoomScaleSheetLayoutView="75" workbookViewId="0">
      <selection activeCell="N32" sqref="N32"/>
    </sheetView>
  </sheetViews>
  <sheetFormatPr baseColWidth="10" defaultRowHeight="12.75"/>
  <cols>
    <col min="1" max="1" width="11.42578125" style="26"/>
    <col min="2" max="2" width="23.140625" style="26" customWidth="1"/>
    <col min="3" max="3" width="38.5703125" style="26" customWidth="1"/>
    <col min="4" max="5" width="22" style="26" customWidth="1"/>
    <col min="6" max="6" width="23.140625" style="26" customWidth="1"/>
    <col min="7" max="16384" width="11.42578125" style="26"/>
  </cols>
  <sheetData>
    <row r="1" spans="2:13" ht="18">
      <c r="B1" s="1119" t="s">
        <v>1135</v>
      </c>
      <c r="C1" s="1119"/>
      <c r="D1" s="1119"/>
      <c r="E1" s="1119"/>
      <c r="F1" s="1119"/>
      <c r="G1" s="25"/>
      <c r="H1" s="25"/>
      <c r="I1" s="25"/>
      <c r="J1" s="25"/>
    </row>
    <row r="3" spans="2:13" ht="26.25" customHeight="1">
      <c r="B3" s="1135" t="s">
        <v>1136</v>
      </c>
      <c r="C3" s="1135"/>
      <c r="D3" s="1135"/>
      <c r="E3" s="1135"/>
      <c r="F3" s="1135"/>
      <c r="G3" s="31"/>
      <c r="H3" s="31"/>
      <c r="I3" s="31"/>
      <c r="J3" s="31"/>
      <c r="K3" s="31"/>
    </row>
    <row r="4" spans="2:13" ht="13.5" thickBot="1">
      <c r="C4" s="1136"/>
      <c r="D4" s="1136"/>
      <c r="E4" s="1136"/>
      <c r="F4" s="1137"/>
    </row>
    <row r="5" spans="2:13" s="371" customFormat="1" ht="25.5" customHeight="1">
      <c r="C5" s="1122" t="s">
        <v>318</v>
      </c>
      <c r="D5" s="1138" t="s">
        <v>1137</v>
      </c>
      <c r="E5" s="1140" t="s">
        <v>1138</v>
      </c>
      <c r="F5" s="379"/>
      <c r="G5" s="373"/>
      <c r="H5" s="373"/>
      <c r="I5" s="373"/>
    </row>
    <row r="6" spans="2:13" s="371" customFormat="1" ht="28.5" customHeight="1" thickBot="1">
      <c r="C6" s="1123"/>
      <c r="D6" s="1139"/>
      <c r="E6" s="1141"/>
      <c r="F6" s="379"/>
      <c r="G6" s="373"/>
      <c r="H6" s="373"/>
      <c r="I6" s="373"/>
    </row>
    <row r="7" spans="2:13" s="371" customFormat="1">
      <c r="C7" s="817" t="s">
        <v>1139</v>
      </c>
      <c r="D7" s="881">
        <v>1228647.5199999998</v>
      </c>
      <c r="E7" s="493">
        <v>27.504549671138804</v>
      </c>
      <c r="F7" s="370"/>
      <c r="G7" s="370"/>
      <c r="H7" s="370"/>
      <c r="I7" s="370"/>
      <c r="J7" s="370"/>
      <c r="K7" s="370"/>
      <c r="L7" s="370"/>
      <c r="M7" s="370"/>
    </row>
    <row r="8" spans="2:13" s="371" customFormat="1">
      <c r="C8" s="821" t="s">
        <v>1140</v>
      </c>
      <c r="D8" s="882">
        <v>70621.63</v>
      </c>
      <c r="E8" s="496">
        <v>2.7002935100061993</v>
      </c>
      <c r="F8" s="370"/>
      <c r="G8" s="370"/>
      <c r="H8" s="370"/>
      <c r="I8" s="370"/>
      <c r="J8" s="370"/>
      <c r="K8" s="370"/>
      <c r="L8" s="370"/>
      <c r="M8" s="370"/>
    </row>
    <row r="9" spans="2:13" s="371" customFormat="1">
      <c r="C9" s="821" t="s">
        <v>484</v>
      </c>
      <c r="D9" s="882"/>
      <c r="E9" s="496">
        <v>0</v>
      </c>
      <c r="F9" s="370"/>
      <c r="G9" s="370"/>
      <c r="H9" s="370"/>
      <c r="I9" s="370"/>
      <c r="J9" s="370"/>
      <c r="K9" s="370"/>
      <c r="L9" s="370"/>
      <c r="M9" s="370"/>
    </row>
    <row r="10" spans="2:13" s="371" customFormat="1">
      <c r="C10" s="821" t="s">
        <v>479</v>
      </c>
      <c r="D10" s="882">
        <v>10681</v>
      </c>
      <c r="E10" s="496">
        <v>2.9317875073572606</v>
      </c>
      <c r="F10" s="370"/>
      <c r="G10" s="370"/>
      <c r="H10" s="370"/>
      <c r="I10" s="370"/>
      <c r="J10" s="370"/>
      <c r="K10" s="370"/>
      <c r="L10" s="370"/>
      <c r="M10" s="370"/>
    </row>
    <row r="11" spans="2:13" s="371" customFormat="1">
      <c r="C11" s="821" t="s">
        <v>1141</v>
      </c>
      <c r="D11" s="882">
        <v>423220.39</v>
      </c>
      <c r="E11" s="496">
        <v>11.764171382643497</v>
      </c>
      <c r="F11" s="370"/>
      <c r="G11" s="370"/>
      <c r="H11" s="370"/>
      <c r="I11" s="370"/>
      <c r="J11" s="370"/>
      <c r="K11" s="370"/>
      <c r="L11" s="370"/>
      <c r="M11" s="370"/>
    </row>
    <row r="12" spans="2:13" s="371" customFormat="1">
      <c r="C12" s="821" t="s">
        <v>1142</v>
      </c>
      <c r="D12" s="882">
        <v>851837.1</v>
      </c>
      <c r="E12" s="496">
        <v>17.690010121513801</v>
      </c>
      <c r="F12" s="370"/>
      <c r="G12" s="370"/>
      <c r="H12" s="370"/>
      <c r="I12" s="370"/>
      <c r="J12" s="370"/>
      <c r="K12" s="370"/>
      <c r="L12" s="370"/>
      <c r="M12" s="370"/>
    </row>
    <row r="13" spans="2:13" s="371" customFormat="1">
      <c r="C13" s="821" t="s">
        <v>480</v>
      </c>
      <c r="D13" s="882">
        <v>713867.3</v>
      </c>
      <c r="E13" s="496">
        <v>36.855169678462403</v>
      </c>
      <c r="F13" s="370"/>
      <c r="G13" s="370"/>
      <c r="H13" s="370"/>
      <c r="I13" s="370"/>
      <c r="J13" s="370"/>
      <c r="K13" s="370"/>
      <c r="L13" s="370"/>
      <c r="M13" s="370"/>
    </row>
    <row r="14" spans="2:13" s="371" customFormat="1">
      <c r="C14" s="821" t="s">
        <v>1143</v>
      </c>
      <c r="D14" s="882">
        <v>81508.039999999994</v>
      </c>
      <c r="E14" s="496">
        <v>18.598014589673003</v>
      </c>
      <c r="F14" s="370"/>
      <c r="G14" s="370"/>
      <c r="H14" s="370"/>
      <c r="I14" s="370"/>
      <c r="J14" s="370"/>
      <c r="K14" s="370"/>
      <c r="L14" s="370"/>
      <c r="M14" s="370"/>
    </row>
    <row r="15" spans="2:13" s="371" customFormat="1">
      <c r="C15" s="821" t="s">
        <v>1144</v>
      </c>
      <c r="D15" s="882">
        <v>349970.6</v>
      </c>
      <c r="E15" s="496">
        <v>58.881177442516076</v>
      </c>
      <c r="F15" s="370"/>
      <c r="G15" s="370"/>
      <c r="H15" s="370"/>
      <c r="I15" s="370"/>
      <c r="J15" s="370"/>
      <c r="K15" s="370"/>
      <c r="L15" s="370"/>
      <c r="M15" s="370"/>
    </row>
    <row r="16" spans="2:13" s="371" customFormat="1">
      <c r="C16" s="821" t="s">
        <v>447</v>
      </c>
      <c r="D16" s="882">
        <v>67719.88</v>
      </c>
      <c r="E16" s="496">
        <v>5.3447474779921418</v>
      </c>
      <c r="F16" s="370"/>
      <c r="G16" s="370"/>
      <c r="H16" s="370"/>
      <c r="I16" s="370"/>
      <c r="J16" s="370"/>
      <c r="K16" s="370"/>
      <c r="L16" s="370"/>
      <c r="M16" s="370"/>
    </row>
    <row r="17" spans="3:13" s="371" customFormat="1">
      <c r="C17" s="821" t="s">
        <v>485</v>
      </c>
      <c r="D17" s="882">
        <v>108351.90000000001</v>
      </c>
      <c r="E17" s="496">
        <v>3.9720502630373136</v>
      </c>
      <c r="F17" s="370"/>
      <c r="G17" s="370"/>
      <c r="H17" s="370"/>
      <c r="I17" s="370"/>
      <c r="J17" s="370"/>
      <c r="K17" s="370"/>
      <c r="L17" s="370"/>
      <c r="M17" s="370"/>
    </row>
    <row r="18" spans="3:13" s="371" customFormat="1">
      <c r="C18" s="821" t="s">
        <v>481</v>
      </c>
      <c r="D18" s="882">
        <v>205632</v>
      </c>
      <c r="E18" s="496">
        <v>10.076275531959745</v>
      </c>
      <c r="F18" s="370"/>
      <c r="G18" s="370"/>
      <c r="H18" s="370"/>
      <c r="I18" s="370"/>
      <c r="J18" s="370"/>
      <c r="K18" s="370"/>
      <c r="L18" s="370"/>
      <c r="M18" s="370"/>
    </row>
    <row r="19" spans="3:13" s="371" customFormat="1">
      <c r="C19" s="821" t="s">
        <v>1145</v>
      </c>
      <c r="D19" s="882">
        <v>9522.7000000000007</v>
      </c>
      <c r="E19" s="496">
        <v>4.2858679700373958</v>
      </c>
      <c r="F19" s="370"/>
      <c r="G19" s="370"/>
      <c r="H19" s="370"/>
      <c r="I19" s="370"/>
      <c r="J19" s="370"/>
      <c r="K19" s="370"/>
      <c r="L19" s="370"/>
      <c r="M19" s="370"/>
    </row>
    <row r="20" spans="3:13" s="371" customFormat="1">
      <c r="C20" s="821" t="s">
        <v>482</v>
      </c>
      <c r="D20" s="882">
        <v>76916.850000000006</v>
      </c>
      <c r="E20" s="496">
        <v>24.735902394280643</v>
      </c>
      <c r="F20" s="370"/>
      <c r="G20" s="370"/>
      <c r="H20" s="370"/>
      <c r="I20" s="370"/>
      <c r="J20" s="370"/>
      <c r="K20" s="370"/>
      <c r="L20" s="370"/>
      <c r="M20" s="370"/>
    </row>
    <row r="21" spans="3:13" s="371" customFormat="1">
      <c r="C21" s="821" t="s">
        <v>1146</v>
      </c>
      <c r="D21" s="882">
        <v>78025</v>
      </c>
      <c r="E21" s="496">
        <v>15.865638810502274</v>
      </c>
      <c r="F21" s="370"/>
      <c r="G21" s="370"/>
      <c r="H21" s="370"/>
      <c r="I21" s="370"/>
      <c r="J21" s="370"/>
      <c r="K21" s="370"/>
      <c r="L21" s="370"/>
      <c r="M21" s="370"/>
    </row>
    <row r="22" spans="3:13" s="371" customFormat="1">
      <c r="C22" s="821" t="s">
        <v>486</v>
      </c>
      <c r="D22" s="882">
        <v>56148.66</v>
      </c>
      <c r="E22" s="496">
        <v>7.2875025485776845</v>
      </c>
      <c r="F22" s="370"/>
      <c r="G22" s="370"/>
      <c r="H22" s="370"/>
      <c r="I22" s="370"/>
      <c r="J22" s="370"/>
      <c r="K22" s="370"/>
      <c r="L22" s="370"/>
      <c r="M22" s="370"/>
    </row>
    <row r="23" spans="3:13" s="371" customFormat="1">
      <c r="C23" s="821" t="s">
        <v>1147</v>
      </c>
      <c r="D23" s="882">
        <v>172812.5</v>
      </c>
      <c r="E23" s="496">
        <v>33.794439578045143</v>
      </c>
      <c r="F23" s="370"/>
      <c r="G23" s="370"/>
      <c r="H23" s="370"/>
      <c r="I23" s="370"/>
      <c r="J23" s="370"/>
      <c r="K23" s="370"/>
      <c r="L23" s="370"/>
      <c r="M23" s="370"/>
    </row>
    <row r="24" spans="3:13" s="371" customFormat="1">
      <c r="C24" s="821"/>
      <c r="D24" s="883"/>
      <c r="E24" s="502"/>
      <c r="F24" s="373"/>
      <c r="G24" s="370"/>
      <c r="H24" s="373"/>
      <c r="I24" s="370"/>
      <c r="J24" s="373"/>
      <c r="K24" s="370"/>
      <c r="L24" s="373"/>
      <c r="M24" s="370"/>
    </row>
    <row r="25" spans="3:13" s="371" customFormat="1" ht="19.5" customHeight="1" thickBot="1">
      <c r="C25" s="825" t="s">
        <v>392</v>
      </c>
      <c r="D25" s="884">
        <v>4505483.07</v>
      </c>
      <c r="E25" s="361">
        <v>16.242981367835775</v>
      </c>
      <c r="F25" s="885"/>
      <c r="G25" s="370"/>
      <c r="H25" s="370"/>
      <c r="I25" s="370"/>
      <c r="J25" s="370"/>
      <c r="K25" s="370"/>
      <c r="L25" s="370"/>
      <c r="M25" s="370"/>
    </row>
    <row r="26" spans="3:13" s="371" customFormat="1" ht="26.25" customHeight="1">
      <c r="C26" s="1133"/>
      <c r="D26" s="1133"/>
      <c r="E26" s="1133"/>
      <c r="F26" s="1134"/>
    </row>
  </sheetData>
  <mergeCells count="7">
    <mergeCell ref="C26:F26"/>
    <mergeCell ref="B1:F1"/>
    <mergeCell ref="B3:F3"/>
    <mergeCell ref="C4:F4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4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Normal="75" zoomScaleSheetLayoutView="100" workbookViewId="0">
      <selection activeCell="N32" sqref="N32"/>
    </sheetView>
  </sheetViews>
  <sheetFormatPr baseColWidth="10" defaultRowHeight="12.75"/>
  <cols>
    <col min="1" max="1" width="44.85546875" style="26" customWidth="1"/>
    <col min="2" max="5" width="19.7109375" style="26" customWidth="1"/>
    <col min="6" max="16384" width="11.42578125" style="26"/>
  </cols>
  <sheetData>
    <row r="1" spans="1:15" ht="18">
      <c r="A1" s="1119" t="s">
        <v>1135</v>
      </c>
      <c r="B1" s="1119"/>
      <c r="C1" s="1119"/>
      <c r="D1" s="1119"/>
      <c r="E1" s="1119"/>
      <c r="F1" s="25"/>
      <c r="G1" s="25"/>
      <c r="H1" s="25"/>
      <c r="I1" s="25"/>
      <c r="J1" s="25"/>
    </row>
    <row r="3" spans="1:15" ht="26.25" customHeight="1">
      <c r="A3" s="1135" t="s">
        <v>1148</v>
      </c>
      <c r="B3" s="1142"/>
      <c r="C3" s="1142"/>
      <c r="D3" s="1142"/>
      <c r="E3" s="1142"/>
      <c r="F3" s="31"/>
      <c r="G3" s="31"/>
      <c r="H3" s="31"/>
      <c r="I3" s="31"/>
      <c r="J3" s="31"/>
      <c r="K3" s="31"/>
    </row>
    <row r="4" spans="1:15" ht="13.5" thickBot="1">
      <c r="A4" s="27"/>
      <c r="B4" s="27"/>
      <c r="C4" s="27"/>
      <c r="D4" s="27"/>
      <c r="E4" s="27"/>
    </row>
    <row r="5" spans="1:15" s="371" customFormat="1" ht="24.75" customHeight="1">
      <c r="A5" s="1122" t="s">
        <v>318</v>
      </c>
      <c r="B5" s="1138" t="s">
        <v>1149</v>
      </c>
      <c r="C5" s="1138" t="s">
        <v>1150</v>
      </c>
      <c r="D5" s="1138" t="s">
        <v>1151</v>
      </c>
      <c r="E5" s="1140" t="s">
        <v>1152</v>
      </c>
      <c r="F5" s="373"/>
      <c r="G5" s="373"/>
      <c r="H5" s="373"/>
      <c r="I5" s="373"/>
      <c r="J5" s="373"/>
      <c r="K5" s="373"/>
    </row>
    <row r="6" spans="1:15" s="371" customFormat="1" ht="28.5" customHeight="1" thickBot="1">
      <c r="A6" s="1123"/>
      <c r="B6" s="1139"/>
      <c r="C6" s="1139"/>
      <c r="D6" s="1139"/>
      <c r="E6" s="1141"/>
      <c r="F6" s="373"/>
      <c r="G6" s="373"/>
      <c r="H6" s="373"/>
      <c r="I6" s="373"/>
      <c r="J6" s="373"/>
      <c r="K6" s="373"/>
    </row>
    <row r="7" spans="1:15" s="371" customFormat="1" ht="18.75" customHeight="1">
      <c r="A7" s="817" t="s">
        <v>1139</v>
      </c>
      <c r="B7" s="886">
        <v>634348.76</v>
      </c>
      <c r="C7" s="887">
        <v>0.54205089250453964</v>
      </c>
      <c r="D7" s="886">
        <v>594298.97</v>
      </c>
      <c r="E7" s="450">
        <v>0.18447754281571171</v>
      </c>
      <c r="F7" s="370"/>
      <c r="G7" s="370"/>
      <c r="H7" s="370"/>
      <c r="I7" s="370"/>
      <c r="J7" s="370"/>
      <c r="K7" s="370"/>
      <c r="L7" s="370"/>
      <c r="M7" s="370"/>
      <c r="N7" s="370"/>
      <c r="O7" s="370"/>
    </row>
    <row r="8" spans="1:15" s="371" customFormat="1">
      <c r="A8" s="821" t="s">
        <v>1140</v>
      </c>
      <c r="B8" s="451">
        <v>70621.63</v>
      </c>
      <c r="C8" s="452">
        <v>6.7518803390203219E-2</v>
      </c>
      <c r="D8" s="888"/>
      <c r="E8" s="453"/>
      <c r="F8" s="370"/>
      <c r="G8" s="370"/>
      <c r="H8" s="370"/>
      <c r="I8" s="370"/>
      <c r="J8" s="370"/>
      <c r="K8" s="370"/>
      <c r="L8" s="370"/>
      <c r="M8" s="370"/>
      <c r="N8" s="370"/>
      <c r="O8" s="370"/>
    </row>
    <row r="9" spans="1:15" s="371" customFormat="1">
      <c r="A9" s="821" t="s">
        <v>484</v>
      </c>
      <c r="B9" s="451"/>
      <c r="C9" s="452">
        <v>0</v>
      </c>
      <c r="D9" s="888"/>
      <c r="E9" s="453">
        <v>0</v>
      </c>
      <c r="F9" s="370"/>
      <c r="G9" s="370"/>
      <c r="H9" s="370"/>
      <c r="I9" s="370"/>
      <c r="J9" s="370"/>
      <c r="K9" s="370"/>
      <c r="L9" s="370"/>
      <c r="M9" s="370"/>
      <c r="N9" s="370"/>
      <c r="O9" s="370"/>
    </row>
    <row r="10" spans="1:15" s="371" customFormat="1">
      <c r="A10" s="821" t="s">
        <v>1153</v>
      </c>
      <c r="B10" s="888">
        <v>10681</v>
      </c>
      <c r="C10" s="889">
        <v>0.248099276276917</v>
      </c>
      <c r="D10" s="888"/>
      <c r="E10" s="453">
        <v>0</v>
      </c>
      <c r="F10" s="370"/>
      <c r="G10" s="370"/>
      <c r="H10" s="370"/>
      <c r="I10" s="370"/>
      <c r="J10" s="370"/>
      <c r="K10" s="370"/>
      <c r="L10" s="370"/>
      <c r="M10" s="370"/>
      <c r="N10" s="370"/>
      <c r="O10" s="370"/>
    </row>
    <row r="11" spans="1:15" s="371" customFormat="1">
      <c r="A11" s="821" t="s">
        <v>1141</v>
      </c>
      <c r="B11" s="888">
        <v>252936.74</v>
      </c>
      <c r="C11" s="452">
        <v>0.30824329281296653</v>
      </c>
      <c r="D11" s="888">
        <v>170283.65</v>
      </c>
      <c r="E11" s="453">
        <v>6.2052110557378387E-2</v>
      </c>
      <c r="F11" s="370"/>
      <c r="G11" s="370"/>
      <c r="H11" s="370"/>
      <c r="I11" s="370"/>
      <c r="J11" s="370"/>
      <c r="K11" s="370"/>
      <c r="L11" s="370"/>
      <c r="M11" s="370"/>
      <c r="N11" s="370"/>
      <c r="O11" s="370"/>
    </row>
    <row r="12" spans="1:15" s="371" customFormat="1">
      <c r="A12" s="821" t="s">
        <v>1154</v>
      </c>
      <c r="B12" s="888">
        <v>737230.9</v>
      </c>
      <c r="C12" s="889">
        <v>0.43008164324904546</v>
      </c>
      <c r="D12" s="888">
        <v>114606.2</v>
      </c>
      <c r="E12" s="453">
        <v>3.7046631621888787E-2</v>
      </c>
      <c r="F12" s="370"/>
      <c r="G12" s="370"/>
      <c r="H12" s="370"/>
      <c r="I12" s="370"/>
      <c r="J12" s="370"/>
      <c r="K12" s="370"/>
      <c r="L12" s="370"/>
      <c r="M12" s="370"/>
      <c r="N12" s="370"/>
      <c r="O12" s="370"/>
    </row>
    <row r="13" spans="1:15" s="371" customFormat="1">
      <c r="A13" s="821" t="s">
        <v>480</v>
      </c>
      <c r="B13" s="451">
        <v>255862.00000000003</v>
      </c>
      <c r="C13" s="452">
        <v>0.57465698506208973</v>
      </c>
      <c r="D13" s="888">
        <v>458005.3</v>
      </c>
      <c r="E13" s="453">
        <v>0.30837122097882502</v>
      </c>
      <c r="F13" s="370"/>
      <c r="G13" s="370"/>
      <c r="H13" s="370"/>
      <c r="I13" s="370"/>
      <c r="J13" s="370"/>
      <c r="K13" s="370"/>
      <c r="L13" s="370"/>
      <c r="M13" s="370"/>
      <c r="N13" s="370"/>
      <c r="O13" s="370"/>
    </row>
    <row r="14" spans="1:15" s="371" customFormat="1">
      <c r="A14" s="821" t="s">
        <v>1143</v>
      </c>
      <c r="B14" s="888">
        <v>48393.02</v>
      </c>
      <c r="C14" s="889">
        <v>0.33521509141765182</v>
      </c>
      <c r="D14" s="888">
        <v>33115.019999999997</v>
      </c>
      <c r="E14" s="453">
        <v>0.11267522715258539</v>
      </c>
      <c r="F14" s="370"/>
      <c r="G14" s="370"/>
      <c r="H14" s="370"/>
      <c r="I14" s="370"/>
      <c r="J14" s="370"/>
      <c r="K14" s="370"/>
      <c r="L14" s="370"/>
      <c r="M14" s="370"/>
      <c r="N14" s="370"/>
      <c r="O14" s="370"/>
    </row>
    <row r="15" spans="1:15" s="371" customFormat="1">
      <c r="A15" s="821" t="s">
        <v>1144</v>
      </c>
      <c r="B15" s="888">
        <v>338594</v>
      </c>
      <c r="C15" s="889">
        <v>0.7809015495174042</v>
      </c>
      <c r="D15" s="888">
        <v>11376</v>
      </c>
      <c r="E15" s="453">
        <v>7.0762559887854778E-2</v>
      </c>
      <c r="F15" s="370"/>
      <c r="G15" s="370"/>
      <c r="H15" s="370"/>
      <c r="I15" s="370"/>
      <c r="J15" s="370"/>
      <c r="K15" s="370"/>
      <c r="L15" s="370"/>
      <c r="M15" s="370"/>
      <c r="N15" s="370"/>
      <c r="O15" s="370"/>
    </row>
    <row r="16" spans="1:15" s="371" customFormat="1">
      <c r="A16" s="821" t="s">
        <v>447</v>
      </c>
      <c r="B16" s="888">
        <v>63259.880000000005</v>
      </c>
      <c r="C16" s="889">
        <v>0.15678100185381619</v>
      </c>
      <c r="D16" s="888">
        <v>4460</v>
      </c>
      <c r="E16" s="453">
        <v>5.2356736970846987E-3</v>
      </c>
      <c r="F16" s="370"/>
      <c r="G16" s="370"/>
      <c r="H16" s="370"/>
      <c r="I16" s="370"/>
      <c r="J16" s="370"/>
      <c r="K16" s="370"/>
      <c r="L16" s="370"/>
      <c r="M16" s="370"/>
      <c r="N16" s="370"/>
      <c r="O16" s="370"/>
    </row>
    <row r="17" spans="1:15" s="371" customFormat="1">
      <c r="A17" s="821" t="s">
        <v>485</v>
      </c>
      <c r="B17" s="888">
        <v>67620.66</v>
      </c>
      <c r="C17" s="889">
        <v>0.36797755805031485</v>
      </c>
      <c r="D17" s="888">
        <v>40731.240000000005</v>
      </c>
      <c r="E17" s="453">
        <v>1.6014037195351608E-2</v>
      </c>
      <c r="F17" s="370"/>
      <c r="G17" s="370"/>
      <c r="H17" s="370"/>
      <c r="I17" s="370"/>
      <c r="J17" s="370"/>
      <c r="K17" s="370"/>
      <c r="L17" s="370"/>
      <c r="M17" s="370"/>
      <c r="N17" s="370"/>
      <c r="O17" s="370"/>
    </row>
    <row r="18" spans="1:15" s="371" customFormat="1">
      <c r="A18" s="821" t="s">
        <v>481</v>
      </c>
      <c r="B18" s="451">
        <v>19299</v>
      </c>
      <c r="C18" s="452">
        <v>0.63834896542417008</v>
      </c>
      <c r="D18" s="890">
        <v>186332</v>
      </c>
      <c r="E18" s="453">
        <v>9.3145119192904927E-2</v>
      </c>
      <c r="F18" s="370"/>
      <c r="G18" s="370"/>
      <c r="H18" s="370"/>
      <c r="I18" s="370"/>
      <c r="J18" s="370"/>
      <c r="K18" s="370"/>
      <c r="L18" s="370"/>
      <c r="M18" s="370"/>
      <c r="N18" s="370"/>
      <c r="O18" s="370"/>
    </row>
    <row r="19" spans="1:15" s="371" customFormat="1">
      <c r="A19" s="821" t="s">
        <v>1145</v>
      </c>
      <c r="B19" s="451">
        <v>482.34</v>
      </c>
      <c r="C19" s="452">
        <v>3.6839119850559619E-2</v>
      </c>
      <c r="D19" s="888">
        <v>9040.36</v>
      </c>
      <c r="E19" s="453">
        <v>4.3527421760143167E-2</v>
      </c>
      <c r="F19" s="370"/>
      <c r="G19" s="370"/>
      <c r="H19" s="370"/>
      <c r="I19" s="370"/>
      <c r="J19" s="370"/>
      <c r="K19" s="370"/>
      <c r="L19" s="370"/>
      <c r="M19" s="370"/>
      <c r="N19" s="370"/>
      <c r="O19" s="370"/>
    </row>
    <row r="20" spans="1:15" s="371" customFormat="1">
      <c r="A20" s="821" t="s">
        <v>482</v>
      </c>
      <c r="B20" s="888">
        <v>76608.66</v>
      </c>
      <c r="C20" s="889">
        <v>0.37097239693329187</v>
      </c>
      <c r="D20" s="888">
        <v>308.19</v>
      </c>
      <c r="E20" s="453">
        <v>2.9507520116362831E-3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</row>
    <row r="21" spans="1:15" s="371" customFormat="1">
      <c r="A21" s="821" t="s">
        <v>1146</v>
      </c>
      <c r="B21" s="451">
        <v>51201</v>
      </c>
      <c r="C21" s="452">
        <v>0.22514962122273335</v>
      </c>
      <c r="D21" s="888">
        <v>26823</v>
      </c>
      <c r="E21" s="453">
        <v>9.785455914903432E-2</v>
      </c>
      <c r="F21" s="370"/>
      <c r="G21" s="370"/>
      <c r="H21" s="370"/>
      <c r="I21" s="370"/>
      <c r="J21" s="370"/>
      <c r="K21" s="370"/>
      <c r="L21" s="370"/>
      <c r="M21" s="370"/>
      <c r="N21" s="370"/>
      <c r="O21" s="370"/>
    </row>
    <row r="22" spans="1:15" s="371" customFormat="1">
      <c r="A22" s="821" t="s">
        <v>486</v>
      </c>
      <c r="B22" s="888">
        <v>32752.27</v>
      </c>
      <c r="C22" s="889">
        <v>0.10952325357975408</v>
      </c>
      <c r="D22" s="888">
        <v>23396.39</v>
      </c>
      <c r="E22" s="453"/>
      <c r="F22" s="370"/>
      <c r="G22" s="370"/>
      <c r="H22" s="370"/>
      <c r="I22" s="370"/>
      <c r="J22" s="370"/>
      <c r="K22" s="370"/>
      <c r="L22" s="370"/>
      <c r="M22" s="370"/>
      <c r="N22" s="370"/>
      <c r="O22" s="370"/>
    </row>
    <row r="23" spans="1:15" s="371" customFormat="1">
      <c r="A23" s="821" t="s">
        <v>1147</v>
      </c>
      <c r="B23" s="451">
        <v>162455</v>
      </c>
      <c r="C23" s="452">
        <v>1</v>
      </c>
      <c r="D23" s="890">
        <v>10357.5</v>
      </c>
      <c r="E23" s="453">
        <v>2.8571596583170718E-2</v>
      </c>
      <c r="F23" s="370"/>
      <c r="G23" s="370"/>
      <c r="H23" s="370"/>
      <c r="I23" s="370"/>
      <c r="J23" s="370"/>
      <c r="K23" s="370"/>
      <c r="L23" s="370"/>
      <c r="M23" s="370"/>
      <c r="N23" s="370"/>
      <c r="O23" s="370"/>
    </row>
    <row r="24" spans="1:15" s="371" customFormat="1">
      <c r="A24" s="821"/>
      <c r="B24" s="891"/>
      <c r="C24" s="889"/>
      <c r="D24" s="891"/>
      <c r="E24" s="453"/>
      <c r="F24" s="373"/>
      <c r="G24" s="370"/>
      <c r="H24" s="373"/>
      <c r="I24" s="370"/>
      <c r="J24" s="373"/>
      <c r="K24" s="370"/>
      <c r="L24" s="373"/>
      <c r="M24" s="370"/>
      <c r="N24" s="373"/>
      <c r="O24" s="370"/>
    </row>
    <row r="25" spans="1:15" s="371" customFormat="1" ht="16.5" customHeight="1" thickBot="1">
      <c r="A25" s="825" t="s">
        <v>392</v>
      </c>
      <c r="B25" s="884">
        <v>2822346.86</v>
      </c>
      <c r="C25" s="892">
        <v>0.37938277531935288</v>
      </c>
      <c r="D25" s="884">
        <v>1683133.8199999998</v>
      </c>
      <c r="E25" s="174">
        <v>8.3521064426068214E-2</v>
      </c>
      <c r="F25" s="370"/>
      <c r="G25" s="370"/>
      <c r="H25" s="370"/>
      <c r="I25" s="370"/>
      <c r="J25" s="370"/>
      <c r="K25" s="370"/>
      <c r="L25" s="370"/>
      <c r="M25" s="370"/>
      <c r="N25" s="370"/>
      <c r="O25" s="370"/>
    </row>
    <row r="26" spans="1:15" s="371" customFormat="1" ht="17.25" customHeight="1">
      <c r="A26" s="1133"/>
      <c r="B26" s="1133"/>
      <c r="C26" s="1133"/>
      <c r="D26" s="1133"/>
      <c r="E26" s="1133"/>
    </row>
    <row r="29" spans="1:15">
      <c r="B29" s="839"/>
    </row>
  </sheetData>
  <mergeCells count="8">
    <mergeCell ref="A26:E26"/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Normal="75" zoomScaleSheetLayoutView="100" workbookViewId="0">
      <selection activeCell="A5" sqref="A5:F6"/>
    </sheetView>
  </sheetViews>
  <sheetFormatPr baseColWidth="10" defaultRowHeight="12.75"/>
  <cols>
    <col min="1" max="3" width="34.7109375" style="26" customWidth="1"/>
    <col min="4" max="16384" width="11.42578125" style="26"/>
  </cols>
  <sheetData>
    <row r="1" spans="1:11" ht="18">
      <c r="A1" s="1119" t="s">
        <v>1135</v>
      </c>
      <c r="B1" s="1119"/>
      <c r="C1" s="1119"/>
      <c r="D1" s="25"/>
      <c r="E1" s="25"/>
      <c r="F1" s="25"/>
    </row>
    <row r="3" spans="1:11" ht="21" customHeight="1">
      <c r="A3" s="1135" t="s">
        <v>1155</v>
      </c>
      <c r="B3" s="1135"/>
      <c r="C3" s="1135"/>
      <c r="D3" s="893"/>
      <c r="E3" s="893"/>
      <c r="F3" s="31"/>
      <c r="G3" s="31"/>
    </row>
    <row r="4" spans="1:11" ht="13.5" thickBot="1">
      <c r="A4" s="27"/>
      <c r="B4" s="27"/>
      <c r="C4" s="27"/>
      <c r="D4" s="29"/>
    </row>
    <row r="5" spans="1:11" s="371" customFormat="1" ht="71.25" customHeight="1" thickBot="1">
      <c r="A5" s="813" t="s">
        <v>487</v>
      </c>
      <c r="B5" s="814" t="s">
        <v>1156</v>
      </c>
      <c r="C5" s="840" t="s">
        <v>1157</v>
      </c>
      <c r="D5" s="379"/>
      <c r="E5" s="379"/>
      <c r="F5" s="373"/>
      <c r="G5" s="373"/>
    </row>
    <row r="6" spans="1:11" s="371" customFormat="1" ht="20.25" customHeight="1">
      <c r="A6" s="817" t="s">
        <v>1139</v>
      </c>
      <c r="B6" s="380">
        <v>117764</v>
      </c>
      <c r="C6" s="894">
        <v>163539.87</v>
      </c>
      <c r="D6" s="885"/>
      <c r="E6" s="885"/>
      <c r="F6" s="370"/>
      <c r="G6" s="370"/>
      <c r="H6" s="370"/>
      <c r="I6" s="370"/>
      <c r="J6" s="370"/>
      <c r="K6" s="370"/>
    </row>
    <row r="7" spans="1:11" s="371" customFormat="1">
      <c r="A7" s="821" t="s">
        <v>1140</v>
      </c>
      <c r="B7" s="380">
        <v>165</v>
      </c>
      <c r="C7" s="895">
        <v>55904.130000000005</v>
      </c>
      <c r="D7" s="885"/>
      <c r="E7" s="885"/>
      <c r="F7" s="370"/>
      <c r="G7" s="370"/>
      <c r="H7" s="370"/>
      <c r="I7" s="370"/>
      <c r="J7" s="370"/>
      <c r="K7" s="370"/>
    </row>
    <row r="8" spans="1:11" s="371" customFormat="1">
      <c r="A8" s="821" t="s">
        <v>484</v>
      </c>
      <c r="B8" s="380">
        <v>16887</v>
      </c>
      <c r="C8" s="895">
        <v>0</v>
      </c>
      <c r="D8" s="885"/>
      <c r="E8" s="885"/>
      <c r="F8" s="370"/>
      <c r="G8" s="370"/>
      <c r="H8" s="370"/>
      <c r="I8" s="370"/>
      <c r="J8" s="370"/>
      <c r="K8" s="370"/>
    </row>
    <row r="9" spans="1:11" s="371" customFormat="1">
      <c r="A9" s="821" t="s">
        <v>479</v>
      </c>
      <c r="B9" s="380">
        <v>315</v>
      </c>
      <c r="C9" s="895">
        <v>17671.03</v>
      </c>
      <c r="D9" s="885"/>
      <c r="E9" s="885"/>
      <c r="F9" s="370"/>
      <c r="G9" s="370"/>
      <c r="H9" s="370"/>
      <c r="I9" s="370"/>
      <c r="J9" s="370"/>
      <c r="K9" s="370"/>
    </row>
    <row r="10" spans="1:11" s="371" customFormat="1">
      <c r="A10" s="821" t="s">
        <v>1141</v>
      </c>
      <c r="B10" s="896">
        <v>0</v>
      </c>
      <c r="C10" s="895">
        <v>51443.69</v>
      </c>
      <c r="D10" s="885"/>
      <c r="E10" s="885"/>
      <c r="F10" s="370"/>
      <c r="G10" s="370"/>
      <c r="H10" s="370"/>
      <c r="I10" s="370"/>
      <c r="J10" s="370"/>
      <c r="K10" s="370"/>
    </row>
    <row r="11" spans="1:11" s="371" customFormat="1">
      <c r="A11" s="821" t="s">
        <v>1154</v>
      </c>
      <c r="B11" s="380">
        <v>11285</v>
      </c>
      <c r="C11" s="895">
        <v>694493.44</v>
      </c>
      <c r="D11" s="885"/>
      <c r="E11" s="885"/>
      <c r="F11" s="370"/>
      <c r="G11" s="370"/>
      <c r="H11" s="370"/>
      <c r="I11" s="370"/>
      <c r="J11" s="370"/>
      <c r="K11" s="370"/>
    </row>
    <row r="12" spans="1:11" s="371" customFormat="1">
      <c r="A12" s="821" t="s">
        <v>480</v>
      </c>
      <c r="B12" s="896">
        <v>1779</v>
      </c>
      <c r="C12" s="895">
        <v>180837.42</v>
      </c>
      <c r="D12" s="885"/>
      <c r="E12" s="885"/>
      <c r="F12" s="370"/>
      <c r="G12" s="370"/>
      <c r="H12" s="370"/>
      <c r="I12" s="370"/>
      <c r="J12" s="370"/>
      <c r="K12" s="370"/>
    </row>
    <row r="13" spans="1:11" s="371" customFormat="1">
      <c r="A13" s="821" t="s">
        <v>1143</v>
      </c>
      <c r="B13" s="896">
        <v>0</v>
      </c>
      <c r="C13" s="895">
        <v>0</v>
      </c>
      <c r="D13" s="885"/>
      <c r="E13" s="885"/>
      <c r="F13" s="370"/>
      <c r="G13" s="370"/>
      <c r="H13" s="370"/>
      <c r="I13" s="370"/>
      <c r="J13" s="370"/>
      <c r="K13" s="370"/>
    </row>
    <row r="14" spans="1:11" s="371" customFormat="1">
      <c r="A14" s="821" t="s">
        <v>1144</v>
      </c>
      <c r="B14" s="381">
        <v>13631</v>
      </c>
      <c r="C14" s="895">
        <v>248267.5</v>
      </c>
      <c r="D14" s="885"/>
      <c r="E14" s="885"/>
      <c r="F14" s="370"/>
      <c r="G14" s="370"/>
      <c r="H14" s="370"/>
      <c r="I14" s="370"/>
      <c r="J14" s="370"/>
      <c r="K14" s="370"/>
    </row>
    <row r="15" spans="1:11" s="371" customFormat="1">
      <c r="A15" s="821" t="s">
        <v>447</v>
      </c>
      <c r="B15" s="380">
        <v>0</v>
      </c>
      <c r="C15" s="380">
        <v>1218.75</v>
      </c>
      <c r="D15" s="885"/>
      <c r="E15" s="885"/>
      <c r="F15" s="370"/>
      <c r="G15" s="370"/>
      <c r="H15" s="370"/>
      <c r="I15" s="370"/>
      <c r="J15" s="370"/>
      <c r="K15" s="370"/>
    </row>
    <row r="16" spans="1:11" s="371" customFormat="1">
      <c r="A16" s="821" t="s">
        <v>485</v>
      </c>
      <c r="B16" s="896">
        <v>1487</v>
      </c>
      <c r="C16" s="895">
        <v>51718.959999999992</v>
      </c>
      <c r="D16" s="885"/>
      <c r="E16" s="885"/>
      <c r="F16" s="370"/>
      <c r="G16" s="370"/>
      <c r="H16" s="370"/>
      <c r="I16" s="370"/>
      <c r="J16" s="370"/>
      <c r="K16" s="370"/>
    </row>
    <row r="17" spans="1:11" s="371" customFormat="1">
      <c r="A17" s="821" t="s">
        <v>481</v>
      </c>
      <c r="B17" s="380">
        <v>27561</v>
      </c>
      <c r="C17" s="380">
        <v>154393.86379999999</v>
      </c>
      <c r="D17" s="885"/>
      <c r="E17" s="370"/>
      <c r="F17" s="370"/>
      <c r="G17" s="370"/>
      <c r="H17" s="370"/>
      <c r="I17" s="370"/>
      <c r="J17" s="370"/>
      <c r="K17" s="370"/>
    </row>
    <row r="18" spans="1:11" s="371" customFormat="1">
      <c r="A18" s="821" t="s">
        <v>1145</v>
      </c>
      <c r="B18" s="380">
        <v>0</v>
      </c>
      <c r="C18" s="380">
        <v>0</v>
      </c>
      <c r="D18" s="885"/>
      <c r="E18" s="370"/>
      <c r="F18" s="370"/>
      <c r="G18" s="370"/>
      <c r="H18" s="370"/>
      <c r="I18" s="370"/>
      <c r="J18" s="370"/>
      <c r="K18" s="370"/>
    </row>
    <row r="19" spans="1:11" s="371" customFormat="1">
      <c r="A19" s="821" t="s">
        <v>482</v>
      </c>
      <c r="B19" s="896">
        <v>208</v>
      </c>
      <c r="C19" s="895">
        <v>71868.31</v>
      </c>
      <c r="D19" s="885"/>
      <c r="E19" s="370"/>
      <c r="F19" s="370"/>
      <c r="G19" s="370"/>
      <c r="H19" s="370"/>
      <c r="I19" s="370"/>
      <c r="J19" s="370"/>
      <c r="K19" s="370"/>
    </row>
    <row r="20" spans="1:11" s="371" customFormat="1">
      <c r="A20" s="821" t="s">
        <v>1146</v>
      </c>
      <c r="B20" s="896">
        <v>224</v>
      </c>
      <c r="C20" s="380">
        <v>78126.05</v>
      </c>
      <c r="D20" s="885"/>
      <c r="E20" s="370"/>
      <c r="F20" s="370"/>
      <c r="G20" s="370"/>
      <c r="H20" s="370"/>
      <c r="I20" s="370"/>
      <c r="J20" s="370"/>
      <c r="K20" s="370"/>
    </row>
    <row r="21" spans="1:11" s="371" customFormat="1">
      <c r="A21" s="821" t="s">
        <v>486</v>
      </c>
      <c r="B21" s="896">
        <v>2787</v>
      </c>
      <c r="C21" s="895">
        <v>27537.370000000003</v>
      </c>
      <c r="D21" s="885"/>
      <c r="E21" s="370"/>
      <c r="F21" s="370"/>
      <c r="G21" s="370"/>
      <c r="H21" s="370"/>
      <c r="I21" s="370"/>
      <c r="J21" s="370"/>
      <c r="K21" s="370"/>
    </row>
    <row r="22" spans="1:11" s="371" customFormat="1">
      <c r="A22" s="821" t="s">
        <v>1147</v>
      </c>
      <c r="B22" s="896">
        <v>0</v>
      </c>
      <c r="C22" s="380">
        <v>0</v>
      </c>
      <c r="D22" s="885"/>
      <c r="E22" s="370"/>
      <c r="F22" s="370"/>
      <c r="G22" s="370"/>
      <c r="H22" s="370"/>
      <c r="I22" s="370"/>
      <c r="J22" s="370"/>
      <c r="K22" s="370"/>
    </row>
    <row r="23" spans="1:11" s="371" customFormat="1">
      <c r="A23" s="821"/>
      <c r="B23" s="896"/>
      <c r="C23" s="895"/>
      <c r="D23" s="379"/>
      <c r="E23" s="370"/>
      <c r="F23" s="373"/>
      <c r="G23" s="370"/>
      <c r="H23" s="373"/>
      <c r="I23" s="370"/>
      <c r="J23" s="373"/>
      <c r="K23" s="370"/>
    </row>
    <row r="24" spans="1:11" s="371" customFormat="1" ht="19.5" customHeight="1" thickBot="1">
      <c r="A24" s="825" t="s">
        <v>478</v>
      </c>
      <c r="B24" s="826">
        <v>194093</v>
      </c>
      <c r="C24" s="897">
        <v>1797020.3838</v>
      </c>
      <c r="D24" s="885"/>
      <c r="E24" s="370"/>
      <c r="F24" s="370"/>
      <c r="G24" s="370"/>
      <c r="H24" s="370"/>
      <c r="I24" s="370"/>
      <c r="J24" s="370"/>
      <c r="K24" s="370"/>
    </row>
    <row r="25" spans="1:11" s="371" customFormat="1" ht="17.25" customHeight="1">
      <c r="A25" s="382"/>
      <c r="B25" s="898"/>
      <c r="C25" s="898"/>
    </row>
    <row r="31" spans="1:11">
      <c r="A31" s="899"/>
      <c r="B31" s="29"/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scale="8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view="pageBreakPreview" zoomScaleNormal="75" zoomScaleSheetLayoutView="100" workbookViewId="0">
      <selection activeCell="A5" sqref="A5:F6"/>
    </sheetView>
  </sheetViews>
  <sheetFormatPr baseColWidth="10" defaultRowHeight="12.75"/>
  <cols>
    <col min="1" max="2" width="40" style="340" customWidth="1"/>
    <col min="3" max="4" width="38.5703125" style="340" customWidth="1"/>
    <col min="5" max="16384" width="11.42578125" style="340"/>
  </cols>
  <sheetData>
    <row r="1" spans="1:5" ht="18">
      <c r="A1" s="1119" t="s">
        <v>1135</v>
      </c>
      <c r="B1" s="1119"/>
      <c r="C1" s="1119"/>
      <c r="D1" s="25"/>
      <c r="E1" s="25"/>
    </row>
    <row r="2" spans="1:5">
      <c r="A2" s="26"/>
      <c r="B2" s="26"/>
      <c r="C2" s="26"/>
      <c r="D2" s="6"/>
    </row>
    <row r="3" spans="1:5" ht="21.75" customHeight="1">
      <c r="A3" s="1135" t="s">
        <v>1158</v>
      </c>
      <c r="B3" s="1135"/>
      <c r="C3" s="1135"/>
      <c r="D3" s="1068"/>
      <c r="E3" s="900"/>
    </row>
    <row r="4" spans="1:5" ht="13.5" thickBot="1">
      <c r="A4" s="27"/>
      <c r="B4" s="27"/>
      <c r="C4" s="27"/>
      <c r="D4" s="6"/>
    </row>
    <row r="5" spans="1:5" ht="65.25" customHeight="1" thickBot="1">
      <c r="A5" s="813" t="s">
        <v>487</v>
      </c>
      <c r="B5" s="901" t="s">
        <v>1159</v>
      </c>
      <c r="C5" s="840" t="s">
        <v>1160</v>
      </c>
    </row>
    <row r="6" spans="1:5" ht="20.25" customHeight="1">
      <c r="A6" s="817" t="s">
        <v>1139</v>
      </c>
      <c r="B6" s="1069">
        <v>47</v>
      </c>
      <c r="C6" s="1072">
        <v>63</v>
      </c>
    </row>
    <row r="7" spans="1:5">
      <c r="A7" s="821" t="s">
        <v>1140</v>
      </c>
      <c r="B7" s="1070">
        <v>12</v>
      </c>
      <c r="C7" s="1073">
        <v>32</v>
      </c>
    </row>
    <row r="8" spans="1:5">
      <c r="A8" s="821" t="s">
        <v>484</v>
      </c>
      <c r="B8" s="1070">
        <v>2</v>
      </c>
      <c r="C8" s="1074">
        <v>3</v>
      </c>
    </row>
    <row r="9" spans="1:5">
      <c r="A9" s="821" t="s">
        <v>479</v>
      </c>
      <c r="B9" s="1070">
        <v>6</v>
      </c>
      <c r="C9" s="1074">
        <v>13</v>
      </c>
    </row>
    <row r="10" spans="1:5">
      <c r="A10" s="821" t="s">
        <v>1141</v>
      </c>
      <c r="B10" s="1070">
        <v>33</v>
      </c>
      <c r="C10" s="1074">
        <v>43</v>
      </c>
    </row>
    <row r="11" spans="1:5">
      <c r="A11" s="821" t="s">
        <v>1154</v>
      </c>
      <c r="B11" s="1070">
        <v>17</v>
      </c>
      <c r="C11" s="1074">
        <v>93</v>
      </c>
    </row>
    <row r="12" spans="1:5">
      <c r="A12" s="821" t="s">
        <v>480</v>
      </c>
      <c r="B12" s="1070">
        <v>174</v>
      </c>
      <c r="C12" s="1073">
        <v>160</v>
      </c>
    </row>
    <row r="13" spans="1:5">
      <c r="A13" s="821" t="s">
        <v>1143</v>
      </c>
      <c r="B13" s="1070">
        <v>111</v>
      </c>
      <c r="C13" s="1074">
        <v>87</v>
      </c>
    </row>
    <row r="14" spans="1:5">
      <c r="A14" s="821" t="s">
        <v>1144</v>
      </c>
      <c r="B14" s="1070">
        <v>14</v>
      </c>
      <c r="C14" s="1074">
        <v>40</v>
      </c>
    </row>
    <row r="15" spans="1:5">
      <c r="A15" s="821" t="s">
        <v>447</v>
      </c>
      <c r="B15" s="1070">
        <v>90</v>
      </c>
      <c r="C15" s="1073">
        <v>78</v>
      </c>
    </row>
    <row r="16" spans="1:5">
      <c r="A16" s="821" t="s">
        <v>485</v>
      </c>
      <c r="B16" s="1070">
        <v>3</v>
      </c>
      <c r="C16" s="1074">
        <v>1</v>
      </c>
    </row>
    <row r="17" spans="1:4">
      <c r="A17" s="821" t="s">
        <v>481</v>
      </c>
      <c r="B17" s="1070">
        <v>115</v>
      </c>
      <c r="C17" s="1074">
        <v>279</v>
      </c>
    </row>
    <row r="18" spans="1:4">
      <c r="A18" s="821" t="s">
        <v>1145</v>
      </c>
      <c r="B18" s="1070">
        <v>4</v>
      </c>
      <c r="C18" s="1074">
        <v>4</v>
      </c>
    </row>
    <row r="19" spans="1:4">
      <c r="A19" s="821" t="s">
        <v>482</v>
      </c>
      <c r="B19" s="1070">
        <v>10</v>
      </c>
      <c r="C19" s="1073">
        <v>23</v>
      </c>
    </row>
    <row r="20" spans="1:4">
      <c r="A20" s="821" t="s">
        <v>1146</v>
      </c>
      <c r="B20" s="1070">
        <v>27</v>
      </c>
      <c r="C20" s="1073">
        <v>124</v>
      </c>
    </row>
    <row r="21" spans="1:4">
      <c r="A21" s="821" t="s">
        <v>486</v>
      </c>
      <c r="B21" s="1070">
        <v>13</v>
      </c>
      <c r="C21" s="1074">
        <v>32</v>
      </c>
    </row>
    <row r="22" spans="1:4">
      <c r="A22" s="821" t="s">
        <v>1147</v>
      </c>
      <c r="B22" s="1070">
        <v>4</v>
      </c>
      <c r="C22" s="1073">
        <v>12</v>
      </c>
    </row>
    <row r="23" spans="1:4">
      <c r="A23" s="821" t="s">
        <v>1161</v>
      </c>
      <c r="B23" s="1070">
        <v>1</v>
      </c>
      <c r="C23" s="1074"/>
    </row>
    <row r="24" spans="1:4" ht="13.5" thickBot="1">
      <c r="A24" s="825" t="s">
        <v>392</v>
      </c>
      <c r="B24" s="1071">
        <v>683</v>
      </c>
      <c r="C24" s="1075">
        <v>1087</v>
      </c>
    </row>
    <row r="25" spans="1:4">
      <c r="A25" s="1143"/>
      <c r="B25" s="1143"/>
      <c r="C25" s="1143"/>
      <c r="D25" s="6"/>
    </row>
    <row r="26" spans="1:4">
      <c r="A26" s="26"/>
      <c r="B26" s="26"/>
      <c r="D26" s="6"/>
    </row>
    <row r="27" spans="1:4">
      <c r="D27" s="6"/>
    </row>
    <row r="28" spans="1:4">
      <c r="D28" s="6"/>
    </row>
    <row r="29" spans="1:4">
      <c r="D29" s="6"/>
    </row>
  </sheetData>
  <mergeCells count="3">
    <mergeCell ref="A25:C25"/>
    <mergeCell ref="A3:C3"/>
    <mergeCell ref="A1:C1"/>
  </mergeCells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Normal="75" zoomScaleSheetLayoutView="100" workbookViewId="0">
      <selection activeCell="A5" sqref="A5:F6"/>
    </sheetView>
  </sheetViews>
  <sheetFormatPr baseColWidth="10" defaultRowHeight="12.75"/>
  <cols>
    <col min="1" max="1" width="78.7109375" style="26" customWidth="1"/>
    <col min="2" max="2" width="39.7109375" style="26" bestFit="1" customWidth="1"/>
    <col min="3" max="16384" width="11.42578125" style="26"/>
  </cols>
  <sheetData>
    <row r="1" spans="1:12" ht="18">
      <c r="A1" s="1119" t="s">
        <v>1135</v>
      </c>
      <c r="B1" s="1119"/>
      <c r="C1" s="25"/>
      <c r="D1" s="25"/>
      <c r="E1" s="25"/>
      <c r="F1" s="25"/>
      <c r="G1" s="25"/>
    </row>
    <row r="3" spans="1:12" ht="15" customHeight="1">
      <c r="A3" s="1144" t="s">
        <v>1162</v>
      </c>
      <c r="B3" s="1144"/>
      <c r="C3" s="900"/>
      <c r="D3" s="31"/>
      <c r="E3" s="31"/>
      <c r="F3" s="31"/>
      <c r="G3" s="31"/>
      <c r="H3" s="31"/>
    </row>
    <row r="4" spans="1:12" ht="15" customHeight="1">
      <c r="A4" s="1144" t="s">
        <v>1163</v>
      </c>
      <c r="B4" s="1144"/>
      <c r="C4" s="758"/>
      <c r="D4" s="31"/>
      <c r="E4" s="31"/>
      <c r="F4" s="31"/>
      <c r="G4" s="31"/>
      <c r="H4" s="31"/>
    </row>
    <row r="5" spans="1:12">
      <c r="A5" s="29"/>
      <c r="B5" s="29"/>
    </row>
    <row r="6" spans="1:12" s="382" customFormat="1" ht="19.5" customHeight="1">
      <c r="A6" s="1145" t="s">
        <v>1164</v>
      </c>
      <c r="B6" s="1145"/>
      <c r="C6" s="379"/>
      <c r="D6" s="379"/>
      <c r="E6" s="379"/>
      <c r="G6" s="29"/>
      <c r="H6" s="29"/>
      <c r="I6" s="29"/>
      <c r="J6" s="29"/>
    </row>
    <row r="7" spans="1:12" s="382" customFormat="1" ht="12.75" customHeight="1" thickBot="1">
      <c r="A7" s="902"/>
      <c r="B7" s="100"/>
      <c r="C7" s="379"/>
      <c r="D7" s="379"/>
      <c r="E7" s="379"/>
      <c r="G7" s="29"/>
      <c r="H7" s="29"/>
      <c r="I7" s="29"/>
      <c r="J7" s="29"/>
    </row>
    <row r="8" spans="1:12" s="371" customFormat="1" ht="30.75" customHeight="1" thickBot="1">
      <c r="A8" s="903" t="s">
        <v>1165</v>
      </c>
      <c r="B8" s="904" t="s">
        <v>1166</v>
      </c>
      <c r="C8" s="370"/>
      <c r="D8" s="370"/>
      <c r="E8" s="370"/>
      <c r="G8" s="373"/>
      <c r="H8" s="373"/>
      <c r="I8" s="373"/>
      <c r="K8" s="370"/>
      <c r="L8" s="370"/>
    </row>
    <row r="9" spans="1:12" s="371" customFormat="1" ht="24" customHeight="1">
      <c r="A9" s="905" t="s">
        <v>1167</v>
      </c>
      <c r="B9" s="1076">
        <v>340</v>
      </c>
      <c r="C9" s="370"/>
      <c r="D9" s="370"/>
      <c r="E9" s="370"/>
      <c r="G9" s="370"/>
      <c r="H9" s="370"/>
      <c r="I9" s="370"/>
      <c r="J9" s="370"/>
      <c r="K9" s="370"/>
      <c r="L9" s="370"/>
    </row>
    <row r="10" spans="1:12" s="371" customFormat="1">
      <c r="A10" s="906" t="s">
        <v>1168</v>
      </c>
      <c r="B10" s="1077">
        <v>348</v>
      </c>
      <c r="C10" s="370"/>
      <c r="D10" s="370"/>
      <c r="E10" s="370"/>
      <c r="G10" s="370"/>
      <c r="H10" s="370"/>
      <c r="I10" s="370"/>
      <c r="J10" s="370"/>
      <c r="K10" s="370"/>
      <c r="L10" s="370"/>
    </row>
    <row r="11" spans="1:12" s="371" customFormat="1">
      <c r="A11" s="906" t="s">
        <v>1169</v>
      </c>
      <c r="B11" s="1077">
        <v>155</v>
      </c>
      <c r="C11" s="370"/>
      <c r="D11" s="370"/>
      <c r="E11" s="370"/>
      <c r="G11" s="370"/>
      <c r="H11" s="370"/>
      <c r="I11" s="370"/>
      <c r="J11" s="370"/>
      <c r="K11" s="370"/>
      <c r="L11" s="370"/>
    </row>
    <row r="12" spans="1:12" s="371" customFormat="1">
      <c r="A12" s="906" t="s">
        <v>1170</v>
      </c>
      <c r="B12" s="1077">
        <v>159</v>
      </c>
      <c r="C12" s="370"/>
      <c r="D12" s="370"/>
      <c r="E12" s="370"/>
      <c r="G12" s="370"/>
      <c r="H12" s="370"/>
      <c r="I12" s="370"/>
      <c r="J12" s="370"/>
      <c r="K12" s="370"/>
      <c r="L12" s="370"/>
    </row>
    <row r="13" spans="1:12" s="371" customFormat="1">
      <c r="A13" s="906" t="s">
        <v>1171</v>
      </c>
      <c r="B13" s="1077">
        <v>48</v>
      </c>
      <c r="C13" s="370"/>
      <c r="D13" s="370"/>
      <c r="E13" s="370"/>
      <c r="G13" s="370"/>
      <c r="H13" s="370"/>
      <c r="I13" s="370"/>
      <c r="J13" s="370"/>
      <c r="K13" s="370"/>
      <c r="L13" s="370"/>
    </row>
    <row r="14" spans="1:12" s="371" customFormat="1">
      <c r="A14" s="906" t="s">
        <v>1172</v>
      </c>
      <c r="B14" s="1077">
        <v>33</v>
      </c>
      <c r="C14" s="370"/>
      <c r="D14" s="370"/>
      <c r="E14" s="370"/>
      <c r="G14" s="370"/>
      <c r="H14" s="370"/>
      <c r="I14" s="370"/>
      <c r="J14" s="370"/>
      <c r="K14" s="370"/>
      <c r="L14" s="370"/>
    </row>
    <row r="15" spans="1:12" s="371" customFormat="1">
      <c r="A15" s="906" t="s">
        <v>671</v>
      </c>
      <c r="B15" s="1077">
        <v>2</v>
      </c>
      <c r="C15" s="370"/>
      <c r="D15" s="370"/>
      <c r="E15" s="370"/>
      <c r="G15" s="370"/>
      <c r="H15" s="370"/>
      <c r="I15" s="370"/>
      <c r="J15" s="370"/>
      <c r="K15" s="370"/>
      <c r="L15" s="370"/>
    </row>
    <row r="16" spans="1:12" s="371" customFormat="1">
      <c r="A16" s="906" t="s">
        <v>1173</v>
      </c>
      <c r="B16" s="1077">
        <v>2</v>
      </c>
      <c r="C16" s="370"/>
      <c r="D16" s="370"/>
      <c r="E16" s="370"/>
      <c r="G16" s="370"/>
      <c r="H16" s="370"/>
      <c r="I16" s="370"/>
      <c r="J16" s="370"/>
      <c r="K16" s="370"/>
      <c r="L16" s="370"/>
    </row>
    <row r="17" spans="1:12" s="371" customFormat="1">
      <c r="A17" s="906"/>
      <c r="B17" s="1077"/>
      <c r="C17" s="370"/>
      <c r="D17" s="370"/>
      <c r="E17" s="370"/>
      <c r="G17" s="370"/>
      <c r="H17" s="370"/>
      <c r="I17" s="370"/>
      <c r="J17" s="370"/>
      <c r="K17" s="370"/>
      <c r="L17" s="370"/>
    </row>
    <row r="18" spans="1:12" s="371" customFormat="1" ht="12.75" customHeight="1" thickBot="1">
      <c r="A18" s="907" t="s">
        <v>478</v>
      </c>
      <c r="B18" s="1081">
        <v>1087</v>
      </c>
      <c r="C18" s="370"/>
      <c r="D18" s="370"/>
      <c r="E18" s="370"/>
      <c r="G18" s="370"/>
      <c r="H18" s="370"/>
      <c r="I18" s="370"/>
      <c r="J18" s="370"/>
      <c r="K18" s="370"/>
      <c r="L18" s="370"/>
    </row>
    <row r="19" spans="1:12" s="371" customFormat="1">
      <c r="A19" s="26"/>
      <c r="B19" s="26"/>
      <c r="C19" s="370"/>
      <c r="D19" s="370"/>
      <c r="E19" s="370"/>
      <c r="G19" s="370"/>
      <c r="H19" s="370"/>
      <c r="I19" s="370"/>
      <c r="J19" s="370"/>
      <c r="K19" s="370"/>
      <c r="L19" s="370"/>
    </row>
    <row r="20" spans="1:12" s="371" customFormat="1" ht="19.5" customHeight="1">
      <c r="A20" s="1146" t="s">
        <v>1174</v>
      </c>
      <c r="B20" s="1146"/>
      <c r="C20" s="370"/>
      <c r="D20" s="370"/>
      <c r="E20" s="370"/>
      <c r="G20" s="370"/>
      <c r="H20" s="370"/>
      <c r="I20" s="370"/>
      <c r="J20" s="370"/>
      <c r="K20" s="370"/>
      <c r="L20" s="370"/>
    </row>
    <row r="21" spans="1:12" s="371" customFormat="1" ht="13.5" thickBot="1">
      <c r="A21" s="26"/>
      <c r="B21" s="26"/>
      <c r="C21" s="370"/>
      <c r="D21" s="370"/>
      <c r="E21" s="370"/>
      <c r="G21" s="370"/>
      <c r="H21" s="370"/>
      <c r="I21" s="370"/>
      <c r="J21" s="370"/>
      <c r="K21" s="370"/>
      <c r="L21" s="370"/>
    </row>
    <row r="22" spans="1:12" s="371" customFormat="1" ht="30.75" customHeight="1" thickBot="1">
      <c r="A22" s="903" t="s">
        <v>666</v>
      </c>
      <c r="B22" s="904" t="s">
        <v>1175</v>
      </c>
      <c r="C22" s="370"/>
      <c r="D22" s="370"/>
      <c r="E22" s="370"/>
      <c r="G22" s="370"/>
      <c r="H22" s="370"/>
      <c r="I22" s="370"/>
      <c r="J22" s="370"/>
      <c r="K22" s="370"/>
      <c r="L22" s="370"/>
    </row>
    <row r="23" spans="1:12" s="371" customFormat="1" ht="21.75" customHeight="1">
      <c r="A23" s="117" t="s">
        <v>1176</v>
      </c>
      <c r="B23" s="1079">
        <v>78</v>
      </c>
      <c r="C23" s="370"/>
      <c r="D23" s="370"/>
      <c r="E23" s="370"/>
      <c r="G23" s="370"/>
      <c r="H23" s="370"/>
      <c r="I23" s="370"/>
      <c r="J23" s="370"/>
      <c r="K23" s="370"/>
      <c r="L23" s="370"/>
    </row>
    <row r="24" spans="1:12" s="371" customFormat="1">
      <c r="A24" s="90" t="s">
        <v>1177</v>
      </c>
      <c r="B24" s="1080">
        <v>204</v>
      </c>
      <c r="C24" s="373"/>
      <c r="D24" s="370"/>
      <c r="E24" s="373"/>
      <c r="G24" s="370"/>
      <c r="H24" s="370"/>
      <c r="I24" s="370"/>
      <c r="J24" s="370"/>
      <c r="K24" s="373"/>
      <c r="L24" s="370"/>
    </row>
    <row r="25" spans="1:12" s="371" customFormat="1">
      <c r="A25" s="90" t="s">
        <v>1178</v>
      </c>
      <c r="B25" s="1080">
        <v>6</v>
      </c>
      <c r="C25" s="370"/>
      <c r="D25" s="370"/>
      <c r="E25" s="370"/>
      <c r="G25" s="370"/>
      <c r="H25" s="373"/>
      <c r="I25" s="370"/>
      <c r="J25" s="373"/>
      <c r="K25" s="370"/>
      <c r="L25" s="370"/>
    </row>
    <row r="26" spans="1:12" s="371" customFormat="1" ht="14.25" customHeight="1">
      <c r="A26" s="908" t="s">
        <v>1179</v>
      </c>
      <c r="B26" s="1080">
        <v>15</v>
      </c>
      <c r="G26" s="370"/>
      <c r="H26" s="370"/>
      <c r="I26" s="370"/>
      <c r="J26" s="370"/>
    </row>
    <row r="27" spans="1:12">
      <c r="A27" s="90" t="s">
        <v>1180</v>
      </c>
      <c r="B27" s="1080">
        <v>72</v>
      </c>
      <c r="G27" s="371"/>
      <c r="H27" s="371"/>
      <c r="I27" s="371"/>
      <c r="J27" s="371"/>
    </row>
    <row r="28" spans="1:12">
      <c r="A28" s="90" t="s">
        <v>1181</v>
      </c>
      <c r="B28" s="1080">
        <v>193</v>
      </c>
    </row>
    <row r="29" spans="1:12">
      <c r="A29" s="908" t="s">
        <v>1182</v>
      </c>
      <c r="B29" s="1080">
        <v>9</v>
      </c>
    </row>
    <row r="30" spans="1:12">
      <c r="A30" s="90" t="s">
        <v>1183</v>
      </c>
      <c r="B30" s="1080">
        <v>81</v>
      </c>
    </row>
    <row r="31" spans="1:12">
      <c r="A31" s="90" t="s">
        <v>1184</v>
      </c>
      <c r="B31" s="1080">
        <v>25</v>
      </c>
    </row>
    <row r="32" spans="1:12">
      <c r="A32" s="908"/>
      <c r="B32" s="1080"/>
    </row>
    <row r="33" spans="1:2" ht="21" customHeight="1" thickBot="1">
      <c r="A33" s="907" t="s">
        <v>478</v>
      </c>
      <c r="B33" s="1078">
        <v>683</v>
      </c>
    </row>
  </sheetData>
  <mergeCells count="5">
    <mergeCell ref="A1:B1"/>
    <mergeCell ref="A3:B3"/>
    <mergeCell ref="A4:B4"/>
    <mergeCell ref="A6:B6"/>
    <mergeCell ref="A20:B20"/>
  </mergeCells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Normal="75" zoomScaleSheetLayoutView="100" workbookViewId="0">
      <selection activeCell="A5" sqref="A5:F7"/>
    </sheetView>
  </sheetViews>
  <sheetFormatPr baseColWidth="10" defaultRowHeight="12.75"/>
  <cols>
    <col min="1" max="6" width="20.42578125" style="910" customWidth="1"/>
    <col min="7" max="16384" width="11.42578125" style="910"/>
  </cols>
  <sheetData>
    <row r="1" spans="1:12" ht="18">
      <c r="A1" s="1147" t="s">
        <v>1185</v>
      </c>
      <c r="B1" s="1147"/>
      <c r="C1" s="1147"/>
      <c r="D1" s="1147"/>
      <c r="E1" s="1147"/>
      <c r="F1" s="1147"/>
      <c r="G1" s="909"/>
      <c r="H1" s="909"/>
      <c r="I1" s="909"/>
      <c r="J1" s="909"/>
      <c r="K1" s="909"/>
    </row>
    <row r="3" spans="1:12" ht="24" customHeight="1">
      <c r="A3" s="1148" t="s">
        <v>1186</v>
      </c>
      <c r="B3" s="1149"/>
      <c r="C3" s="1149"/>
      <c r="D3" s="1149"/>
      <c r="E3" s="1149"/>
      <c r="F3" s="1149"/>
      <c r="G3" s="911"/>
      <c r="H3" s="911"/>
      <c r="I3" s="911"/>
      <c r="J3" s="911"/>
      <c r="K3" s="911"/>
      <c r="L3" s="911"/>
    </row>
    <row r="4" spans="1:12" ht="13.5" thickBot="1">
      <c r="A4" s="1150"/>
      <c r="B4" s="1150"/>
      <c r="C4" s="1150"/>
      <c r="D4" s="1150"/>
      <c r="E4" s="1150"/>
      <c r="F4" s="1150"/>
    </row>
    <row r="5" spans="1:12" s="913" customFormat="1" ht="26.25" customHeight="1">
      <c r="A5" s="1122" t="s">
        <v>490</v>
      </c>
      <c r="B5" s="1138" t="s">
        <v>1187</v>
      </c>
      <c r="C5" s="1138" t="s">
        <v>1188</v>
      </c>
      <c r="D5" s="1138" t="s">
        <v>1189</v>
      </c>
      <c r="E5" s="1404" t="s">
        <v>1190</v>
      </c>
      <c r="F5" s="1140" t="s">
        <v>1191</v>
      </c>
      <c r="G5" s="912"/>
      <c r="H5" s="912"/>
      <c r="I5" s="912"/>
      <c r="J5" s="912"/>
      <c r="K5" s="912"/>
      <c r="L5" s="912"/>
    </row>
    <row r="6" spans="1:12" s="913" customFormat="1" ht="36" customHeight="1" thickBot="1">
      <c r="A6" s="1123"/>
      <c r="B6" s="1139"/>
      <c r="C6" s="1139"/>
      <c r="D6" s="1139"/>
      <c r="E6" s="1405"/>
      <c r="F6" s="1141"/>
      <c r="G6" s="912"/>
      <c r="H6" s="912"/>
      <c r="I6" s="912"/>
      <c r="J6" s="912"/>
      <c r="K6" s="912"/>
      <c r="L6" s="912"/>
    </row>
    <row r="7" spans="1:12" s="913" customFormat="1" ht="12.75" customHeight="1">
      <c r="A7" s="914">
        <v>1993</v>
      </c>
      <c r="B7" s="915">
        <v>6372</v>
      </c>
      <c r="C7" s="915">
        <v>4197</v>
      </c>
      <c r="D7" s="915">
        <v>3027</v>
      </c>
      <c r="E7" s="916">
        <v>13596</v>
      </c>
      <c r="F7" s="917">
        <v>444743</v>
      </c>
      <c r="G7" s="918"/>
      <c r="H7" s="918"/>
      <c r="I7" s="912"/>
      <c r="J7" s="912"/>
      <c r="K7" s="912"/>
      <c r="L7" s="912"/>
    </row>
    <row r="8" spans="1:12" s="913" customFormat="1" ht="12.75" customHeight="1">
      <c r="A8" s="919">
        <v>1994</v>
      </c>
      <c r="B8" s="920">
        <v>7549</v>
      </c>
      <c r="C8" s="920">
        <v>4601</v>
      </c>
      <c r="D8" s="920">
        <v>3244</v>
      </c>
      <c r="E8" s="921">
        <v>15394</v>
      </c>
      <c r="F8" s="922">
        <v>536499</v>
      </c>
      <c r="G8" s="918"/>
      <c r="H8" s="918"/>
      <c r="I8" s="912"/>
      <c r="J8" s="912"/>
      <c r="K8" s="912"/>
      <c r="L8" s="912"/>
    </row>
    <row r="9" spans="1:12" s="913" customFormat="1" ht="12.75" customHeight="1">
      <c r="A9" s="919">
        <v>1995</v>
      </c>
      <c r="B9" s="920">
        <v>7882</v>
      </c>
      <c r="C9" s="920">
        <v>5068</v>
      </c>
      <c r="D9" s="920">
        <v>2623</v>
      </c>
      <c r="E9" s="921">
        <v>15573</v>
      </c>
      <c r="F9" s="922">
        <v>602025</v>
      </c>
      <c r="G9" s="918"/>
      <c r="H9" s="918"/>
      <c r="I9" s="912"/>
      <c r="J9" s="912"/>
      <c r="K9" s="912"/>
      <c r="L9" s="912"/>
    </row>
    <row r="10" spans="1:12" s="913" customFormat="1" ht="12.75" customHeight="1">
      <c r="A10" s="919">
        <v>1996</v>
      </c>
      <c r="B10" s="920">
        <v>7507</v>
      </c>
      <c r="C10" s="920">
        <v>4662</v>
      </c>
      <c r="D10" s="920">
        <v>2571</v>
      </c>
      <c r="E10" s="921">
        <v>14740</v>
      </c>
      <c r="F10" s="922">
        <v>595719</v>
      </c>
      <c r="G10" s="918"/>
      <c r="H10" s="918"/>
      <c r="I10" s="912"/>
      <c r="J10" s="912"/>
      <c r="K10" s="912"/>
      <c r="L10" s="912"/>
    </row>
    <row r="11" spans="1:12" s="913" customFormat="1" ht="12.75" customHeight="1">
      <c r="A11" s="919">
        <v>1997</v>
      </c>
      <c r="B11" s="920">
        <v>8160</v>
      </c>
      <c r="C11" s="920">
        <v>5116</v>
      </c>
      <c r="D11" s="920">
        <v>2378</v>
      </c>
      <c r="E11" s="921">
        <v>15654</v>
      </c>
      <c r="F11" s="922">
        <v>655085</v>
      </c>
      <c r="G11" s="918"/>
      <c r="H11" s="918"/>
      <c r="I11" s="912"/>
      <c r="J11" s="912"/>
      <c r="K11" s="912"/>
      <c r="L11" s="912"/>
    </row>
    <row r="12" spans="1:12" s="913" customFormat="1" ht="12.75" customHeight="1">
      <c r="A12" s="919">
        <v>1998</v>
      </c>
      <c r="B12" s="920">
        <v>7981</v>
      </c>
      <c r="C12" s="920">
        <v>5710</v>
      </c>
      <c r="D12" s="920">
        <v>2183</v>
      </c>
      <c r="E12" s="921">
        <v>15874</v>
      </c>
      <c r="F12" s="922">
        <v>685953</v>
      </c>
      <c r="G12" s="918"/>
      <c r="H12" s="918"/>
      <c r="I12" s="912"/>
      <c r="J12" s="912"/>
      <c r="K12" s="912"/>
      <c r="L12" s="912"/>
    </row>
    <row r="13" spans="1:12" s="913" customFormat="1" ht="12.75" customHeight="1">
      <c r="A13" s="919">
        <v>1999</v>
      </c>
      <c r="B13" s="920">
        <v>7816</v>
      </c>
      <c r="C13" s="920">
        <v>5447</v>
      </c>
      <c r="D13" s="920">
        <v>2099</v>
      </c>
      <c r="E13" s="921">
        <v>15362</v>
      </c>
      <c r="F13" s="922">
        <v>669298</v>
      </c>
      <c r="G13" s="918"/>
      <c r="H13" s="918"/>
      <c r="I13" s="912"/>
      <c r="J13" s="912"/>
      <c r="K13" s="912"/>
      <c r="L13" s="912"/>
    </row>
    <row r="14" spans="1:12" s="913" customFormat="1" ht="12.75" customHeight="1">
      <c r="A14" s="919">
        <v>2000</v>
      </c>
      <c r="B14" s="920">
        <v>6838</v>
      </c>
      <c r="C14" s="920">
        <v>5058</v>
      </c>
      <c r="D14" s="920">
        <v>2193</v>
      </c>
      <c r="E14" s="921">
        <v>14089</v>
      </c>
      <c r="F14" s="922">
        <v>627945</v>
      </c>
      <c r="G14" s="918"/>
      <c r="H14" s="918"/>
      <c r="I14" s="912"/>
      <c r="J14" s="912"/>
      <c r="K14" s="912"/>
      <c r="L14" s="912"/>
    </row>
    <row r="15" spans="1:12" s="913" customFormat="1" ht="12.75" customHeight="1">
      <c r="A15" s="919">
        <v>2001</v>
      </c>
      <c r="B15" s="920">
        <v>6148</v>
      </c>
      <c r="C15" s="920">
        <v>5407</v>
      </c>
      <c r="D15" s="920">
        <v>2546</v>
      </c>
      <c r="E15" s="921">
        <v>14101</v>
      </c>
      <c r="F15" s="922">
        <v>623529</v>
      </c>
      <c r="G15" s="918"/>
      <c r="H15" s="918"/>
      <c r="I15" s="912"/>
      <c r="J15" s="912"/>
      <c r="K15" s="912"/>
      <c r="L15" s="912"/>
    </row>
    <row r="16" spans="1:12" s="913" customFormat="1" ht="12.75" customHeight="1">
      <c r="A16" s="919">
        <v>2002</v>
      </c>
      <c r="B16" s="920">
        <v>5525</v>
      </c>
      <c r="C16" s="920">
        <v>5382</v>
      </c>
      <c r="D16" s="920">
        <v>3806</v>
      </c>
      <c r="E16" s="921">
        <v>14713</v>
      </c>
      <c r="F16" s="922">
        <v>666321</v>
      </c>
      <c r="G16" s="918"/>
      <c r="H16" s="918"/>
      <c r="I16" s="912"/>
      <c r="J16" s="912"/>
      <c r="K16" s="912"/>
      <c r="L16" s="912"/>
    </row>
    <row r="17" spans="1:16" s="913" customFormat="1" ht="12.75" customHeight="1">
      <c r="A17" s="919">
        <v>2003</v>
      </c>
      <c r="B17" s="920">
        <v>6631</v>
      </c>
      <c r="C17" s="920">
        <v>5582</v>
      </c>
      <c r="D17" s="920">
        <v>3396</v>
      </c>
      <c r="E17" s="921">
        <v>15609</v>
      </c>
      <c r="F17" s="922">
        <v>750391</v>
      </c>
      <c r="G17" s="918"/>
      <c r="H17" s="918"/>
      <c r="I17" s="912"/>
      <c r="J17" s="912"/>
      <c r="K17" s="912"/>
      <c r="L17" s="912"/>
    </row>
    <row r="18" spans="1:16" s="913" customFormat="1" ht="12.75" customHeight="1">
      <c r="A18" s="919">
        <v>2004</v>
      </c>
      <c r="B18" s="920">
        <v>6037</v>
      </c>
      <c r="C18" s="920">
        <v>5409</v>
      </c>
      <c r="D18" s="920">
        <v>3353</v>
      </c>
      <c r="E18" s="921">
        <v>14799</v>
      </c>
      <c r="F18" s="922">
        <v>718811</v>
      </c>
      <c r="G18" s="918"/>
      <c r="H18" s="918"/>
      <c r="I18" s="912"/>
      <c r="J18" s="912"/>
      <c r="K18" s="912"/>
      <c r="L18" s="912"/>
    </row>
    <row r="19" spans="1:16" s="913" customFormat="1" ht="12.75" customHeight="1">
      <c r="A19" s="919">
        <v>2005</v>
      </c>
      <c r="B19" s="920">
        <v>7804</v>
      </c>
      <c r="C19" s="920">
        <v>5578</v>
      </c>
      <c r="D19" s="920">
        <v>2466</v>
      </c>
      <c r="E19" s="921">
        <v>15848</v>
      </c>
      <c r="F19" s="922">
        <v>730484</v>
      </c>
      <c r="G19" s="918"/>
      <c r="H19" s="918"/>
      <c r="I19" s="912"/>
      <c r="J19" s="912"/>
      <c r="K19" s="912"/>
      <c r="L19" s="912"/>
    </row>
    <row r="20" spans="1:16" s="913" customFormat="1" ht="12.75" customHeight="1">
      <c r="A20" s="919">
        <v>2006</v>
      </c>
      <c r="B20" s="920">
        <v>8270</v>
      </c>
      <c r="C20" s="920">
        <v>5260</v>
      </c>
      <c r="D20" s="920">
        <v>3523</v>
      </c>
      <c r="E20" s="921">
        <v>17053</v>
      </c>
      <c r="F20" s="922">
        <v>743657</v>
      </c>
      <c r="G20" s="918"/>
      <c r="H20" s="918"/>
      <c r="I20" s="912"/>
      <c r="J20" s="912"/>
      <c r="K20" s="912"/>
      <c r="L20" s="912"/>
    </row>
    <row r="21" spans="1:16" s="913" customFormat="1" ht="12.75" customHeight="1">
      <c r="A21" s="919">
        <v>2007</v>
      </c>
      <c r="B21" s="920">
        <v>7406</v>
      </c>
      <c r="C21" s="920">
        <v>5408</v>
      </c>
      <c r="D21" s="920">
        <v>1281</v>
      </c>
      <c r="E21" s="921">
        <v>14095</v>
      </c>
      <c r="F21" s="922">
        <v>720646.82539682544</v>
      </c>
      <c r="G21" s="918"/>
      <c r="H21" s="918"/>
      <c r="I21" s="912"/>
      <c r="J21" s="912"/>
      <c r="K21" s="912"/>
      <c r="L21" s="912"/>
    </row>
    <row r="22" spans="1:16" s="913" customFormat="1" ht="12.75" customHeight="1">
      <c r="A22" s="923">
        <v>2008</v>
      </c>
      <c r="B22" s="920">
        <v>6501</v>
      </c>
      <c r="C22" s="920">
        <v>5788</v>
      </c>
      <c r="D22" s="920">
        <v>4761</v>
      </c>
      <c r="E22" s="921">
        <v>17050</v>
      </c>
      <c r="F22" s="922">
        <v>871714</v>
      </c>
      <c r="G22" s="918"/>
      <c r="H22" s="918"/>
      <c r="I22" s="918"/>
      <c r="J22" s="918"/>
      <c r="K22" s="918"/>
      <c r="L22" s="918"/>
      <c r="M22" s="918"/>
      <c r="N22" s="918"/>
      <c r="O22" s="918"/>
      <c r="P22" s="918"/>
    </row>
    <row r="23" spans="1:16" s="913" customFormat="1" ht="12.75" customHeight="1">
      <c r="A23" s="923">
        <v>2009</v>
      </c>
      <c r="B23" s="920">
        <v>5318</v>
      </c>
      <c r="C23" s="920">
        <v>5038</v>
      </c>
      <c r="D23" s="920">
        <v>3754.2882766255643</v>
      </c>
      <c r="E23" s="921">
        <v>14110.288276625564</v>
      </c>
      <c r="F23" s="922">
        <v>721415.59148213349</v>
      </c>
      <c r="G23" s="918"/>
      <c r="H23" s="918"/>
      <c r="I23" s="918"/>
      <c r="J23" s="918"/>
      <c r="K23" s="918"/>
      <c r="L23" s="918"/>
      <c r="M23" s="918"/>
      <c r="N23" s="918"/>
      <c r="O23" s="918"/>
      <c r="P23" s="918"/>
    </row>
    <row r="24" spans="1:16" s="913" customFormat="1" ht="12.75" customHeight="1">
      <c r="A24" s="923">
        <v>2010</v>
      </c>
      <c r="B24" s="920">
        <v>6163.9409699999997</v>
      </c>
      <c r="C24" s="920">
        <v>5787.6723299999994</v>
      </c>
      <c r="D24" s="920">
        <v>1287.8821761596864</v>
      </c>
      <c r="E24" s="921">
        <v>13239.495476159685</v>
      </c>
      <c r="F24" s="922" t="s">
        <v>1192</v>
      </c>
      <c r="G24" s="918"/>
      <c r="H24" s="918"/>
      <c r="I24" s="918"/>
      <c r="J24" s="918"/>
      <c r="K24" s="918"/>
      <c r="L24" s="918"/>
      <c r="M24" s="918"/>
      <c r="N24" s="918"/>
      <c r="O24" s="918"/>
      <c r="P24" s="918"/>
    </row>
    <row r="25" spans="1:16" s="913" customFormat="1" ht="12.75" customHeight="1">
      <c r="A25" s="923">
        <v>2011</v>
      </c>
      <c r="B25" s="920">
        <v>7115.0303599999997</v>
      </c>
      <c r="C25" s="920">
        <v>6977.6607899999999</v>
      </c>
      <c r="D25" s="920"/>
      <c r="E25" s="921">
        <v>14092.691149999999</v>
      </c>
      <c r="F25" s="922" t="s">
        <v>1192</v>
      </c>
      <c r="G25" s="918"/>
      <c r="H25" s="918"/>
      <c r="I25" s="918"/>
      <c r="J25" s="918"/>
      <c r="K25" s="918"/>
      <c r="L25" s="918"/>
      <c r="M25" s="918"/>
      <c r="N25" s="918"/>
      <c r="O25" s="918"/>
      <c r="P25" s="918"/>
    </row>
    <row r="26" spans="1:16" s="913" customFormat="1" ht="12.75" customHeight="1">
      <c r="A26" s="923">
        <v>2012</v>
      </c>
      <c r="B26" s="920">
        <v>7598.3883539999997</v>
      </c>
      <c r="C26" s="920">
        <v>6520.8608299999996</v>
      </c>
      <c r="D26" s="920"/>
      <c r="E26" s="921">
        <v>14119.249184</v>
      </c>
      <c r="F26" s="922" t="s">
        <v>1192</v>
      </c>
      <c r="G26" s="918"/>
      <c r="H26" s="918"/>
      <c r="I26" s="918"/>
      <c r="J26" s="918"/>
      <c r="K26" s="918"/>
      <c r="L26" s="918"/>
      <c r="M26" s="918"/>
      <c r="N26" s="918"/>
      <c r="O26" s="918"/>
      <c r="P26" s="918"/>
    </row>
    <row r="27" spans="1:16" s="913" customFormat="1" ht="12.75" customHeight="1">
      <c r="A27" s="923">
        <v>2013</v>
      </c>
      <c r="B27" s="920">
        <v>8378.4640479999998</v>
      </c>
      <c r="C27" s="920">
        <v>6681.3104510000003</v>
      </c>
      <c r="D27" s="924"/>
      <c r="E27" s="921">
        <v>15059.774498999999</v>
      </c>
      <c r="F27" s="922" t="s">
        <v>1192</v>
      </c>
      <c r="G27" s="918"/>
      <c r="H27" s="918"/>
      <c r="I27" s="918"/>
      <c r="J27" s="918"/>
      <c r="K27" s="918"/>
      <c r="L27" s="918"/>
      <c r="M27" s="918"/>
      <c r="N27" s="918"/>
      <c r="O27" s="918"/>
      <c r="P27" s="918"/>
    </row>
    <row r="28" spans="1:16" s="913" customFormat="1" ht="12.75" customHeight="1" thickBot="1">
      <c r="A28" s="925">
        <v>2014</v>
      </c>
      <c r="B28" s="926">
        <v>8779.452346</v>
      </c>
      <c r="C28" s="926">
        <v>6982.43786</v>
      </c>
      <c r="D28" s="924"/>
      <c r="E28" s="921">
        <v>15761.890206</v>
      </c>
      <c r="F28" s="922" t="s">
        <v>1192</v>
      </c>
      <c r="G28" s="918"/>
      <c r="H28" s="918"/>
      <c r="I28" s="918"/>
      <c r="J28" s="918"/>
      <c r="K28" s="918"/>
      <c r="L28" s="918"/>
      <c r="M28" s="918"/>
      <c r="N28" s="918"/>
      <c r="O28" s="918"/>
      <c r="P28" s="918"/>
    </row>
    <row r="29" spans="1:16" s="913" customFormat="1" ht="13.5" customHeight="1">
      <c r="A29" s="927" t="s">
        <v>1193</v>
      </c>
      <c r="B29" s="928"/>
      <c r="C29" s="928"/>
      <c r="D29" s="928"/>
      <c r="E29" s="928"/>
      <c r="F29" s="928"/>
    </row>
  </sheetData>
  <mergeCells count="9"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view="pageBreakPreview" zoomScaleNormal="75" zoomScaleSheetLayoutView="100" workbookViewId="0">
      <selection activeCell="A5" sqref="A5:F7"/>
    </sheetView>
  </sheetViews>
  <sheetFormatPr baseColWidth="10" defaultRowHeight="12.75"/>
  <cols>
    <col min="1" max="6" width="18.28515625" style="931" customWidth="1"/>
    <col min="7" max="12" width="15.85546875" style="931" customWidth="1"/>
    <col min="13" max="16384" width="11.42578125" style="931"/>
  </cols>
  <sheetData>
    <row r="1" spans="1:22" ht="18">
      <c r="A1" s="1147" t="s">
        <v>1185</v>
      </c>
      <c r="B1" s="1147"/>
      <c r="C1" s="1147"/>
      <c r="D1" s="1147"/>
      <c r="E1" s="1147"/>
      <c r="F1" s="1147"/>
      <c r="G1" s="1147"/>
      <c r="H1" s="930"/>
      <c r="I1" s="930"/>
      <c r="J1" s="930"/>
      <c r="K1" s="930"/>
      <c r="L1" s="929"/>
      <c r="M1" s="929"/>
      <c r="N1" s="929"/>
      <c r="O1" s="929"/>
      <c r="P1" s="929"/>
      <c r="Q1" s="929"/>
    </row>
    <row r="2" spans="1:22" ht="12.75" customHeight="1">
      <c r="A2" s="929"/>
      <c r="B2" s="929"/>
      <c r="C2" s="929"/>
      <c r="D2" s="929"/>
      <c r="E2" s="929"/>
      <c r="F2" s="929"/>
      <c r="G2" s="929"/>
    </row>
    <row r="3" spans="1:22" ht="15" customHeight="1">
      <c r="A3" s="1152" t="s">
        <v>1194</v>
      </c>
      <c r="B3" s="1152"/>
      <c r="C3" s="1152"/>
      <c r="D3" s="1152"/>
      <c r="E3" s="1152"/>
      <c r="F3" s="1152"/>
      <c r="G3" s="1152"/>
      <c r="H3" s="932"/>
      <c r="I3" s="932"/>
      <c r="J3" s="932"/>
      <c r="K3" s="932"/>
      <c r="L3" s="932"/>
      <c r="M3" s="933"/>
      <c r="N3" s="933"/>
      <c r="O3" s="933"/>
      <c r="P3" s="933"/>
      <c r="Q3" s="933"/>
      <c r="R3" s="933"/>
    </row>
    <row r="4" spans="1:22" ht="13.5" customHeight="1" thickBot="1">
      <c r="A4" s="934"/>
      <c r="B4" s="934"/>
      <c r="C4" s="934"/>
      <c r="D4" s="934"/>
      <c r="E4" s="934"/>
      <c r="F4" s="934"/>
      <c r="G4" s="934"/>
      <c r="H4" s="935"/>
      <c r="I4" s="935"/>
      <c r="J4" s="935"/>
      <c r="K4" s="935"/>
      <c r="L4" s="935"/>
    </row>
    <row r="5" spans="1:22" s="811" customFormat="1" ht="23.25" customHeight="1">
      <c r="A5" s="1122" t="s">
        <v>1195</v>
      </c>
      <c r="B5" s="1140" t="s">
        <v>1196</v>
      </c>
      <c r="C5" s="1153"/>
      <c r="D5" s="1153"/>
      <c r="E5" s="1153"/>
      <c r="F5" s="1153"/>
      <c r="G5" s="1140" t="s">
        <v>1197</v>
      </c>
      <c r="H5" s="236"/>
      <c r="I5" s="235"/>
      <c r="J5" s="235"/>
      <c r="K5" s="235"/>
      <c r="L5" s="235"/>
      <c r="M5" s="936"/>
      <c r="N5" s="810"/>
      <c r="O5" s="810"/>
      <c r="P5" s="810"/>
      <c r="Q5" s="810"/>
      <c r="R5" s="810"/>
    </row>
    <row r="6" spans="1:22" s="811" customFormat="1" ht="66" customHeight="1" thickBot="1">
      <c r="A6" s="1123"/>
      <c r="B6" s="827" t="s">
        <v>1198</v>
      </c>
      <c r="C6" s="827" t="s">
        <v>1199</v>
      </c>
      <c r="D6" s="827" t="s">
        <v>1200</v>
      </c>
      <c r="E6" s="827" t="s">
        <v>1201</v>
      </c>
      <c r="F6" s="827" t="s">
        <v>1202</v>
      </c>
      <c r="G6" s="1141"/>
      <c r="H6" s="235"/>
      <c r="I6" s="235"/>
      <c r="J6" s="235"/>
      <c r="K6" s="235"/>
      <c r="L6" s="235"/>
      <c r="M6" s="810"/>
      <c r="N6" s="810"/>
      <c r="O6" s="810"/>
      <c r="P6" s="810"/>
      <c r="Q6" s="810"/>
      <c r="R6" s="810"/>
    </row>
    <row r="7" spans="1:22" s="371" customFormat="1">
      <c r="A7" s="937" t="s">
        <v>373</v>
      </c>
      <c r="B7" s="915">
        <v>365571.82</v>
      </c>
      <c r="C7" s="915">
        <v>28313.22</v>
      </c>
      <c r="D7" s="915">
        <v>2112071.6299999994</v>
      </c>
      <c r="E7" s="915">
        <v>124659.5</v>
      </c>
      <c r="F7" s="915">
        <v>82583.13</v>
      </c>
      <c r="G7" s="917">
        <f>SUM(B7:F7)</f>
        <v>2713199.2999999993</v>
      </c>
      <c r="H7" s="340"/>
      <c r="I7" s="340"/>
      <c r="J7" s="340"/>
      <c r="K7" s="340"/>
      <c r="L7" s="340"/>
      <c r="M7" s="370"/>
      <c r="N7" s="370"/>
      <c r="O7" s="370"/>
      <c r="P7" s="370"/>
      <c r="Q7" s="370"/>
      <c r="R7" s="370"/>
      <c r="S7" s="370"/>
      <c r="T7" s="370"/>
      <c r="U7" s="370"/>
      <c r="V7" s="370"/>
    </row>
    <row r="8" spans="1:22" s="371" customFormat="1" ht="13.15" customHeight="1">
      <c r="A8" s="938" t="s">
        <v>374</v>
      </c>
      <c r="B8" s="920">
        <v>40784.86</v>
      </c>
      <c r="C8" s="920">
        <v>2412.25</v>
      </c>
      <c r="D8" s="920">
        <v>291925.0500000001</v>
      </c>
      <c r="E8" s="920">
        <v>5731.23</v>
      </c>
      <c r="F8" s="920">
        <v>62457.73</v>
      </c>
      <c r="G8" s="922">
        <f>SUM(B8:F8)</f>
        <v>403311.12000000005</v>
      </c>
      <c r="H8" s="340"/>
      <c r="I8" s="340"/>
      <c r="J8" s="340"/>
      <c r="K8" s="340"/>
      <c r="L8" s="340"/>
      <c r="M8" s="370"/>
      <c r="N8" s="370"/>
      <c r="O8" s="370"/>
      <c r="P8" s="370"/>
      <c r="Q8" s="370"/>
      <c r="R8" s="370"/>
      <c r="S8" s="370"/>
      <c r="T8" s="370"/>
      <c r="U8" s="370"/>
      <c r="V8" s="370"/>
    </row>
    <row r="9" spans="1:22">
      <c r="A9" s="938"/>
      <c r="B9" s="920"/>
      <c r="C9" s="920"/>
      <c r="D9" s="920"/>
      <c r="E9" s="920"/>
      <c r="F9" s="920"/>
      <c r="G9" s="922"/>
      <c r="H9" s="340"/>
      <c r="I9" s="340"/>
      <c r="J9" s="340"/>
      <c r="K9" s="340"/>
      <c r="L9" s="340"/>
    </row>
    <row r="10" spans="1:22" ht="13.5" thickBot="1">
      <c r="A10" s="825" t="s">
        <v>478</v>
      </c>
      <c r="B10" s="939">
        <f t="shared" ref="B10:F10" si="0">SUM(B7:B9)</f>
        <v>406356.68</v>
      </c>
      <c r="C10" s="939">
        <f t="shared" si="0"/>
        <v>30725.47</v>
      </c>
      <c r="D10" s="939">
        <f t="shared" si="0"/>
        <v>2403996.6799999997</v>
      </c>
      <c r="E10" s="939">
        <f t="shared" si="0"/>
        <v>130390.73</v>
      </c>
      <c r="F10" s="939">
        <f t="shared" si="0"/>
        <v>145040.86000000002</v>
      </c>
      <c r="G10" s="940">
        <f>SUM(B10:F10)</f>
        <v>3116510.4199999995</v>
      </c>
      <c r="H10" s="340"/>
      <c r="I10" s="340"/>
      <c r="J10" s="340"/>
      <c r="K10" s="340"/>
      <c r="L10" s="340"/>
    </row>
    <row r="11" spans="1:22">
      <c r="A11" s="941"/>
      <c r="B11" s="942"/>
      <c r="C11" s="942"/>
      <c r="D11" s="942"/>
      <c r="E11" s="942"/>
      <c r="F11" s="942"/>
      <c r="G11" s="942"/>
      <c r="H11" s="942"/>
      <c r="I11" s="942"/>
      <c r="J11" s="942"/>
      <c r="K11" s="942"/>
    </row>
    <row r="12" spans="1:22" ht="13.5" thickBot="1">
      <c r="A12" s="941"/>
      <c r="B12" s="942"/>
      <c r="C12" s="942"/>
      <c r="D12" s="942"/>
      <c r="E12" s="942"/>
      <c r="F12" s="942"/>
      <c r="G12" s="942"/>
      <c r="H12" s="942"/>
      <c r="I12" s="942"/>
      <c r="J12" s="942"/>
    </row>
    <row r="13" spans="1:22" ht="27.75" customHeight="1">
      <c r="A13" s="1122" t="s">
        <v>1195</v>
      </c>
      <c r="B13" s="1124" t="s">
        <v>1203</v>
      </c>
      <c r="C13" s="1125"/>
      <c r="D13" s="1125"/>
      <c r="E13" s="1151"/>
      <c r="F13" s="1140" t="s">
        <v>1204</v>
      </c>
      <c r="G13" s="942"/>
      <c r="H13" s="942"/>
      <c r="I13" s="942"/>
      <c r="J13" s="942"/>
    </row>
    <row r="14" spans="1:22" ht="39.75" customHeight="1" thickBot="1">
      <c r="A14" s="1123"/>
      <c r="B14" s="827" t="s">
        <v>1205</v>
      </c>
      <c r="C14" s="827" t="s">
        <v>1206</v>
      </c>
      <c r="D14" s="943" t="s">
        <v>1207</v>
      </c>
      <c r="E14" s="827" t="s">
        <v>1208</v>
      </c>
      <c r="F14" s="1141"/>
      <c r="G14" s="942"/>
      <c r="H14" s="942"/>
      <c r="I14" s="942"/>
      <c r="J14" s="942"/>
    </row>
    <row r="15" spans="1:22">
      <c r="A15" s="937" t="s">
        <v>373</v>
      </c>
      <c r="B15" s="915">
        <v>72916.23000000001</v>
      </c>
      <c r="C15" s="915">
        <v>4045479.5460000006</v>
      </c>
      <c r="D15" s="915">
        <v>944650</v>
      </c>
      <c r="E15" s="915">
        <v>1003207.2700000001</v>
      </c>
      <c r="F15" s="917">
        <v>6066253.046000001</v>
      </c>
      <c r="G15" s="942"/>
      <c r="H15" s="942"/>
      <c r="I15" s="942"/>
      <c r="J15" s="942"/>
    </row>
    <row r="16" spans="1:22">
      <c r="A16" s="938" t="s">
        <v>374</v>
      </c>
      <c r="B16" s="920">
        <v>9715</v>
      </c>
      <c r="C16" s="920">
        <v>4388257.3599999994</v>
      </c>
      <c r="D16" s="920">
        <v>317430</v>
      </c>
      <c r="E16" s="920">
        <v>1863724.3799999997</v>
      </c>
      <c r="F16" s="922">
        <v>6579126.7399999993</v>
      </c>
      <c r="G16" s="942"/>
      <c r="H16" s="942"/>
      <c r="I16" s="942"/>
      <c r="J16" s="942"/>
    </row>
    <row r="17" spans="1:11">
      <c r="A17" s="938"/>
      <c r="B17" s="920"/>
      <c r="C17" s="920"/>
      <c r="D17" s="920"/>
      <c r="E17" s="920"/>
      <c r="F17" s="922"/>
      <c r="G17" s="942"/>
      <c r="H17" s="942"/>
      <c r="I17" s="942"/>
      <c r="J17" s="942"/>
    </row>
    <row r="18" spans="1:11" ht="13.5" thickBot="1">
      <c r="A18" s="825" t="s">
        <v>478</v>
      </c>
      <c r="B18" s="939">
        <v>82631.23000000001</v>
      </c>
      <c r="C18" s="939">
        <v>8433736.9059999995</v>
      </c>
      <c r="D18" s="939">
        <v>1262080</v>
      </c>
      <c r="E18" s="939">
        <v>2866931.65</v>
      </c>
      <c r="F18" s="940">
        <v>12645379.786</v>
      </c>
      <c r="G18" s="942"/>
      <c r="H18" s="942"/>
      <c r="I18" s="942"/>
      <c r="J18" s="942"/>
    </row>
    <row r="19" spans="1:11">
      <c r="A19" s="941"/>
      <c r="B19" s="942"/>
      <c r="C19" s="942"/>
      <c r="D19" s="942"/>
      <c r="E19" s="942"/>
      <c r="F19" s="942"/>
      <c r="G19" s="942"/>
      <c r="H19" s="942"/>
      <c r="I19" s="942"/>
      <c r="J19" s="942"/>
      <c r="K19" s="942"/>
    </row>
    <row r="20" spans="1:11">
      <c r="A20" s="941"/>
      <c r="B20" s="942"/>
      <c r="C20" s="942"/>
      <c r="D20" s="942"/>
      <c r="E20" s="942"/>
      <c r="F20" s="942"/>
      <c r="G20" s="942"/>
      <c r="H20" s="942"/>
      <c r="I20" s="942"/>
      <c r="J20" s="942"/>
      <c r="K20" s="942"/>
    </row>
    <row r="21" spans="1:11">
      <c r="A21" s="941"/>
      <c r="B21" s="942"/>
      <c r="C21" s="942"/>
      <c r="D21" s="942"/>
      <c r="E21" s="942"/>
      <c r="F21" s="942"/>
      <c r="G21" s="942"/>
      <c r="H21" s="942"/>
      <c r="I21" s="942"/>
      <c r="J21" s="942"/>
      <c r="K21" s="942"/>
    </row>
    <row r="22" spans="1:11">
      <c r="A22" s="941"/>
      <c r="B22" s="942"/>
      <c r="C22" s="942"/>
      <c r="D22" s="942"/>
      <c r="E22" s="942"/>
      <c r="F22" s="942"/>
      <c r="G22" s="942"/>
      <c r="H22" s="942"/>
      <c r="I22" s="942"/>
      <c r="J22" s="942"/>
      <c r="K22" s="942"/>
    </row>
    <row r="23" spans="1:11">
      <c r="A23" s="941"/>
      <c r="B23" s="942"/>
      <c r="C23" s="942"/>
      <c r="D23" s="942"/>
      <c r="E23" s="942"/>
      <c r="F23" s="942"/>
      <c r="G23" s="942"/>
      <c r="H23" s="942"/>
      <c r="I23" s="942"/>
      <c r="J23" s="942"/>
      <c r="K23" s="942"/>
    </row>
    <row r="24" spans="1:11">
      <c r="A24" s="941"/>
      <c r="B24" s="942"/>
      <c r="C24" s="942"/>
      <c r="D24" s="942"/>
      <c r="E24" s="942"/>
      <c r="F24" s="942"/>
      <c r="G24" s="942"/>
      <c r="H24" s="942"/>
      <c r="I24" s="942"/>
      <c r="J24" s="942"/>
      <c r="K24" s="942"/>
    </row>
    <row r="25" spans="1:11">
      <c r="A25" s="941"/>
      <c r="B25" s="942"/>
      <c r="C25" s="942"/>
      <c r="D25" s="942"/>
      <c r="E25" s="942"/>
      <c r="F25" s="942"/>
      <c r="G25" s="942"/>
      <c r="H25" s="942"/>
      <c r="I25" s="942"/>
      <c r="J25" s="942"/>
      <c r="K25" s="942"/>
    </row>
    <row r="26" spans="1:11">
      <c r="A26" s="941"/>
      <c r="B26" s="942"/>
      <c r="C26" s="942"/>
      <c r="D26" s="942"/>
      <c r="E26" s="942"/>
      <c r="F26" s="942"/>
      <c r="G26" s="942"/>
      <c r="H26" s="942"/>
      <c r="I26" s="942"/>
      <c r="J26" s="942"/>
      <c r="K26" s="942"/>
    </row>
    <row r="27" spans="1:11">
      <c r="A27" s="941"/>
      <c r="B27" s="942"/>
      <c r="C27" s="942"/>
      <c r="D27" s="942"/>
      <c r="E27" s="942"/>
      <c r="F27" s="942"/>
      <c r="G27" s="942"/>
      <c r="H27" s="942"/>
      <c r="I27" s="942"/>
      <c r="J27" s="942"/>
      <c r="K27" s="942"/>
    </row>
    <row r="28" spans="1:11" ht="16.5" customHeight="1"/>
    <row r="53" spans="2:5" ht="18" customHeight="1">
      <c r="B53" s="944"/>
      <c r="C53" s="945"/>
      <c r="D53" s="924"/>
      <c r="E53" s="924"/>
    </row>
    <row r="54" spans="2:5" ht="18" customHeight="1">
      <c r="B54" s="944"/>
      <c r="C54" s="945"/>
      <c r="D54" s="924"/>
      <c r="E54" s="924"/>
    </row>
    <row r="55" spans="2:5" ht="18" customHeight="1">
      <c r="B55" s="944"/>
      <c r="C55" s="945"/>
      <c r="D55" s="924"/>
      <c r="E55" s="924"/>
    </row>
    <row r="56" spans="2:5" ht="18" customHeight="1">
      <c r="B56" s="944"/>
      <c r="C56" s="945"/>
      <c r="D56" s="924"/>
      <c r="E56" s="924"/>
    </row>
    <row r="57" spans="2:5" ht="18" customHeight="1">
      <c r="B57" s="944"/>
      <c r="C57" s="945"/>
      <c r="D57" s="924"/>
      <c r="E57" s="924"/>
    </row>
    <row r="58" spans="2:5" ht="18" customHeight="1">
      <c r="B58" s="944"/>
      <c r="C58" s="945"/>
      <c r="D58" s="924"/>
      <c r="E58" s="924"/>
    </row>
    <row r="59" spans="2:5" ht="18" customHeight="1">
      <c r="B59" s="944"/>
      <c r="C59" s="945"/>
      <c r="D59" s="924"/>
      <c r="E59" s="924"/>
    </row>
    <row r="60" spans="2:5" ht="18" customHeight="1">
      <c r="B60" s="944"/>
      <c r="C60" s="945"/>
      <c r="D60" s="924"/>
      <c r="E60" s="924"/>
    </row>
    <row r="61" spans="2:5" ht="18" customHeight="1">
      <c r="B61" s="944"/>
      <c r="C61" s="945"/>
      <c r="D61" s="924"/>
      <c r="E61" s="924"/>
    </row>
    <row r="62" spans="2:5" ht="18" customHeight="1">
      <c r="B62" s="944"/>
      <c r="C62" s="945"/>
      <c r="D62" s="924"/>
      <c r="E62" s="924"/>
    </row>
  </sheetData>
  <mergeCells count="8">
    <mergeCell ref="A13:A14"/>
    <mergeCell ref="B13:E13"/>
    <mergeCell ref="F13:F14"/>
    <mergeCell ref="A1:G1"/>
    <mergeCell ref="A3:G3"/>
    <mergeCell ref="A5:A6"/>
    <mergeCell ref="B5:F5"/>
    <mergeCell ref="G5:G6"/>
  </mergeCells>
  <printOptions horizontalCentered="1"/>
  <pageMargins left="0.47244094488188981" right="0.31496062992125984" top="0.59055118110236227" bottom="0.98425196850393704" header="0" footer="0"/>
  <pageSetup paperSize="9" scale="75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BreakPreview" zoomScaleNormal="75" zoomScaleSheetLayoutView="100" workbookViewId="0">
      <selection activeCell="A5" sqref="A5:F7"/>
    </sheetView>
  </sheetViews>
  <sheetFormatPr baseColWidth="10" defaultRowHeight="12.75"/>
  <cols>
    <col min="1" max="1" width="64.28515625" style="931" customWidth="1"/>
    <col min="2" max="2" width="32.85546875" style="931" customWidth="1"/>
    <col min="3" max="3" width="8.5703125" style="931" customWidth="1"/>
    <col min="4" max="16384" width="11.42578125" style="931"/>
  </cols>
  <sheetData>
    <row r="1" spans="1:12" ht="18">
      <c r="A1" s="1147" t="s">
        <v>1185</v>
      </c>
      <c r="B1" s="1147"/>
      <c r="C1" s="929"/>
      <c r="D1" s="929"/>
      <c r="E1" s="929"/>
      <c r="F1" s="929"/>
      <c r="G1" s="929"/>
    </row>
    <row r="3" spans="1:12" ht="15" customHeight="1">
      <c r="A3" s="1154" t="s">
        <v>1209</v>
      </c>
      <c r="B3" s="1154"/>
      <c r="C3" s="946"/>
      <c r="D3" s="933"/>
      <c r="E3" s="933"/>
      <c r="F3" s="933"/>
      <c r="G3" s="933"/>
      <c r="H3" s="933"/>
    </row>
    <row r="4" spans="1:12" ht="13.5" thickBot="1">
      <c r="A4" s="947"/>
      <c r="B4" s="947"/>
    </row>
    <row r="5" spans="1:12" s="371" customFormat="1" ht="20.25" customHeight="1">
      <c r="A5" s="1122" t="s">
        <v>491</v>
      </c>
      <c r="B5" s="1140" t="s">
        <v>1210</v>
      </c>
      <c r="C5" s="948"/>
      <c r="D5" s="373"/>
      <c r="E5" s="373"/>
      <c r="F5" s="373"/>
      <c r="G5" s="373"/>
      <c r="H5" s="373"/>
    </row>
    <row r="6" spans="1:12" s="371" customFormat="1" ht="20.25" customHeight="1" thickBot="1">
      <c r="A6" s="1123"/>
      <c r="B6" s="1141"/>
      <c r="C6" s="948"/>
      <c r="D6" s="373"/>
      <c r="E6" s="373"/>
      <c r="F6" s="373"/>
      <c r="G6" s="373"/>
      <c r="H6" s="373"/>
    </row>
    <row r="7" spans="1:12" s="371" customFormat="1" ht="12.75" customHeight="1">
      <c r="A7" s="949" t="s">
        <v>494</v>
      </c>
      <c r="B7" s="917">
        <v>3641619.8200000003</v>
      </c>
      <c r="C7" s="950"/>
      <c r="D7" s="370"/>
      <c r="E7" s="370"/>
      <c r="F7" s="370"/>
      <c r="G7" s="370"/>
      <c r="H7" s="370"/>
      <c r="I7" s="370"/>
      <c r="J7" s="370"/>
      <c r="K7" s="370"/>
      <c r="L7" s="370"/>
    </row>
    <row r="8" spans="1:12" s="371" customFormat="1" ht="12.75" customHeight="1">
      <c r="A8" s="951" t="s">
        <v>1095</v>
      </c>
      <c r="B8" s="922">
        <v>2369492.91</v>
      </c>
      <c r="C8" s="950"/>
      <c r="D8" s="370"/>
      <c r="E8" s="370"/>
      <c r="F8" s="370"/>
      <c r="G8" s="370"/>
      <c r="H8" s="370"/>
      <c r="I8" s="370"/>
      <c r="J8" s="370"/>
      <c r="K8" s="370"/>
      <c r="L8" s="370"/>
    </row>
    <row r="9" spans="1:12" s="371" customFormat="1" ht="12.75" customHeight="1">
      <c r="A9" s="951" t="s">
        <v>492</v>
      </c>
      <c r="B9" s="922">
        <v>1404858.926</v>
      </c>
      <c r="C9" s="950"/>
      <c r="D9" s="370"/>
      <c r="E9" s="370"/>
      <c r="F9" s="370"/>
      <c r="G9" s="370"/>
      <c r="H9" s="370"/>
      <c r="I9" s="370"/>
      <c r="J9" s="370"/>
      <c r="K9" s="370"/>
      <c r="L9" s="370"/>
    </row>
    <row r="10" spans="1:12" s="371" customFormat="1" ht="12.75" customHeight="1">
      <c r="A10" s="951" t="s">
        <v>493</v>
      </c>
      <c r="B10" s="922">
        <v>500607.35</v>
      </c>
      <c r="C10" s="950"/>
      <c r="D10" s="370"/>
      <c r="E10" s="370"/>
      <c r="F10" s="370"/>
      <c r="G10" s="370"/>
      <c r="H10" s="370"/>
      <c r="I10" s="370"/>
      <c r="J10" s="370"/>
      <c r="K10" s="370"/>
      <c r="L10" s="370"/>
    </row>
    <row r="11" spans="1:12" s="371" customFormat="1" ht="12.75" customHeight="1">
      <c r="A11" s="951" t="s">
        <v>495</v>
      </c>
      <c r="B11" s="922">
        <v>294322.46000000002</v>
      </c>
      <c r="C11" s="950"/>
      <c r="D11" s="370"/>
      <c r="E11" s="370"/>
      <c r="F11" s="370"/>
      <c r="G11" s="370"/>
      <c r="H11" s="370"/>
      <c r="I11" s="370"/>
      <c r="J11" s="370"/>
      <c r="K11" s="370"/>
      <c r="L11" s="370"/>
    </row>
    <row r="12" spans="1:12" s="371" customFormat="1" ht="12.75" customHeight="1">
      <c r="A12" s="951" t="s">
        <v>496</v>
      </c>
      <c r="B12" s="922">
        <v>290589.69</v>
      </c>
      <c r="C12" s="950"/>
      <c r="D12" s="370"/>
      <c r="E12" s="370"/>
      <c r="F12" s="370"/>
      <c r="G12" s="370"/>
      <c r="H12" s="370"/>
      <c r="I12" s="370"/>
      <c r="J12" s="370"/>
      <c r="K12" s="370"/>
      <c r="L12" s="370"/>
    </row>
    <row r="13" spans="1:12" s="371" customFormat="1" ht="12.75" customHeight="1">
      <c r="A13" s="951" t="s">
        <v>1211</v>
      </c>
      <c r="B13" s="922">
        <v>64261.93</v>
      </c>
      <c r="C13" s="950"/>
      <c r="D13" s="370"/>
      <c r="E13" s="370"/>
      <c r="F13" s="370"/>
      <c r="G13" s="370"/>
      <c r="H13" s="370"/>
      <c r="I13" s="370"/>
      <c r="J13" s="370"/>
      <c r="K13" s="370"/>
      <c r="L13" s="370"/>
    </row>
    <row r="14" spans="1:12" s="371" customFormat="1" ht="12.75" customHeight="1" thickBot="1">
      <c r="A14" s="952" t="s">
        <v>1212</v>
      </c>
      <c r="B14" s="953">
        <v>213699.26000000036</v>
      </c>
      <c r="C14" s="950"/>
      <c r="D14" s="370"/>
      <c r="E14" s="370"/>
      <c r="F14" s="370"/>
      <c r="G14" s="370"/>
      <c r="H14" s="370"/>
      <c r="I14" s="370"/>
      <c r="J14" s="370"/>
      <c r="K14" s="370"/>
      <c r="L14" s="370"/>
    </row>
    <row r="22" spans="2:2">
      <c r="B22" s="954"/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98425196850393704" header="0" footer="0"/>
  <pageSetup paperSize="9" scale="8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M29"/>
  <sheetViews>
    <sheetView view="pageBreakPreview" zoomScale="75" zoomScaleNormal="75" workbookViewId="0">
      <selection activeCell="N32" sqref="N32"/>
    </sheetView>
  </sheetViews>
  <sheetFormatPr baseColWidth="10" defaultRowHeight="12.75"/>
  <cols>
    <col min="1" max="1" width="11.42578125" style="316"/>
    <col min="2" max="2" width="33.7109375" style="316" customWidth="1"/>
    <col min="3" max="7" width="20" style="316" customWidth="1"/>
    <col min="8" max="16384" width="11.42578125" style="316"/>
  </cols>
  <sheetData>
    <row r="1" spans="2:13" ht="18">
      <c r="B1" s="1094" t="s">
        <v>396</v>
      </c>
      <c r="C1" s="1094"/>
      <c r="D1" s="1094"/>
      <c r="E1" s="1094"/>
      <c r="F1" s="1094"/>
      <c r="G1" s="1094"/>
      <c r="H1" s="315"/>
      <c r="I1" s="315"/>
    </row>
    <row r="3" spans="2:13" ht="20.25" customHeight="1">
      <c r="B3" s="1084" t="s">
        <v>906</v>
      </c>
      <c r="C3" s="1084"/>
      <c r="D3" s="1084"/>
      <c r="E3" s="1084"/>
      <c r="F3" s="1084"/>
      <c r="G3" s="1084"/>
      <c r="H3" s="317"/>
      <c r="I3" s="317"/>
      <c r="J3" s="317"/>
    </row>
    <row r="4" spans="2:13" ht="13.5" thickBot="1">
      <c r="B4" s="321"/>
      <c r="C4" s="321"/>
      <c r="D4" s="321"/>
      <c r="E4" s="321"/>
      <c r="F4" s="321"/>
      <c r="G4" s="321"/>
    </row>
    <row r="5" spans="2:13" s="2" customFormat="1" ht="55.5" customHeight="1" thickBot="1">
      <c r="B5" s="19" t="s">
        <v>318</v>
      </c>
      <c r="C5" s="20" t="s">
        <v>510</v>
      </c>
      <c r="D5" s="20" t="s">
        <v>389</v>
      </c>
      <c r="E5" s="20" t="s">
        <v>578</v>
      </c>
      <c r="F5" s="20" t="s">
        <v>390</v>
      </c>
      <c r="G5" s="21" t="s">
        <v>391</v>
      </c>
      <c r="H5" s="1"/>
      <c r="I5" s="1"/>
      <c r="J5" s="1"/>
      <c r="L5" s="7"/>
    </row>
    <row r="6" spans="2:13" s="2" customFormat="1" ht="21.75" customHeight="1">
      <c r="B6" s="336" t="s">
        <v>397</v>
      </c>
      <c r="C6" s="154">
        <v>474439.44</v>
      </c>
      <c r="D6" s="154">
        <v>364942.69</v>
      </c>
      <c r="E6" s="3">
        <v>2129200.4700000002</v>
      </c>
      <c r="F6" s="135">
        <v>496.06</v>
      </c>
      <c r="G6" s="255">
        <v>2969078.66</v>
      </c>
      <c r="H6" s="3"/>
      <c r="I6" s="3"/>
      <c r="J6" s="3"/>
      <c r="K6" s="3"/>
      <c r="L6" s="3"/>
      <c r="M6" s="3"/>
    </row>
    <row r="7" spans="2:13" s="2" customFormat="1">
      <c r="B7" s="337" t="s">
        <v>398</v>
      </c>
      <c r="C7" s="155">
        <v>77211</v>
      </c>
      <c r="D7" s="155">
        <v>657398</v>
      </c>
      <c r="E7" s="3">
        <v>843381.3</v>
      </c>
      <c r="F7" s="136"/>
      <c r="G7" s="256">
        <v>1577990.3</v>
      </c>
      <c r="H7" s="3"/>
      <c r="I7" s="3"/>
      <c r="J7" s="3"/>
      <c r="K7" s="3"/>
      <c r="L7" s="3"/>
      <c r="M7" s="3"/>
    </row>
    <row r="8" spans="2:13" s="2" customFormat="1">
      <c r="B8" s="337" t="s">
        <v>399</v>
      </c>
      <c r="C8" s="155">
        <v>14121</v>
      </c>
      <c r="D8" s="155">
        <v>53323</v>
      </c>
      <c r="E8" s="3">
        <v>66360.78</v>
      </c>
      <c r="F8" s="134">
        <v>286.47000000000003</v>
      </c>
      <c r="G8" s="256">
        <v>134091.25</v>
      </c>
      <c r="H8" s="3"/>
      <c r="I8" s="3"/>
      <c r="J8" s="3"/>
      <c r="K8" s="3"/>
      <c r="L8" s="3"/>
      <c r="M8" s="3"/>
    </row>
    <row r="9" spans="2:13" s="2" customFormat="1">
      <c r="B9" s="337" t="s">
        <v>400</v>
      </c>
      <c r="C9" s="155">
        <v>157.44981610366409</v>
      </c>
      <c r="D9" s="155">
        <v>23306.845459313208</v>
      </c>
      <c r="E9" s="3">
        <v>71922.854336121949</v>
      </c>
      <c r="F9" s="134">
        <v>115279.69812530029</v>
      </c>
      <c r="G9" s="256">
        <v>210666.84773683912</v>
      </c>
      <c r="H9" s="3"/>
      <c r="I9" s="3"/>
      <c r="J9" s="3"/>
      <c r="K9" s="3"/>
      <c r="L9" s="3"/>
      <c r="M9" s="3"/>
    </row>
    <row r="10" spans="2:13" s="2" customFormat="1">
      <c r="B10" s="337" t="s">
        <v>511</v>
      </c>
      <c r="C10" s="155">
        <v>169944</v>
      </c>
      <c r="D10" s="155">
        <v>549712</v>
      </c>
      <c r="E10" s="3">
        <v>2019941</v>
      </c>
      <c r="F10" s="134"/>
      <c r="G10" s="256">
        <v>2739597</v>
      </c>
      <c r="H10" s="3"/>
      <c r="I10" s="3"/>
      <c r="J10" s="3"/>
      <c r="K10" s="3"/>
      <c r="L10" s="3"/>
      <c r="M10" s="3"/>
    </row>
    <row r="11" spans="2:13" s="2" customFormat="1">
      <c r="B11" s="337" t="s">
        <v>402</v>
      </c>
      <c r="C11" s="155">
        <v>63923</v>
      </c>
      <c r="D11" s="155">
        <v>1101903</v>
      </c>
      <c r="E11" s="3">
        <v>1816492</v>
      </c>
      <c r="F11" s="134"/>
      <c r="G11" s="256">
        <v>2982318</v>
      </c>
      <c r="H11" s="3"/>
      <c r="I11" s="3"/>
      <c r="J11" s="3"/>
      <c r="K11" s="3"/>
      <c r="L11" s="3"/>
      <c r="M11" s="3"/>
    </row>
    <row r="12" spans="2:13" s="2" customFormat="1">
      <c r="B12" s="337" t="s">
        <v>403</v>
      </c>
      <c r="C12" s="155">
        <v>66807.185454654362</v>
      </c>
      <c r="D12" s="155">
        <v>235244</v>
      </c>
      <c r="E12" s="3">
        <v>1282030</v>
      </c>
      <c r="F12" s="134"/>
      <c r="G12" s="256">
        <v>1584081.1854546545</v>
      </c>
      <c r="H12" s="3"/>
      <c r="I12" s="3"/>
      <c r="J12" s="3"/>
      <c r="K12" s="3"/>
      <c r="L12" s="3"/>
      <c r="M12" s="3"/>
    </row>
    <row r="13" spans="2:13" s="2" customFormat="1">
      <c r="B13" s="337" t="s">
        <v>414</v>
      </c>
      <c r="C13" s="155">
        <v>45980.232159563937</v>
      </c>
      <c r="D13" s="155">
        <v>52717.176806022057</v>
      </c>
      <c r="E13" s="3">
        <v>168102.0701896422</v>
      </c>
      <c r="F13" s="134"/>
      <c r="G13" s="256">
        <v>266799.47915522818</v>
      </c>
      <c r="H13" s="3"/>
      <c r="I13" s="3"/>
      <c r="J13" s="3"/>
      <c r="K13" s="3"/>
      <c r="L13" s="3"/>
      <c r="M13" s="3"/>
    </row>
    <row r="14" spans="2:13" s="2" customFormat="1">
      <c r="B14" s="337" t="s">
        <v>416</v>
      </c>
      <c r="C14" s="155">
        <v>33662.480000000003</v>
      </c>
      <c r="D14" s="155">
        <v>285553.25</v>
      </c>
      <c r="E14" s="3">
        <v>117863.62</v>
      </c>
      <c r="F14" s="134"/>
      <c r="G14" s="256">
        <v>437079.35</v>
      </c>
      <c r="H14" s="3"/>
      <c r="I14" s="3"/>
      <c r="J14" s="3"/>
      <c r="K14" s="3"/>
      <c r="L14" s="3"/>
      <c r="M14" s="3"/>
    </row>
    <row r="15" spans="2:13" s="2" customFormat="1">
      <c r="B15" s="337" t="s">
        <v>413</v>
      </c>
      <c r="C15" s="155">
        <v>63292</v>
      </c>
      <c r="D15" s="155">
        <v>186599</v>
      </c>
      <c r="E15" s="3">
        <v>504568.35</v>
      </c>
      <c r="F15" s="134"/>
      <c r="G15" s="256">
        <v>754459.35</v>
      </c>
      <c r="H15" s="3"/>
      <c r="I15" s="3"/>
      <c r="J15" s="3"/>
      <c r="K15" s="3"/>
      <c r="L15" s="3"/>
      <c r="M15" s="3"/>
    </row>
    <row r="16" spans="2:13" s="2" customFormat="1">
      <c r="B16" s="337" t="s">
        <v>405</v>
      </c>
      <c r="C16" s="155">
        <v>29309</v>
      </c>
      <c r="D16" s="155">
        <v>121899</v>
      </c>
      <c r="E16" s="3">
        <v>1770043.05</v>
      </c>
      <c r="F16" s="134"/>
      <c r="G16" s="256">
        <v>1921251.05</v>
      </c>
      <c r="I16" s="3"/>
      <c r="J16" s="3"/>
      <c r="K16" s="3"/>
      <c r="L16" s="3"/>
      <c r="M16" s="3"/>
    </row>
    <row r="17" spans="2:13" s="2" customFormat="1">
      <c r="B17" s="337" t="s">
        <v>406</v>
      </c>
      <c r="C17" s="155">
        <v>6028.9</v>
      </c>
      <c r="D17" s="155">
        <v>7858.41</v>
      </c>
      <c r="E17" s="3">
        <v>1089950.8799999999</v>
      </c>
      <c r="F17" s="134">
        <v>312112.08</v>
      </c>
      <c r="G17" s="256">
        <v>1415950.27</v>
      </c>
      <c r="I17" s="3"/>
      <c r="J17" s="3"/>
      <c r="K17" s="3"/>
      <c r="L17" s="3"/>
      <c r="M17" s="3"/>
    </row>
    <row r="18" spans="2:13" s="2" customFormat="1">
      <c r="B18" s="337" t="s">
        <v>417</v>
      </c>
      <c r="C18" s="155">
        <v>3888.9304490222312</v>
      </c>
      <c r="D18" s="155">
        <v>2991.3156297702744</v>
      </c>
      <c r="E18" s="3">
        <v>178832.09789422853</v>
      </c>
      <c r="F18" s="134"/>
      <c r="G18" s="256">
        <v>185712.34397302102</v>
      </c>
      <c r="H18" s="4"/>
      <c r="I18" s="3"/>
      <c r="J18" s="3"/>
      <c r="K18" s="3"/>
      <c r="L18" s="3"/>
      <c r="M18" s="3"/>
    </row>
    <row r="19" spans="2:13" s="2" customFormat="1">
      <c r="B19" s="337" t="s">
        <v>407</v>
      </c>
      <c r="C19" s="155">
        <v>11815.430469803016</v>
      </c>
      <c r="D19" s="155">
        <v>130873.9634226966</v>
      </c>
      <c r="E19" s="3">
        <v>34136.628700567104</v>
      </c>
      <c r="F19" s="134"/>
      <c r="G19" s="256">
        <v>176826.02259306674</v>
      </c>
      <c r="H19" s="4"/>
      <c r="I19" s="3"/>
      <c r="J19" s="3"/>
      <c r="K19" s="3"/>
      <c r="L19" s="3"/>
      <c r="M19" s="3"/>
    </row>
    <row r="20" spans="2:13" s="2" customFormat="1">
      <c r="B20" s="337" t="s">
        <v>409</v>
      </c>
      <c r="C20" s="155">
        <v>14596.587669068294</v>
      </c>
      <c r="D20" s="155">
        <v>158187.18931194415</v>
      </c>
      <c r="E20" s="3">
        <v>224291.01694547248</v>
      </c>
      <c r="F20" s="136"/>
      <c r="G20" s="256">
        <v>397074.79392648494</v>
      </c>
      <c r="H20" s="4"/>
      <c r="I20" s="3"/>
      <c r="J20" s="3"/>
      <c r="K20" s="3"/>
      <c r="L20" s="3"/>
      <c r="M20" s="3"/>
    </row>
    <row r="21" spans="2:13" s="2" customFormat="1">
      <c r="B21" s="337" t="s">
        <v>411</v>
      </c>
      <c r="C21" s="155">
        <v>6174.4857768631273</v>
      </c>
      <c r="D21" s="155">
        <v>123639.59779179782</v>
      </c>
      <c r="E21" s="3">
        <v>323589.28904198349</v>
      </c>
      <c r="F21" s="134">
        <v>297.61703822938449</v>
      </c>
      <c r="G21" s="256">
        <v>453700.9896488738</v>
      </c>
      <c r="H21" s="4"/>
      <c r="I21" s="3"/>
      <c r="J21" s="3"/>
      <c r="K21" s="3"/>
      <c r="L21" s="3"/>
      <c r="M21" s="3"/>
    </row>
    <row r="22" spans="2:13" s="2" customFormat="1">
      <c r="B22" s="337" t="s">
        <v>415</v>
      </c>
      <c r="C22" s="155">
        <v>54338.123640061072</v>
      </c>
      <c r="D22" s="155">
        <v>63422.072040602994</v>
      </c>
      <c r="E22" s="3">
        <v>190459.66618004534</v>
      </c>
      <c r="F22" s="134"/>
      <c r="G22" s="256">
        <v>308219.86186070938</v>
      </c>
      <c r="H22" s="4"/>
      <c r="I22" s="3"/>
      <c r="J22" s="3"/>
      <c r="K22" s="3"/>
      <c r="L22" s="3"/>
      <c r="M22" s="3"/>
    </row>
    <row r="23" spans="2:13" s="2" customFormat="1">
      <c r="B23" s="337"/>
      <c r="C23" s="17"/>
      <c r="D23" s="17"/>
      <c r="E23" s="1"/>
      <c r="F23" s="17"/>
      <c r="G23" s="257"/>
      <c r="H23" s="4"/>
      <c r="I23" s="1"/>
      <c r="J23" s="3"/>
      <c r="K23" s="1"/>
      <c r="L23" s="1"/>
      <c r="M23" s="3"/>
    </row>
    <row r="24" spans="2:13" s="2" customFormat="1" ht="13.5" thickBot="1">
      <c r="B24" s="338" t="s">
        <v>392</v>
      </c>
      <c r="C24" s="131">
        <v>1135689.2454351396</v>
      </c>
      <c r="D24" s="131">
        <v>4119570.5104621467</v>
      </c>
      <c r="E24" s="131">
        <v>12831165.073288061</v>
      </c>
      <c r="F24" s="131">
        <v>428471.9251635297</v>
      </c>
      <c r="G24" s="133">
        <v>18514896.754348882</v>
      </c>
      <c r="H24" s="4"/>
      <c r="I24" s="3"/>
      <c r="J24" s="3"/>
      <c r="K24" s="3"/>
      <c r="L24" s="3"/>
      <c r="M24" s="3"/>
    </row>
    <row r="25" spans="2:13" s="2" customFormat="1" ht="17.25" customHeight="1">
      <c r="B25" s="258" t="s">
        <v>395</v>
      </c>
      <c r="C25" s="259"/>
      <c r="D25" s="259"/>
      <c r="E25" s="259"/>
      <c r="F25" s="259"/>
      <c r="G25" s="260"/>
      <c r="H25" s="3"/>
      <c r="I25" s="3"/>
      <c r="J25" s="3"/>
      <c r="K25" s="3"/>
      <c r="L25" s="3"/>
      <c r="M25" s="3"/>
    </row>
    <row r="26" spans="2:13" s="2" customFormat="1">
      <c r="B26" s="334" t="s">
        <v>775</v>
      </c>
      <c r="C26" s="335"/>
      <c r="D26" s="323"/>
      <c r="E26" s="323"/>
      <c r="F26" s="323"/>
    </row>
    <row r="27" spans="2:13" s="2" customFormat="1">
      <c r="B27" s="334" t="s">
        <v>776</v>
      </c>
      <c r="C27" s="335"/>
      <c r="D27" s="323"/>
      <c r="E27" s="323"/>
      <c r="F27" s="323"/>
    </row>
    <row r="28" spans="2:13">
      <c r="B28" s="1095" t="s">
        <v>512</v>
      </c>
      <c r="C28" s="1095"/>
      <c r="D28" s="324"/>
      <c r="E28" s="324"/>
      <c r="F28" s="324"/>
    </row>
    <row r="29" spans="2:13">
      <c r="D29" s="324"/>
    </row>
  </sheetData>
  <mergeCells count="3">
    <mergeCell ref="B1:G1"/>
    <mergeCell ref="B3:G3"/>
    <mergeCell ref="B28:C28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Normal="75" zoomScaleSheetLayoutView="100" workbookViewId="0">
      <selection activeCell="A5" sqref="A5:F7"/>
    </sheetView>
  </sheetViews>
  <sheetFormatPr baseColWidth="10" defaultRowHeight="12.75"/>
  <cols>
    <col min="1" max="1" width="58.42578125" style="931" customWidth="1"/>
    <col min="2" max="2" width="44.140625" style="931" customWidth="1"/>
    <col min="3" max="16384" width="11.42578125" style="931"/>
  </cols>
  <sheetData>
    <row r="1" spans="1:11" ht="18">
      <c r="A1" s="1147" t="s">
        <v>1185</v>
      </c>
      <c r="B1" s="1147"/>
      <c r="C1" s="929"/>
      <c r="D1" s="929"/>
      <c r="E1" s="929"/>
      <c r="F1" s="929"/>
    </row>
    <row r="3" spans="1:11" ht="15">
      <c r="A3" s="1154" t="s">
        <v>1213</v>
      </c>
      <c r="B3" s="1154"/>
      <c r="C3" s="933"/>
      <c r="D3" s="933"/>
      <c r="E3" s="933"/>
      <c r="F3" s="933"/>
      <c r="G3" s="933"/>
    </row>
    <row r="4" spans="1:11" ht="13.5" thickBot="1">
      <c r="A4" s="947"/>
      <c r="B4" s="947"/>
    </row>
    <row r="5" spans="1:11" s="371" customFormat="1" ht="12.75" customHeight="1">
      <c r="A5" s="1122" t="s">
        <v>1214</v>
      </c>
      <c r="B5" s="1140" t="s">
        <v>1215</v>
      </c>
      <c r="C5" s="373"/>
      <c r="D5" s="373"/>
      <c r="E5" s="373"/>
      <c r="F5" s="373"/>
      <c r="G5" s="373"/>
    </row>
    <row r="6" spans="1:11" s="371" customFormat="1" ht="28.5" customHeight="1" thickBot="1">
      <c r="A6" s="1123"/>
      <c r="B6" s="1141"/>
      <c r="C6" s="373"/>
      <c r="D6" s="373"/>
      <c r="E6" s="373"/>
      <c r="F6" s="373"/>
      <c r="G6" s="373"/>
    </row>
    <row r="7" spans="1:11" s="371" customFormat="1" ht="12.75" customHeight="1">
      <c r="A7" s="949" t="s">
        <v>1216</v>
      </c>
      <c r="B7" s="917">
        <v>5578331.3899999997</v>
      </c>
      <c r="C7" s="370"/>
      <c r="D7" s="370"/>
      <c r="E7" s="370"/>
      <c r="F7" s="370"/>
      <c r="G7" s="370"/>
      <c r="H7" s="370"/>
      <c r="I7" s="370"/>
      <c r="J7" s="370"/>
      <c r="K7" s="370"/>
    </row>
    <row r="8" spans="1:11" s="371" customFormat="1" ht="12.75" customHeight="1">
      <c r="A8" s="951" t="s">
        <v>1217</v>
      </c>
      <c r="B8" s="922">
        <v>926621.91999999993</v>
      </c>
      <c r="C8" s="370"/>
      <c r="D8" s="370"/>
      <c r="E8" s="370"/>
      <c r="F8" s="370"/>
      <c r="G8" s="370"/>
      <c r="H8" s="370"/>
      <c r="I8" s="370"/>
      <c r="J8" s="370"/>
      <c r="K8" s="370"/>
    </row>
    <row r="9" spans="1:11" s="371" customFormat="1" ht="12.75" customHeight="1">
      <c r="A9" s="951" t="s">
        <v>659</v>
      </c>
      <c r="B9" s="922">
        <v>131162.69</v>
      </c>
      <c r="C9" s="370"/>
      <c r="D9" s="370"/>
      <c r="E9" s="370"/>
      <c r="F9" s="370"/>
      <c r="G9" s="370"/>
      <c r="H9" s="370"/>
      <c r="I9" s="370"/>
      <c r="J9" s="370"/>
      <c r="K9" s="370"/>
    </row>
    <row r="10" spans="1:11" s="371" customFormat="1" ht="12.75" customHeight="1">
      <c r="A10" s="951" t="s">
        <v>498</v>
      </c>
      <c r="B10" s="922">
        <v>106464.04</v>
      </c>
      <c r="C10" s="370"/>
      <c r="D10" s="370"/>
      <c r="E10" s="370"/>
      <c r="F10" s="370"/>
      <c r="G10" s="370"/>
      <c r="H10" s="370"/>
      <c r="I10" s="370"/>
      <c r="J10" s="370"/>
      <c r="K10" s="370"/>
    </row>
    <row r="11" spans="1:11" s="371" customFormat="1" ht="12.75" customHeight="1">
      <c r="A11" s="951" t="s">
        <v>497</v>
      </c>
      <c r="B11" s="922">
        <v>105802.18999999999</v>
      </c>
      <c r="C11" s="370"/>
      <c r="D11" s="370"/>
      <c r="E11" s="370"/>
      <c r="F11" s="370"/>
      <c r="G11" s="370"/>
      <c r="H11" s="370"/>
      <c r="I11" s="370"/>
      <c r="J11" s="370"/>
      <c r="K11" s="370"/>
    </row>
    <row r="12" spans="1:11" s="371" customFormat="1" ht="12.75" customHeight="1">
      <c r="A12" s="951" t="s">
        <v>1218</v>
      </c>
      <c r="B12" s="922">
        <v>59544.959999999999</v>
      </c>
      <c r="C12" s="370"/>
      <c r="D12" s="370"/>
      <c r="E12" s="370"/>
      <c r="F12" s="370"/>
      <c r="G12" s="370"/>
      <c r="H12" s="370"/>
      <c r="I12" s="370"/>
      <c r="J12" s="370"/>
      <c r="K12" s="370"/>
    </row>
    <row r="13" spans="1:11">
      <c r="A13" s="951" t="s">
        <v>1219</v>
      </c>
      <c r="B13" s="922">
        <v>16111.22</v>
      </c>
    </row>
    <row r="14" spans="1:11">
      <c r="A14" s="821" t="s">
        <v>1220</v>
      </c>
      <c r="B14" s="922">
        <v>25726.429999999997</v>
      </c>
    </row>
    <row r="15" spans="1:11" ht="13.5" thickBot="1">
      <c r="A15" s="952" t="s">
        <v>1221</v>
      </c>
      <c r="B15" s="953">
        <v>32673.01999999984</v>
      </c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98425196850393704" header="0" footer="0"/>
  <pageSetup paperSize="9" scale="8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Normal="75" zoomScaleSheetLayoutView="100" workbookViewId="0">
      <selection activeCell="A5" sqref="A5:F7"/>
    </sheetView>
  </sheetViews>
  <sheetFormatPr baseColWidth="10" defaultRowHeight="12.75"/>
  <cols>
    <col min="1" max="1" width="42.42578125" style="931" customWidth="1"/>
    <col min="2" max="2" width="19.42578125" style="931" customWidth="1"/>
    <col min="3" max="3" width="16.85546875" style="931" customWidth="1"/>
    <col min="4" max="4" width="17" style="931" customWidth="1"/>
    <col min="5" max="5" width="7" style="931" customWidth="1"/>
    <col min="6" max="16384" width="11.42578125" style="931"/>
  </cols>
  <sheetData>
    <row r="1" spans="1:10" ht="18">
      <c r="A1" s="1147" t="s">
        <v>1185</v>
      </c>
      <c r="B1" s="1147"/>
      <c r="C1" s="1147"/>
      <c r="D1" s="1147"/>
      <c r="E1" s="929"/>
      <c r="F1" s="929"/>
    </row>
    <row r="3" spans="1:10" ht="15" customHeight="1">
      <c r="A3" s="1154" t="s">
        <v>1222</v>
      </c>
      <c r="B3" s="1154"/>
      <c r="C3" s="1154"/>
      <c r="D3" s="1154"/>
      <c r="E3" s="933"/>
      <c r="F3" s="933"/>
      <c r="G3" s="933"/>
    </row>
    <row r="4" spans="1:10" ht="15" customHeight="1">
      <c r="A4" s="1154" t="s">
        <v>1223</v>
      </c>
      <c r="B4" s="1154"/>
      <c r="C4" s="1154"/>
      <c r="D4" s="1154"/>
      <c r="E4" s="933"/>
      <c r="F4" s="933"/>
      <c r="G4" s="933"/>
    </row>
    <row r="5" spans="1:10" ht="15.75" thickBot="1">
      <c r="A5" s="1154"/>
      <c r="B5" s="1154"/>
      <c r="C5" s="933"/>
      <c r="D5" s="933"/>
      <c r="E5" s="933"/>
      <c r="F5" s="933"/>
      <c r="G5" s="933"/>
    </row>
    <row r="6" spans="1:10" ht="23.25" customHeight="1">
      <c r="A6" s="1122" t="s">
        <v>318</v>
      </c>
      <c r="B6" s="1138" t="s">
        <v>373</v>
      </c>
      <c r="C6" s="1138" t="s">
        <v>374</v>
      </c>
      <c r="D6" s="1107" t="s">
        <v>1224</v>
      </c>
    </row>
    <row r="7" spans="1:10" s="371" customFormat="1" ht="23.25" customHeight="1" thickBot="1">
      <c r="A7" s="1123"/>
      <c r="B7" s="1139"/>
      <c r="C7" s="1139"/>
      <c r="D7" s="1108"/>
      <c r="E7" s="373"/>
      <c r="F7" s="373"/>
    </row>
    <row r="8" spans="1:10" s="371" customFormat="1" ht="13.5" customHeight="1">
      <c r="A8" s="817" t="s">
        <v>397</v>
      </c>
      <c r="B8" s="955">
        <v>151306</v>
      </c>
      <c r="C8" s="956">
        <v>7320</v>
      </c>
      <c r="D8" s="957">
        <v>158626</v>
      </c>
      <c r="E8" s="373"/>
      <c r="F8" s="373"/>
    </row>
    <row r="9" spans="1:10" s="371" customFormat="1" ht="12.75" customHeight="1">
      <c r="A9" s="821" t="s">
        <v>398</v>
      </c>
      <c r="B9" s="958">
        <v>232163.84999999998</v>
      </c>
      <c r="C9" s="959">
        <v>58665.4</v>
      </c>
      <c r="D9" s="960">
        <v>290829.25</v>
      </c>
      <c r="E9" s="370"/>
      <c r="F9" s="370"/>
      <c r="G9" s="370"/>
      <c r="H9" s="370"/>
      <c r="I9" s="370"/>
      <c r="J9" s="370"/>
    </row>
    <row r="10" spans="1:10" s="371" customFormat="1" ht="12.75" customHeight="1">
      <c r="A10" s="821" t="s">
        <v>399</v>
      </c>
      <c r="B10" s="958">
        <v>5356</v>
      </c>
      <c r="C10" s="959">
        <v>826.5</v>
      </c>
      <c r="D10" s="960">
        <v>6182.5</v>
      </c>
      <c r="E10" s="370"/>
      <c r="F10" s="370"/>
      <c r="G10" s="370"/>
      <c r="H10" s="370"/>
      <c r="I10" s="370"/>
      <c r="J10" s="370"/>
    </row>
    <row r="11" spans="1:10" s="371" customFormat="1" ht="12.75" customHeight="1">
      <c r="A11" s="821" t="s">
        <v>400</v>
      </c>
      <c r="B11" s="958">
        <v>162846.79999999999</v>
      </c>
      <c r="C11" s="959">
        <v>417397.9</v>
      </c>
      <c r="D11" s="960">
        <v>580244.69999999995</v>
      </c>
      <c r="E11" s="370"/>
      <c r="F11" s="370"/>
      <c r="G11" s="370"/>
      <c r="H11" s="370"/>
      <c r="I11" s="370"/>
      <c r="J11" s="370"/>
    </row>
    <row r="12" spans="1:10" s="371" customFormat="1" ht="12.75" customHeight="1">
      <c r="A12" s="821" t="s">
        <v>401</v>
      </c>
      <c r="B12" s="958">
        <v>277254.89</v>
      </c>
      <c r="C12" s="959">
        <v>36540.75</v>
      </c>
      <c r="D12" s="960">
        <v>313795.64</v>
      </c>
      <c r="E12" s="370"/>
      <c r="F12" s="370"/>
      <c r="G12" s="370"/>
      <c r="H12" s="370"/>
      <c r="I12" s="370"/>
      <c r="J12" s="370"/>
    </row>
    <row r="13" spans="1:10" s="371" customFormat="1" ht="12.75" customHeight="1">
      <c r="A13" s="821" t="s">
        <v>412</v>
      </c>
      <c r="B13" s="958">
        <v>1906198.4459999998</v>
      </c>
      <c r="C13" s="959">
        <v>410820.43999999994</v>
      </c>
      <c r="D13" s="960">
        <v>2317018.8859999995</v>
      </c>
      <c r="E13" s="370"/>
      <c r="F13" s="370"/>
      <c r="G13" s="370"/>
      <c r="H13" s="370"/>
      <c r="I13" s="370"/>
      <c r="J13" s="370"/>
    </row>
    <row r="14" spans="1:10">
      <c r="A14" s="821" t="s">
        <v>403</v>
      </c>
      <c r="B14" s="958">
        <v>623037</v>
      </c>
      <c r="C14" s="959">
        <v>79807</v>
      </c>
      <c r="D14" s="960">
        <v>702844</v>
      </c>
    </row>
    <row r="15" spans="1:10">
      <c r="A15" s="821" t="s">
        <v>414</v>
      </c>
      <c r="B15" s="958">
        <v>7469.1200000000008</v>
      </c>
      <c r="C15" s="959">
        <v>5099.46</v>
      </c>
      <c r="D15" s="960">
        <v>12568.580000000002</v>
      </c>
    </row>
    <row r="16" spans="1:10">
      <c r="A16" s="821" t="s">
        <v>416</v>
      </c>
      <c r="B16" s="958">
        <v>304998</v>
      </c>
      <c r="C16" s="959">
        <v>142525</v>
      </c>
      <c r="D16" s="960">
        <v>447523</v>
      </c>
    </row>
    <row r="17" spans="1:4">
      <c r="A17" s="821" t="s">
        <v>413</v>
      </c>
      <c r="B17" s="958">
        <v>29148.859999999997</v>
      </c>
      <c r="C17" s="959">
        <v>1456.3000000000002</v>
      </c>
      <c r="D17" s="960">
        <v>30605.159999999996</v>
      </c>
    </row>
    <row r="18" spans="1:4">
      <c r="A18" s="821" t="s">
        <v>405</v>
      </c>
      <c r="B18" s="958">
        <v>110819.18000000001</v>
      </c>
      <c r="C18" s="959">
        <v>760118.1100000001</v>
      </c>
      <c r="D18" s="960">
        <v>870937.29</v>
      </c>
    </row>
    <row r="19" spans="1:4">
      <c r="A19" s="821" t="s">
        <v>406</v>
      </c>
      <c r="B19" s="958">
        <v>3262320</v>
      </c>
      <c r="C19" s="959">
        <v>4116756</v>
      </c>
      <c r="D19" s="960">
        <v>7379076</v>
      </c>
    </row>
    <row r="20" spans="1:4">
      <c r="A20" s="821" t="s">
        <v>417</v>
      </c>
      <c r="B20" s="958">
        <v>36642.58</v>
      </c>
      <c r="C20" s="959">
        <v>1900.2</v>
      </c>
      <c r="D20" s="960">
        <v>38542.78</v>
      </c>
    </row>
    <row r="21" spans="1:4">
      <c r="A21" s="821" t="s">
        <v>407</v>
      </c>
      <c r="B21" s="958">
        <v>94995.199999999997</v>
      </c>
      <c r="C21" s="959">
        <v>27655</v>
      </c>
      <c r="D21" s="960">
        <v>122650.2</v>
      </c>
    </row>
    <row r="22" spans="1:4">
      <c r="A22" s="821" t="s">
        <v>409</v>
      </c>
      <c r="B22" s="958">
        <v>1367008.6400000001</v>
      </c>
      <c r="C22" s="959">
        <v>196501.66000000012</v>
      </c>
      <c r="D22" s="960">
        <v>1563510.3000000003</v>
      </c>
    </row>
    <row r="23" spans="1:4">
      <c r="A23" s="821" t="s">
        <v>411</v>
      </c>
      <c r="B23" s="958">
        <v>202755.45</v>
      </c>
      <c r="C23" s="959">
        <v>717679.16</v>
      </c>
      <c r="D23" s="960">
        <v>920434.6100000001</v>
      </c>
    </row>
    <row r="24" spans="1:4">
      <c r="A24" s="821" t="s">
        <v>415</v>
      </c>
      <c r="B24" s="958">
        <v>5132.33</v>
      </c>
      <c r="C24" s="959">
        <v>1368.98</v>
      </c>
      <c r="D24" s="960">
        <v>6501.3099999999995</v>
      </c>
    </row>
    <row r="25" spans="1:4">
      <c r="A25" s="821"/>
      <c r="B25" s="961"/>
      <c r="C25" s="959"/>
      <c r="D25" s="960"/>
    </row>
    <row r="26" spans="1:4" ht="13.5" thickBot="1">
      <c r="A26" s="825" t="s">
        <v>392</v>
      </c>
      <c r="B26" s="962">
        <v>8779452.345999999</v>
      </c>
      <c r="C26" s="962">
        <v>6982437.8600000013</v>
      </c>
      <c r="D26" s="963">
        <v>15761890.206</v>
      </c>
    </row>
  </sheetData>
  <mergeCells count="8">
    <mergeCell ref="A1:D1"/>
    <mergeCell ref="A3:D3"/>
    <mergeCell ref="A4:D4"/>
    <mergeCell ref="A5:B5"/>
    <mergeCell ref="A6:A7"/>
    <mergeCell ref="B6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87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Normal="75" zoomScaleSheetLayoutView="100" workbookViewId="0">
      <selection activeCell="A5" sqref="A5:F7"/>
    </sheetView>
  </sheetViews>
  <sheetFormatPr baseColWidth="10" defaultRowHeight="12.75"/>
  <cols>
    <col min="1" max="1" width="22.42578125" style="931" customWidth="1"/>
    <col min="2" max="2" width="30.140625" style="931" customWidth="1"/>
    <col min="3" max="3" width="28.5703125" style="931" customWidth="1"/>
    <col min="4" max="5" width="11.42578125" style="931"/>
    <col min="6" max="6" width="4.7109375" style="931" customWidth="1"/>
    <col min="7" max="16384" width="11.42578125" style="931"/>
  </cols>
  <sheetData>
    <row r="1" spans="1:9" ht="18">
      <c r="A1" s="1147" t="s">
        <v>1185</v>
      </c>
      <c r="B1" s="1147"/>
      <c r="C1" s="1147"/>
      <c r="D1" s="929"/>
      <c r="E1" s="929"/>
      <c r="F1" s="929"/>
      <c r="G1" s="929"/>
      <c r="H1" s="929"/>
    </row>
    <row r="3" spans="1:9" ht="23.25" customHeight="1">
      <c r="A3" s="1157" t="s">
        <v>1225</v>
      </c>
      <c r="B3" s="1158"/>
      <c r="C3" s="1158"/>
      <c r="D3" s="933"/>
      <c r="E3" s="933"/>
      <c r="F3" s="933"/>
      <c r="G3" s="933"/>
      <c r="H3" s="933"/>
      <c r="I3" s="933"/>
    </row>
    <row r="4" spans="1:9" ht="13.5" thickBot="1">
      <c r="A4" s="947"/>
      <c r="B4" s="947"/>
      <c r="C4" s="947"/>
    </row>
    <row r="5" spans="1:9" s="371" customFormat="1" ht="25.5" customHeight="1">
      <c r="A5" s="1122" t="s">
        <v>490</v>
      </c>
      <c r="B5" s="1138" t="s">
        <v>1226</v>
      </c>
      <c r="C5" s="1140" t="s">
        <v>1227</v>
      </c>
      <c r="D5" s="373"/>
      <c r="E5" s="373"/>
      <c r="F5" s="373"/>
      <c r="G5" s="373"/>
      <c r="H5" s="373"/>
      <c r="I5" s="373"/>
    </row>
    <row r="6" spans="1:9" s="371" customFormat="1" ht="25.5" customHeight="1" thickBot="1">
      <c r="A6" s="1123"/>
      <c r="B6" s="1139"/>
      <c r="C6" s="1141"/>
      <c r="D6" s="373"/>
      <c r="E6" s="373"/>
      <c r="F6" s="373"/>
      <c r="G6" s="373"/>
      <c r="H6" s="373"/>
      <c r="I6" s="373"/>
    </row>
    <row r="7" spans="1:9" s="371" customFormat="1" ht="17.25" customHeight="1">
      <c r="A7" s="964">
        <v>1993</v>
      </c>
      <c r="B7" s="915">
        <v>1748</v>
      </c>
      <c r="C7" s="917">
        <v>29335</v>
      </c>
      <c r="D7" s="373"/>
      <c r="E7" s="373"/>
      <c r="F7" s="373"/>
      <c r="G7" s="373"/>
      <c r="H7" s="373"/>
      <c r="I7" s="373"/>
    </row>
    <row r="8" spans="1:9" s="371" customFormat="1" ht="12.75" customHeight="1">
      <c r="A8" s="965">
        <v>1994</v>
      </c>
      <c r="B8" s="920">
        <v>1609</v>
      </c>
      <c r="C8" s="922">
        <v>39108</v>
      </c>
      <c r="D8" s="373"/>
      <c r="E8" s="373"/>
      <c r="F8" s="373"/>
      <c r="G8" s="373"/>
      <c r="H8" s="373"/>
      <c r="I8" s="373"/>
    </row>
    <row r="9" spans="1:9" s="371" customFormat="1" ht="12.75" customHeight="1">
      <c r="A9" s="965">
        <v>1995</v>
      </c>
      <c r="B9" s="920">
        <v>2325</v>
      </c>
      <c r="C9" s="922">
        <v>56388</v>
      </c>
      <c r="D9" s="373"/>
      <c r="E9" s="373"/>
      <c r="F9" s="373"/>
      <c r="G9" s="373"/>
      <c r="H9" s="373"/>
      <c r="I9" s="373"/>
    </row>
    <row r="10" spans="1:9" s="371" customFormat="1" ht="12.75" customHeight="1">
      <c r="A10" s="965">
        <v>1996</v>
      </c>
      <c r="B10" s="920">
        <v>2377</v>
      </c>
      <c r="C10" s="922">
        <v>49891</v>
      </c>
      <c r="D10" s="373"/>
      <c r="E10" s="373"/>
      <c r="F10" s="373"/>
      <c r="G10" s="373"/>
      <c r="H10" s="373"/>
      <c r="I10" s="373"/>
    </row>
    <row r="11" spans="1:9" s="371" customFormat="1" ht="12.75" customHeight="1">
      <c r="A11" s="965">
        <v>1997</v>
      </c>
      <c r="B11" s="920">
        <v>1516</v>
      </c>
      <c r="C11" s="922">
        <v>31343</v>
      </c>
      <c r="D11" s="373"/>
      <c r="E11" s="373"/>
      <c r="F11" s="373"/>
      <c r="G11" s="373"/>
      <c r="H11" s="373"/>
      <c r="I11" s="373"/>
    </row>
    <row r="12" spans="1:9" s="371" customFormat="1" ht="12.75" customHeight="1">
      <c r="A12" s="965">
        <v>1998</v>
      </c>
      <c r="B12" s="920">
        <v>1390</v>
      </c>
      <c r="C12" s="922">
        <v>48255</v>
      </c>
      <c r="D12" s="373"/>
      <c r="E12" s="373"/>
      <c r="F12" s="373"/>
      <c r="G12" s="373"/>
      <c r="H12" s="373"/>
      <c r="I12" s="373"/>
    </row>
    <row r="13" spans="1:9" s="371" customFormat="1" ht="12.75" customHeight="1">
      <c r="A13" s="965">
        <v>1999</v>
      </c>
      <c r="B13" s="920">
        <v>1362</v>
      </c>
      <c r="C13" s="922">
        <v>34747</v>
      </c>
      <c r="D13" s="373"/>
      <c r="E13" s="373"/>
      <c r="F13" s="373"/>
      <c r="G13" s="373"/>
      <c r="H13" s="373"/>
      <c r="I13" s="373"/>
    </row>
    <row r="14" spans="1:9" s="371" customFormat="1" ht="12.75" customHeight="1">
      <c r="A14" s="965">
        <v>2000</v>
      </c>
      <c r="B14" s="920">
        <v>1493</v>
      </c>
      <c r="C14" s="922">
        <v>38660</v>
      </c>
      <c r="D14" s="373"/>
      <c r="E14" s="373"/>
      <c r="F14" s="373"/>
      <c r="G14" s="373"/>
      <c r="H14" s="373"/>
      <c r="I14" s="373"/>
    </row>
    <row r="15" spans="1:9" s="371" customFormat="1" ht="12.75" customHeight="1">
      <c r="A15" s="965">
        <v>2001</v>
      </c>
      <c r="B15" s="920">
        <v>955</v>
      </c>
      <c r="C15" s="922">
        <v>21052</v>
      </c>
      <c r="D15" s="373"/>
      <c r="E15" s="373"/>
      <c r="F15" s="373"/>
      <c r="G15" s="373"/>
      <c r="H15" s="373"/>
      <c r="I15" s="373"/>
    </row>
    <row r="16" spans="1:9" s="371" customFormat="1" ht="12.75" customHeight="1">
      <c r="A16" s="965">
        <v>2002</v>
      </c>
      <c r="B16" s="920">
        <v>1024</v>
      </c>
      <c r="C16" s="922">
        <v>27969</v>
      </c>
      <c r="D16" s="373"/>
      <c r="E16" s="373"/>
      <c r="F16" s="373"/>
      <c r="G16" s="373"/>
      <c r="H16" s="373"/>
      <c r="I16" s="373"/>
    </row>
    <row r="17" spans="1:13" s="371" customFormat="1" ht="12.75" customHeight="1">
      <c r="A17" s="965">
        <v>2003</v>
      </c>
      <c r="B17" s="920">
        <v>1151</v>
      </c>
      <c r="C17" s="922">
        <v>32301</v>
      </c>
      <c r="D17" s="373"/>
      <c r="E17" s="373"/>
      <c r="F17" s="373"/>
      <c r="G17" s="373"/>
      <c r="H17" s="373"/>
      <c r="I17" s="373"/>
    </row>
    <row r="18" spans="1:13" s="371" customFormat="1" ht="12.75" customHeight="1">
      <c r="A18" s="965">
        <v>2004</v>
      </c>
      <c r="B18" s="920">
        <v>1106</v>
      </c>
      <c r="C18" s="922">
        <v>10515</v>
      </c>
      <c r="D18" s="373"/>
      <c r="E18" s="373"/>
      <c r="F18" s="373"/>
      <c r="G18" s="373"/>
      <c r="H18" s="373"/>
      <c r="I18" s="373"/>
    </row>
    <row r="19" spans="1:13" s="371" customFormat="1" ht="12.75" customHeight="1">
      <c r="A19" s="965" t="s">
        <v>1228</v>
      </c>
      <c r="B19" s="920">
        <v>848</v>
      </c>
      <c r="C19" s="922">
        <v>20868</v>
      </c>
      <c r="D19" s="373"/>
      <c r="E19" s="373"/>
      <c r="F19" s="373"/>
      <c r="G19" s="373"/>
      <c r="H19" s="373"/>
      <c r="I19" s="373"/>
    </row>
    <row r="20" spans="1:13" s="371" customFormat="1" ht="12.75" customHeight="1">
      <c r="A20" s="965">
        <v>2006</v>
      </c>
      <c r="B20" s="920">
        <v>1189</v>
      </c>
      <c r="C20" s="922">
        <v>30289</v>
      </c>
      <c r="D20" s="373"/>
      <c r="E20" s="373"/>
      <c r="F20" s="373"/>
      <c r="G20" s="373"/>
      <c r="H20" s="373"/>
      <c r="I20" s="373"/>
    </row>
    <row r="21" spans="1:13" s="371" customFormat="1" ht="12.75" customHeight="1">
      <c r="A21" s="965" t="s">
        <v>1229</v>
      </c>
      <c r="B21" s="920">
        <v>1451</v>
      </c>
      <c r="C21" s="922">
        <v>29353</v>
      </c>
      <c r="D21" s="373"/>
      <c r="E21" s="373"/>
      <c r="F21" s="373"/>
      <c r="G21" s="373"/>
      <c r="H21" s="373"/>
      <c r="I21" s="373"/>
    </row>
    <row r="22" spans="1:13" s="371" customFormat="1" ht="12.75" customHeight="1">
      <c r="A22" s="966">
        <v>2008</v>
      </c>
      <c r="B22" s="920">
        <v>988</v>
      </c>
      <c r="C22" s="922">
        <v>19987</v>
      </c>
      <c r="D22" s="370"/>
      <c r="E22" s="370"/>
      <c r="F22" s="370"/>
      <c r="G22" s="370"/>
      <c r="H22" s="370"/>
      <c r="I22" s="370"/>
      <c r="J22" s="370"/>
      <c r="K22" s="370"/>
      <c r="L22" s="370"/>
      <c r="M22" s="370"/>
    </row>
    <row r="23" spans="1:13" s="371" customFormat="1" ht="12.75" customHeight="1">
      <c r="A23" s="966">
        <v>2009</v>
      </c>
      <c r="B23" s="920">
        <v>1175.248695</v>
      </c>
      <c r="C23" s="922">
        <v>23774.995614337044</v>
      </c>
      <c r="D23" s="370"/>
      <c r="E23" s="370"/>
      <c r="F23" s="370"/>
      <c r="G23" s="370"/>
      <c r="H23" s="370"/>
      <c r="I23" s="370"/>
      <c r="J23" s="370"/>
      <c r="K23" s="370"/>
      <c r="L23" s="370"/>
      <c r="M23" s="370"/>
    </row>
    <row r="24" spans="1:13" s="371" customFormat="1" ht="12.75" customHeight="1">
      <c r="A24" s="966" t="s">
        <v>1230</v>
      </c>
      <c r="B24" s="920">
        <v>2444.9131200000002</v>
      </c>
      <c r="C24" s="922" t="s">
        <v>1192</v>
      </c>
      <c r="D24" s="370"/>
      <c r="E24" s="370"/>
      <c r="F24" s="370"/>
      <c r="G24" s="370"/>
      <c r="H24" s="370"/>
      <c r="I24" s="370"/>
      <c r="J24" s="370"/>
      <c r="K24" s="370"/>
      <c r="L24" s="370"/>
      <c r="M24" s="370"/>
    </row>
    <row r="25" spans="1:13" s="371" customFormat="1" ht="12.75" customHeight="1">
      <c r="A25" s="966" t="s">
        <v>1231</v>
      </c>
      <c r="B25" s="920">
        <v>1971.5994628000001</v>
      </c>
      <c r="C25" s="922" t="s">
        <v>1192</v>
      </c>
      <c r="D25" s="370"/>
      <c r="E25" s="370"/>
      <c r="F25" s="370"/>
      <c r="G25" s="370"/>
      <c r="H25" s="370"/>
      <c r="I25" s="370"/>
      <c r="J25" s="370"/>
      <c r="K25" s="370"/>
      <c r="L25" s="370"/>
      <c r="M25" s="370"/>
    </row>
    <row r="26" spans="1:13" s="371" customFormat="1" ht="12.75" customHeight="1">
      <c r="A26" s="966" t="s">
        <v>1232</v>
      </c>
      <c r="B26" s="920">
        <v>1541.7743210000001</v>
      </c>
      <c r="C26" s="922" t="s">
        <v>1192</v>
      </c>
      <c r="D26" s="370"/>
      <c r="E26" s="370"/>
      <c r="F26" s="370"/>
      <c r="G26" s="370"/>
      <c r="H26" s="370"/>
      <c r="I26" s="370"/>
      <c r="J26" s="370"/>
      <c r="K26" s="370"/>
      <c r="L26" s="370"/>
      <c r="M26" s="370"/>
    </row>
    <row r="27" spans="1:13" s="371" customFormat="1" ht="12.75" customHeight="1">
      <c r="A27" s="966" t="s">
        <v>1233</v>
      </c>
      <c r="B27" s="920">
        <v>1716.3372703</v>
      </c>
      <c r="C27" s="922" t="s">
        <v>1192</v>
      </c>
      <c r="D27" s="370"/>
      <c r="E27" s="370"/>
      <c r="F27" s="370"/>
      <c r="G27" s="370"/>
      <c r="H27" s="370"/>
      <c r="I27" s="370"/>
      <c r="J27" s="370"/>
      <c r="K27" s="370"/>
      <c r="L27" s="370"/>
      <c r="M27" s="370"/>
    </row>
    <row r="28" spans="1:13" s="371" customFormat="1" ht="12.75" customHeight="1" thickBot="1">
      <c r="A28" s="967" t="s">
        <v>1234</v>
      </c>
      <c r="B28" s="920">
        <v>1854.0447900000001</v>
      </c>
      <c r="C28" s="922" t="s">
        <v>1192</v>
      </c>
      <c r="D28" s="370"/>
      <c r="E28" s="370"/>
      <c r="F28" s="370"/>
      <c r="G28" s="370"/>
      <c r="H28" s="370"/>
      <c r="I28" s="370"/>
      <c r="J28" s="370"/>
      <c r="K28" s="370"/>
      <c r="L28" s="370"/>
      <c r="M28" s="370"/>
    </row>
    <row r="29" spans="1:13" s="371" customFormat="1" ht="18.75" customHeight="1">
      <c r="A29" s="1159" t="s">
        <v>1235</v>
      </c>
      <c r="B29" s="1143"/>
      <c r="C29" s="1143"/>
      <c r="D29" s="370"/>
      <c r="E29" s="370"/>
      <c r="F29" s="370"/>
      <c r="G29" s="370"/>
      <c r="H29" s="370"/>
      <c r="I29" s="370"/>
      <c r="J29" s="370"/>
      <c r="K29" s="370"/>
      <c r="L29" s="370"/>
      <c r="M29" s="370"/>
    </row>
    <row r="30" spans="1:13" ht="14.25">
      <c r="A30" s="1155" t="s">
        <v>1236</v>
      </c>
      <c r="B30" s="1155"/>
      <c r="C30" s="1155"/>
      <c r="D30" s="968"/>
      <c r="E30" s="968"/>
    </row>
    <row r="31" spans="1:13" ht="14.25" customHeight="1">
      <c r="A31" s="1155" t="s">
        <v>1237</v>
      </c>
      <c r="B31" s="1156"/>
      <c r="C31" s="1156"/>
      <c r="D31" s="968"/>
      <c r="E31" s="968"/>
    </row>
    <row r="32" spans="1:13" ht="14.25" customHeight="1">
      <c r="A32" s="969" t="s">
        <v>1238</v>
      </c>
      <c r="B32" s="969"/>
      <c r="C32" s="969"/>
      <c r="D32" s="968"/>
      <c r="E32" s="968"/>
    </row>
  </sheetData>
  <mergeCells count="8">
    <mergeCell ref="A30:C30"/>
    <mergeCell ref="A31:C31"/>
    <mergeCell ref="A1:C1"/>
    <mergeCell ref="A3:C3"/>
    <mergeCell ref="A5:A6"/>
    <mergeCell ref="B5:B6"/>
    <mergeCell ref="C5:C6"/>
    <mergeCell ref="A29:C29"/>
  </mergeCells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Normal="75" zoomScaleSheetLayoutView="100" workbookViewId="0">
      <selection activeCell="A5" sqref="A5:F7"/>
    </sheetView>
  </sheetViews>
  <sheetFormatPr baseColWidth="10" defaultRowHeight="12.75"/>
  <cols>
    <col min="1" max="10" width="16.7109375" style="931" customWidth="1"/>
    <col min="11" max="11" width="11.140625" style="931" customWidth="1"/>
    <col min="12" max="16384" width="11.42578125" style="931"/>
  </cols>
  <sheetData>
    <row r="1" spans="1:17" ht="18">
      <c r="A1" s="1147" t="s">
        <v>1185</v>
      </c>
      <c r="B1" s="1147"/>
      <c r="C1" s="1147"/>
      <c r="D1" s="1147"/>
      <c r="E1" s="1147"/>
      <c r="F1" s="1147"/>
      <c r="G1" s="1147"/>
      <c r="H1" s="1147"/>
      <c r="I1" s="1147"/>
      <c r="J1" s="1147"/>
      <c r="K1" s="929"/>
      <c r="L1" s="929"/>
      <c r="M1" s="929"/>
      <c r="N1" s="929"/>
      <c r="O1" s="929"/>
      <c r="P1" s="929"/>
    </row>
    <row r="3" spans="1:17" ht="21.75" customHeight="1">
      <c r="A3" s="1148" t="s">
        <v>1239</v>
      </c>
      <c r="B3" s="1148"/>
      <c r="C3" s="1148"/>
      <c r="D3" s="1148"/>
      <c r="E3" s="1148"/>
      <c r="F3" s="1148"/>
      <c r="G3" s="1148"/>
      <c r="H3" s="1148"/>
      <c r="I3" s="1148"/>
      <c r="J3" s="1148"/>
      <c r="K3" s="970"/>
      <c r="L3" s="933"/>
      <c r="M3" s="933"/>
      <c r="N3" s="933"/>
      <c r="O3" s="933"/>
      <c r="P3" s="933"/>
      <c r="Q3" s="933"/>
    </row>
    <row r="4" spans="1:17" ht="13.5" thickBot="1">
      <c r="A4" s="947"/>
      <c r="B4" s="947"/>
      <c r="C4" s="947"/>
      <c r="D4" s="947"/>
      <c r="E4" s="947"/>
      <c r="F4" s="947"/>
      <c r="G4" s="947"/>
      <c r="H4" s="947"/>
      <c r="I4" s="947"/>
      <c r="J4" s="947"/>
      <c r="K4" s="935"/>
    </row>
    <row r="5" spans="1:17" s="371" customFormat="1" ht="38.25" customHeight="1">
      <c r="A5" s="1122" t="s">
        <v>1195</v>
      </c>
      <c r="B5" s="1124" t="s">
        <v>1196</v>
      </c>
      <c r="C5" s="1125"/>
      <c r="D5" s="1125"/>
      <c r="E5" s="1125"/>
      <c r="F5" s="1125"/>
      <c r="G5" s="1151"/>
      <c r="H5" s="1124" t="s">
        <v>1203</v>
      </c>
      <c r="I5" s="1125"/>
      <c r="J5" s="1151"/>
      <c r="K5" s="1107" t="s">
        <v>391</v>
      </c>
      <c r="L5" s="379"/>
      <c r="M5" s="373"/>
      <c r="N5" s="373"/>
      <c r="O5" s="373"/>
      <c r="P5" s="373"/>
      <c r="Q5" s="373"/>
    </row>
    <row r="6" spans="1:17" s="371" customFormat="1" ht="79.900000000000006" customHeight="1" thickBot="1">
      <c r="A6" s="1123"/>
      <c r="B6" s="827" t="s">
        <v>1198</v>
      </c>
      <c r="C6" s="827" t="s">
        <v>1240</v>
      </c>
      <c r="D6" s="827" t="s">
        <v>1200</v>
      </c>
      <c r="E6" s="827" t="s">
        <v>1201</v>
      </c>
      <c r="F6" s="827" t="s">
        <v>1202</v>
      </c>
      <c r="G6" s="827" t="s">
        <v>1241</v>
      </c>
      <c r="H6" s="827" t="s">
        <v>1205</v>
      </c>
      <c r="I6" s="827" t="s">
        <v>1206</v>
      </c>
      <c r="J6" s="827" t="s">
        <v>1242</v>
      </c>
      <c r="K6" s="1108"/>
      <c r="L6" s="373"/>
      <c r="M6" s="373"/>
      <c r="N6" s="373"/>
      <c r="O6" s="373"/>
      <c r="P6" s="373"/>
      <c r="Q6" s="373"/>
    </row>
    <row r="7" spans="1:17" ht="25.5" customHeight="1">
      <c r="A7" s="937" t="s">
        <v>373</v>
      </c>
      <c r="B7" s="915">
        <v>43196.7</v>
      </c>
      <c r="C7" s="915">
        <v>7135.97</v>
      </c>
      <c r="D7" s="915">
        <v>86352.989999999976</v>
      </c>
      <c r="E7" s="915">
        <v>7618.57</v>
      </c>
      <c r="F7" s="915">
        <v>56009.64</v>
      </c>
      <c r="G7" s="915"/>
      <c r="H7" s="915">
        <v>2267.1799999999998</v>
      </c>
      <c r="I7" s="915">
        <v>105685.98</v>
      </c>
      <c r="J7" s="915">
        <v>335723.11</v>
      </c>
      <c r="K7" s="917">
        <v>643990.1399999999</v>
      </c>
    </row>
    <row r="8" spans="1:17" s="972" customFormat="1">
      <c r="A8" s="938" t="s">
        <v>374</v>
      </c>
      <c r="B8" s="920">
        <v>9704.19</v>
      </c>
      <c r="C8" s="920">
        <v>1.22</v>
      </c>
      <c r="D8" s="920">
        <v>172443.00000000006</v>
      </c>
      <c r="E8" s="920"/>
      <c r="F8" s="920">
        <v>16278.390000000001</v>
      </c>
      <c r="G8" s="920">
        <v>114019</v>
      </c>
      <c r="H8" s="971">
        <v>27287</v>
      </c>
      <c r="I8" s="920">
        <v>614802.23</v>
      </c>
      <c r="J8" s="920">
        <v>255519.62</v>
      </c>
      <c r="K8" s="922">
        <v>1210054.6499999999</v>
      </c>
    </row>
    <row r="9" spans="1:17" ht="16.5" customHeight="1">
      <c r="A9" s="938"/>
      <c r="B9" s="920"/>
      <c r="C9" s="920"/>
      <c r="D9" s="920"/>
      <c r="E9" s="920"/>
      <c r="F9" s="920"/>
      <c r="G9" s="920"/>
      <c r="H9" s="920"/>
      <c r="I9" s="920"/>
      <c r="J9" s="920"/>
      <c r="K9" s="922"/>
    </row>
    <row r="10" spans="1:17" ht="13.5" thickBot="1">
      <c r="A10" s="825" t="s">
        <v>478</v>
      </c>
      <c r="B10" s="939">
        <v>52900.89</v>
      </c>
      <c r="C10" s="939">
        <v>7137.1900000000005</v>
      </c>
      <c r="D10" s="939">
        <v>258795.99000000005</v>
      </c>
      <c r="E10" s="939">
        <v>7618.57</v>
      </c>
      <c r="F10" s="939">
        <v>72288.03</v>
      </c>
      <c r="G10" s="939">
        <v>114019</v>
      </c>
      <c r="H10" s="939">
        <v>29554.18</v>
      </c>
      <c r="I10" s="939">
        <v>720488.21</v>
      </c>
      <c r="J10" s="939">
        <v>591242.73</v>
      </c>
      <c r="K10" s="940">
        <v>1854044.7899999998</v>
      </c>
    </row>
    <row r="11" spans="1:17" ht="39.75" customHeight="1"/>
    <row r="41" spans="3:14">
      <c r="C41" s="973"/>
      <c r="D41" s="974"/>
      <c r="E41" s="973"/>
      <c r="F41" s="973"/>
      <c r="G41" s="973"/>
      <c r="H41" s="973"/>
      <c r="I41" s="975"/>
      <c r="J41" s="973"/>
      <c r="K41" s="973"/>
      <c r="L41" s="973"/>
      <c r="M41" s="976"/>
      <c r="N41" s="977"/>
    </row>
  </sheetData>
  <mergeCells count="6">
    <mergeCell ref="K5:K6"/>
    <mergeCell ref="A1:J1"/>
    <mergeCell ref="A3:J3"/>
    <mergeCell ref="A5:A6"/>
    <mergeCell ref="B5:G5"/>
    <mergeCell ref="H5:J5"/>
  </mergeCells>
  <printOptions horizontalCentered="1"/>
  <pageMargins left="0.78740157480314965" right="0.78740157480314965" top="0.59055118110236227" bottom="0.98425196850393704" header="0" footer="0"/>
  <pageSetup paperSize="9" scale="4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Normal="75" zoomScaleSheetLayoutView="100" workbookViewId="0">
      <selection activeCell="A5" sqref="A5:F7"/>
    </sheetView>
  </sheetViews>
  <sheetFormatPr baseColWidth="10" defaultRowHeight="12.75"/>
  <cols>
    <col min="1" max="1" width="36.5703125" style="931" customWidth="1"/>
    <col min="2" max="2" width="39" style="931" customWidth="1"/>
    <col min="3" max="3" width="12.140625" style="931" customWidth="1"/>
    <col min="4" max="4" width="23.5703125" style="931" bestFit="1" customWidth="1"/>
    <col min="5" max="16384" width="11.42578125" style="931"/>
  </cols>
  <sheetData>
    <row r="1" spans="1:12" ht="18">
      <c r="A1" s="1147" t="s">
        <v>1185</v>
      </c>
      <c r="B1" s="1147"/>
      <c r="C1" s="929"/>
      <c r="D1" s="929"/>
      <c r="E1" s="929"/>
      <c r="F1" s="929"/>
      <c r="G1" s="929"/>
      <c r="H1" s="929"/>
      <c r="I1" s="929"/>
    </row>
    <row r="3" spans="1:12" ht="27" customHeight="1">
      <c r="A3" s="1157" t="s">
        <v>1243</v>
      </c>
      <c r="B3" s="1157"/>
      <c r="C3" s="978"/>
      <c r="D3" s="978"/>
      <c r="E3" s="933"/>
      <c r="F3" s="933"/>
      <c r="G3" s="933"/>
      <c r="H3" s="933"/>
      <c r="I3" s="933"/>
      <c r="J3" s="933"/>
    </row>
    <row r="4" spans="1:12" ht="13.5" thickBot="1">
      <c r="A4" s="947"/>
      <c r="B4" s="947"/>
      <c r="C4" s="935"/>
      <c r="D4" s="935"/>
    </row>
    <row r="5" spans="1:12" s="371" customFormat="1" ht="25.5" customHeight="1">
      <c r="A5" s="1122" t="s">
        <v>318</v>
      </c>
      <c r="B5" s="1140" t="s">
        <v>1244</v>
      </c>
      <c r="C5" s="379"/>
      <c r="D5" s="379"/>
      <c r="E5" s="373"/>
      <c r="F5" s="373"/>
      <c r="G5" s="373"/>
      <c r="H5" s="373"/>
    </row>
    <row r="6" spans="1:12" s="371" customFormat="1" ht="12.75" customHeight="1" thickBot="1">
      <c r="A6" s="1123"/>
      <c r="B6" s="1141"/>
      <c r="C6" s="379"/>
      <c r="D6" s="373"/>
      <c r="E6" s="373"/>
      <c r="F6" s="373"/>
      <c r="G6" s="373"/>
      <c r="H6" s="373"/>
    </row>
    <row r="7" spans="1:12" s="371" customFormat="1" ht="20.25" customHeight="1">
      <c r="A7" s="817" t="s">
        <v>397</v>
      </c>
      <c r="B7" s="979">
        <v>118891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</row>
    <row r="8" spans="1:12" s="371" customFormat="1" ht="12" customHeight="1">
      <c r="A8" s="821" t="s">
        <v>398</v>
      </c>
      <c r="B8" s="980">
        <v>27363.890000000003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</row>
    <row r="9" spans="1:12" ht="12" customHeight="1">
      <c r="A9" s="821" t="s">
        <v>399</v>
      </c>
      <c r="B9" s="980">
        <v>10487.470000000001</v>
      </c>
    </row>
    <row r="10" spans="1:12" ht="12" customHeight="1">
      <c r="A10" s="821" t="s">
        <v>400</v>
      </c>
      <c r="B10" s="980">
        <v>7195.92</v>
      </c>
    </row>
    <row r="11" spans="1:12" ht="12" customHeight="1">
      <c r="A11" s="821" t="s">
        <v>401</v>
      </c>
      <c r="B11" s="980">
        <v>141304.12999999998</v>
      </c>
    </row>
    <row r="12" spans="1:12" ht="12" customHeight="1">
      <c r="A12" s="821" t="s">
        <v>412</v>
      </c>
      <c r="B12" s="980">
        <v>822726.46</v>
      </c>
    </row>
    <row r="13" spans="1:12" ht="12" customHeight="1">
      <c r="A13" s="821" t="s">
        <v>403</v>
      </c>
      <c r="B13" s="980">
        <v>269728</v>
      </c>
    </row>
    <row r="14" spans="1:12" ht="12" customHeight="1">
      <c r="A14" s="821" t="s">
        <v>414</v>
      </c>
      <c r="B14" s="980">
        <v>6430.84</v>
      </c>
    </row>
    <row r="15" spans="1:12" ht="12" customHeight="1">
      <c r="A15" s="821" t="s">
        <v>416</v>
      </c>
      <c r="B15" s="980">
        <v>178700</v>
      </c>
    </row>
    <row r="16" spans="1:12" ht="12" customHeight="1">
      <c r="A16" s="821" t="s">
        <v>413</v>
      </c>
      <c r="B16" s="980">
        <v>7885.18</v>
      </c>
    </row>
    <row r="17" spans="1:2" ht="12" customHeight="1">
      <c r="A17" s="821" t="s">
        <v>405</v>
      </c>
      <c r="B17" s="980">
        <v>203875.90000000002</v>
      </c>
    </row>
    <row r="18" spans="1:2" ht="12" customHeight="1">
      <c r="A18" s="821" t="s">
        <v>406</v>
      </c>
      <c r="B18" s="980">
        <v>19830</v>
      </c>
    </row>
    <row r="19" spans="1:2" ht="12" customHeight="1">
      <c r="A19" s="821" t="s">
        <v>417</v>
      </c>
      <c r="B19" s="980">
        <v>20723.640000000003</v>
      </c>
    </row>
    <row r="20" spans="1:2" ht="12" customHeight="1">
      <c r="A20" s="821" t="s">
        <v>407</v>
      </c>
      <c r="B20" s="980">
        <v>10802</v>
      </c>
    </row>
    <row r="21" spans="1:2" ht="12" customHeight="1">
      <c r="A21" s="821" t="s">
        <v>409</v>
      </c>
      <c r="B21" s="980">
        <v>4918.29</v>
      </c>
    </row>
    <row r="22" spans="1:2" ht="12" customHeight="1">
      <c r="A22" s="821" t="s">
        <v>411</v>
      </c>
      <c r="B22" s="980"/>
    </row>
    <row r="23" spans="1:2" ht="12" customHeight="1">
      <c r="A23" s="821" t="s">
        <v>415</v>
      </c>
      <c r="B23" s="980">
        <v>3182.07</v>
      </c>
    </row>
    <row r="24" spans="1:2">
      <c r="A24" s="821"/>
      <c r="B24" s="981"/>
    </row>
    <row r="25" spans="1:2" ht="13.5" thickBot="1">
      <c r="A25" s="825" t="s">
        <v>392</v>
      </c>
      <c r="B25" s="982">
        <v>1854044.79</v>
      </c>
    </row>
    <row r="27" spans="1:2">
      <c r="A27" s="983" t="s">
        <v>1238</v>
      </c>
    </row>
  </sheetData>
  <mergeCells count="4">
    <mergeCell ref="A1:B1"/>
    <mergeCell ref="A3:B3"/>
    <mergeCell ref="A5:A6"/>
    <mergeCell ref="B5:B6"/>
  </mergeCells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view="pageBreakPreview" topLeftCell="B1" zoomScaleNormal="75" zoomScaleSheetLayoutView="100" workbookViewId="0">
      <selection activeCell="A5" sqref="A5:F7"/>
    </sheetView>
  </sheetViews>
  <sheetFormatPr baseColWidth="10" defaultRowHeight="12.75"/>
  <cols>
    <col min="1" max="1" width="6.28515625" style="985" customWidth="1"/>
    <col min="2" max="2" width="17.7109375" style="985" customWidth="1"/>
    <col min="3" max="3" width="14.28515625" style="985" customWidth="1"/>
    <col min="4" max="4" width="13.140625" style="985" customWidth="1"/>
    <col min="5" max="5" width="11.42578125" style="985"/>
    <col min="6" max="6" width="11.5703125" style="985" bestFit="1" customWidth="1"/>
    <col min="7" max="9" width="11.42578125" style="985"/>
    <col min="10" max="10" width="11.5703125" style="985" bestFit="1" customWidth="1"/>
    <col min="11" max="16384" width="11.42578125" style="985"/>
  </cols>
  <sheetData>
    <row r="1" spans="1:11" ht="18">
      <c r="A1" s="1160" t="s">
        <v>1185</v>
      </c>
      <c r="B1" s="1160"/>
      <c r="C1" s="1160"/>
      <c r="D1" s="1160"/>
      <c r="E1" s="1160"/>
      <c r="F1" s="1160"/>
      <c r="G1" s="1160"/>
      <c r="H1" s="1160"/>
      <c r="I1" s="1160"/>
      <c r="J1" s="1160"/>
      <c r="K1" s="984"/>
    </row>
    <row r="2" spans="1:11">
      <c r="B2" s="986"/>
      <c r="C2" s="986"/>
      <c r="D2" s="986"/>
      <c r="E2" s="986"/>
      <c r="F2" s="986"/>
      <c r="G2" s="986"/>
      <c r="H2" s="986"/>
      <c r="I2" s="986"/>
      <c r="J2" s="986"/>
      <c r="K2" s="986"/>
    </row>
    <row r="3" spans="1:11" ht="21" customHeight="1">
      <c r="A3" s="1161" t="s">
        <v>1245</v>
      </c>
      <c r="B3" s="1161"/>
      <c r="C3" s="1161"/>
      <c r="D3" s="1161"/>
      <c r="E3" s="1161"/>
      <c r="F3" s="1161"/>
      <c r="G3" s="1161"/>
      <c r="H3" s="1161"/>
      <c r="I3" s="1161"/>
      <c r="J3" s="1161"/>
      <c r="K3" s="987"/>
    </row>
  </sheetData>
  <mergeCells count="2">
    <mergeCell ref="A1:J1"/>
    <mergeCell ref="A3:J3"/>
  </mergeCells>
  <printOptions horizontalCentered="1"/>
  <pageMargins left="0.51" right="0.28000000000000003" top="0.59055118110236227" bottom="0.98425196850393704" header="0" footer="0"/>
  <pageSetup paperSize="9" scale="7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view="pageBreakPreview" zoomScaleNormal="75" zoomScaleSheetLayoutView="100" workbookViewId="0">
      <selection activeCell="A5" sqref="A5:F7"/>
    </sheetView>
  </sheetViews>
  <sheetFormatPr baseColWidth="10" defaultColWidth="14.85546875" defaultRowHeight="12.75"/>
  <cols>
    <col min="1" max="1" width="35.5703125" style="996" customWidth="1"/>
    <col min="2" max="2" width="9.28515625" style="996" bestFit="1" customWidth="1"/>
    <col min="3" max="3" width="15.5703125" style="996" customWidth="1"/>
    <col min="4" max="4" width="15" style="996" customWidth="1"/>
    <col min="5" max="5" width="14.28515625" style="996" customWidth="1"/>
    <col min="6" max="6" width="15.140625" style="996" customWidth="1"/>
    <col min="7" max="7" width="13.7109375" style="995" customWidth="1"/>
    <col min="8" max="8" width="11.7109375" style="995" customWidth="1"/>
    <col min="9" max="9" width="11.42578125" style="995" customWidth="1"/>
    <col min="10" max="10" width="10.42578125" style="995" customWidth="1"/>
    <col min="11" max="11" width="13.140625" style="995" customWidth="1"/>
    <col min="12" max="12" width="10.140625" style="995" customWidth="1"/>
    <col min="13" max="13" width="10.5703125" style="996" customWidth="1"/>
    <col min="14" max="14" width="12.140625" style="996" customWidth="1"/>
    <col min="15" max="16384" width="14.85546875" style="996"/>
  </cols>
  <sheetData>
    <row r="1" spans="1:12" s="990" customFormat="1" ht="18">
      <c r="A1" s="1162" t="s">
        <v>1185</v>
      </c>
      <c r="B1" s="1162"/>
      <c r="C1" s="1162"/>
      <c r="D1" s="1162"/>
      <c r="E1" s="1162"/>
      <c r="F1" s="1162"/>
      <c r="G1" s="988"/>
      <c r="H1" s="988"/>
      <c r="I1" s="989"/>
      <c r="J1" s="989"/>
      <c r="K1" s="989"/>
      <c r="L1" s="989"/>
    </row>
    <row r="3" spans="1:12" s="993" customFormat="1" ht="29.25" customHeight="1">
      <c r="A3" s="1163" t="s">
        <v>1246</v>
      </c>
      <c r="B3" s="1163"/>
      <c r="C3" s="1163"/>
      <c r="D3" s="1163"/>
      <c r="E3" s="1163"/>
      <c r="F3" s="1163"/>
      <c r="G3" s="991"/>
      <c r="H3" s="991"/>
      <c r="I3" s="992"/>
      <c r="J3" s="992"/>
      <c r="K3" s="992"/>
      <c r="L3" s="992"/>
    </row>
    <row r="4" spans="1:12" ht="14.25" customHeight="1" thickBot="1">
      <c r="A4" s="994"/>
      <c r="B4" s="994"/>
      <c r="C4" s="994"/>
      <c r="D4" s="994"/>
      <c r="E4" s="994"/>
      <c r="F4" s="994"/>
    </row>
    <row r="5" spans="1:12" ht="30.75" customHeight="1">
      <c r="A5" s="1164" t="s">
        <v>1247</v>
      </c>
      <c r="B5" s="997"/>
      <c r="C5" s="1167" t="s">
        <v>1248</v>
      </c>
      <c r="D5" s="1168"/>
      <c r="E5" s="1167" t="s">
        <v>1249</v>
      </c>
      <c r="F5" s="1169"/>
      <c r="G5" s="998"/>
      <c r="H5" s="998"/>
    </row>
    <row r="6" spans="1:12" ht="27.75" customHeight="1">
      <c r="A6" s="1165"/>
      <c r="B6" s="999" t="s">
        <v>1250</v>
      </c>
      <c r="C6" s="1000" t="s">
        <v>1251</v>
      </c>
      <c r="D6" s="1001" t="s">
        <v>1252</v>
      </c>
      <c r="E6" s="1000" t="s">
        <v>1251</v>
      </c>
      <c r="F6" s="1002" t="s">
        <v>1252</v>
      </c>
      <c r="G6" s="1003"/>
      <c r="H6" s="1003"/>
    </row>
    <row r="7" spans="1:12" ht="18.75" customHeight="1" thickBot="1">
      <c r="A7" s="1166"/>
      <c r="B7" s="1004"/>
      <c r="C7" s="1005"/>
      <c r="D7" s="1006" t="s">
        <v>1253</v>
      </c>
      <c r="E7" s="1005"/>
      <c r="F7" s="1007" t="s">
        <v>1253</v>
      </c>
      <c r="G7" s="1003"/>
      <c r="H7" s="1003"/>
    </row>
    <row r="8" spans="1:12" s="1013" customFormat="1" ht="20.25" customHeight="1">
      <c r="A8" s="1008" t="s">
        <v>1254</v>
      </c>
      <c r="B8" s="1009" t="s">
        <v>1255</v>
      </c>
      <c r="C8" s="916">
        <v>7.38</v>
      </c>
      <c r="D8" s="916">
        <v>258.56</v>
      </c>
      <c r="E8" s="916">
        <v>161.11000000000001</v>
      </c>
      <c r="F8" s="1010">
        <v>16166.36</v>
      </c>
      <c r="G8" s="1011"/>
      <c r="H8" s="1011"/>
      <c r="I8" s="1012"/>
      <c r="J8" s="1012"/>
      <c r="K8" s="1012"/>
      <c r="L8" s="1012"/>
    </row>
    <row r="9" spans="1:12">
      <c r="A9" s="1014"/>
      <c r="B9" s="1015"/>
      <c r="C9" s="920"/>
      <c r="D9" s="920"/>
      <c r="E9" s="920"/>
      <c r="F9" s="922"/>
      <c r="G9" s="1016"/>
      <c r="H9" s="1016"/>
    </row>
    <row r="10" spans="1:12" ht="39.75" customHeight="1">
      <c r="A10" s="1017" t="s">
        <v>1256</v>
      </c>
      <c r="B10" s="1018" t="s">
        <v>1255</v>
      </c>
      <c r="C10" s="921">
        <v>1749.52</v>
      </c>
      <c r="D10" s="921">
        <v>106921.45999999999</v>
      </c>
      <c r="E10" s="921">
        <v>2604.37</v>
      </c>
      <c r="F10" s="1019">
        <v>158128.44</v>
      </c>
      <c r="G10" s="1016"/>
      <c r="H10" s="1016"/>
    </row>
    <row r="11" spans="1:12">
      <c r="A11" s="1014" t="s">
        <v>373</v>
      </c>
      <c r="B11" s="1015" t="s">
        <v>1255</v>
      </c>
      <c r="C11" s="920">
        <v>456.91</v>
      </c>
      <c r="D11" s="920">
        <v>22499.73</v>
      </c>
      <c r="E11" s="920">
        <v>973.65</v>
      </c>
      <c r="F11" s="922">
        <v>37710.870000000003</v>
      </c>
      <c r="G11" s="1016"/>
      <c r="H11" s="1016"/>
    </row>
    <row r="12" spans="1:12" s="1013" customFormat="1">
      <c r="A12" s="1014" t="s">
        <v>374</v>
      </c>
      <c r="B12" s="1015" t="s">
        <v>1255</v>
      </c>
      <c r="C12" s="920">
        <v>1292.6099999999999</v>
      </c>
      <c r="D12" s="920">
        <v>84421.73</v>
      </c>
      <c r="E12" s="920">
        <v>1630.72</v>
      </c>
      <c r="F12" s="922">
        <v>120417.57</v>
      </c>
      <c r="G12" s="1011"/>
      <c r="H12" s="1011"/>
      <c r="I12" s="1012"/>
      <c r="J12" s="1012"/>
      <c r="K12" s="1012"/>
      <c r="L12" s="1012"/>
    </row>
    <row r="13" spans="1:12">
      <c r="A13" s="1014"/>
      <c r="B13" s="1015"/>
      <c r="C13" s="920"/>
      <c r="D13" s="920"/>
      <c r="E13" s="920"/>
      <c r="F13" s="922"/>
      <c r="G13" s="1020"/>
      <c r="H13" s="1020"/>
    </row>
    <row r="14" spans="1:12">
      <c r="A14" s="1021" t="s">
        <v>1257</v>
      </c>
      <c r="B14" s="1018" t="s">
        <v>1258</v>
      </c>
      <c r="C14" s="921">
        <v>30.84</v>
      </c>
      <c r="D14" s="921">
        <v>11880.07</v>
      </c>
      <c r="E14" s="921">
        <v>22.6</v>
      </c>
      <c r="F14" s="1019">
        <v>11167.94</v>
      </c>
      <c r="G14" s="1020"/>
      <c r="H14" s="1020"/>
    </row>
    <row r="15" spans="1:12">
      <c r="A15" s="1014"/>
      <c r="B15" s="1015"/>
      <c r="C15" s="920"/>
      <c r="D15" s="920"/>
      <c r="E15" s="920"/>
      <c r="F15" s="922"/>
      <c r="G15" s="1016"/>
      <c r="H15" s="1016"/>
    </row>
    <row r="16" spans="1:12">
      <c r="A16" s="1021" t="s">
        <v>1259</v>
      </c>
      <c r="B16" s="1018" t="s">
        <v>1255</v>
      </c>
      <c r="C16" s="921">
        <v>345.78</v>
      </c>
      <c r="D16" s="921">
        <v>24846</v>
      </c>
      <c r="E16" s="921">
        <v>171.15</v>
      </c>
      <c r="F16" s="1019">
        <v>6876.12</v>
      </c>
      <c r="G16" s="1016"/>
      <c r="H16" s="1016"/>
    </row>
    <row r="17" spans="1:12">
      <c r="A17" s="1014"/>
      <c r="B17" s="1015"/>
      <c r="C17" s="920"/>
      <c r="D17" s="920"/>
      <c r="E17" s="920"/>
      <c r="F17" s="922"/>
      <c r="G17" s="1016"/>
      <c r="H17" s="1016"/>
    </row>
    <row r="18" spans="1:12">
      <c r="A18" s="1021" t="s">
        <v>1260</v>
      </c>
      <c r="B18" s="1018" t="s">
        <v>1255</v>
      </c>
      <c r="C18" s="920">
        <v>54.45</v>
      </c>
      <c r="D18" s="920">
        <v>2473.6</v>
      </c>
      <c r="E18" s="920">
        <v>362.15</v>
      </c>
      <c r="F18" s="922">
        <v>22298.27</v>
      </c>
      <c r="G18" s="1016"/>
      <c r="H18" s="1016"/>
    </row>
    <row r="19" spans="1:12">
      <c r="A19" s="1014"/>
      <c r="B19" s="1015"/>
      <c r="C19" s="920"/>
      <c r="D19" s="920"/>
      <c r="E19" s="920"/>
      <c r="F19" s="922"/>
      <c r="G19" s="1016"/>
      <c r="H19" s="1016"/>
    </row>
    <row r="20" spans="1:12" s="1013" customFormat="1">
      <c r="A20" s="1021" t="s">
        <v>1261</v>
      </c>
      <c r="B20" s="1018" t="s">
        <v>1255</v>
      </c>
      <c r="C20" s="921">
        <v>38.69</v>
      </c>
      <c r="D20" s="921">
        <v>8006.98</v>
      </c>
      <c r="E20" s="921">
        <v>39.71</v>
      </c>
      <c r="F20" s="1019">
        <v>12201.53</v>
      </c>
      <c r="G20" s="1011"/>
      <c r="H20" s="1011"/>
      <c r="I20" s="1012"/>
      <c r="J20" s="1012"/>
      <c r="K20" s="1012"/>
      <c r="L20" s="1012"/>
    </row>
    <row r="21" spans="1:12">
      <c r="A21" s="1014"/>
      <c r="B21" s="1015"/>
      <c r="C21" s="920"/>
      <c r="D21" s="920"/>
      <c r="E21" s="920"/>
      <c r="F21" s="922"/>
      <c r="G21" s="1020"/>
      <c r="H21" s="1020"/>
    </row>
    <row r="22" spans="1:12">
      <c r="A22" s="1021" t="s">
        <v>1262</v>
      </c>
      <c r="B22" s="1018" t="s">
        <v>1255</v>
      </c>
      <c r="C22" s="921">
        <v>1016.69</v>
      </c>
      <c r="D22" s="921">
        <v>212540.83000000002</v>
      </c>
      <c r="E22" s="921">
        <v>213.31</v>
      </c>
      <c r="F22" s="1019">
        <v>55419.66</v>
      </c>
      <c r="G22" s="1020"/>
      <c r="H22" s="1020"/>
    </row>
    <row r="23" spans="1:12">
      <c r="A23" s="1014" t="s">
        <v>373</v>
      </c>
      <c r="B23" s="1015" t="s">
        <v>1255</v>
      </c>
      <c r="C23" s="920">
        <v>851.98</v>
      </c>
      <c r="D23" s="920">
        <v>133387.91</v>
      </c>
      <c r="E23" s="920">
        <v>183.76</v>
      </c>
      <c r="F23" s="922">
        <v>30497.78</v>
      </c>
      <c r="G23" s="1020"/>
      <c r="H23" s="1020"/>
    </row>
    <row r="24" spans="1:12">
      <c r="A24" s="1014" t="s">
        <v>374</v>
      </c>
      <c r="B24" s="1015" t="s">
        <v>1255</v>
      </c>
      <c r="C24" s="920">
        <v>164.71</v>
      </c>
      <c r="D24" s="920">
        <v>79152.92</v>
      </c>
      <c r="E24" s="920">
        <v>29.55</v>
      </c>
      <c r="F24" s="922">
        <v>24921.88</v>
      </c>
      <c r="G24" s="1020"/>
      <c r="H24" s="1020"/>
    </row>
    <row r="25" spans="1:12">
      <c r="A25" s="1014"/>
      <c r="B25" s="1015"/>
      <c r="C25" s="920"/>
      <c r="D25" s="920"/>
      <c r="E25" s="920"/>
      <c r="F25" s="922"/>
      <c r="G25" s="1020"/>
      <c r="H25" s="1020"/>
    </row>
    <row r="26" spans="1:12">
      <c r="A26" s="1021" t="s">
        <v>1263</v>
      </c>
      <c r="B26" s="1018" t="s">
        <v>1255</v>
      </c>
      <c r="C26" s="921">
        <v>1023.9200000000001</v>
      </c>
      <c r="D26" s="921">
        <v>343893.18</v>
      </c>
      <c r="E26" s="921">
        <v>1928.04</v>
      </c>
      <c r="F26" s="1019">
        <v>599510.9</v>
      </c>
      <c r="G26" s="1016"/>
      <c r="H26" s="1016"/>
    </row>
    <row r="27" spans="1:12" s="1013" customFormat="1">
      <c r="A27" s="1014" t="s">
        <v>1264</v>
      </c>
      <c r="B27" s="1015" t="s">
        <v>1255</v>
      </c>
      <c r="C27" s="920">
        <v>92.649999999999991</v>
      </c>
      <c r="D27" s="920">
        <v>86030.39</v>
      </c>
      <c r="E27" s="920">
        <v>37.270000000000003</v>
      </c>
      <c r="F27" s="922">
        <v>59036.14</v>
      </c>
      <c r="G27" s="1011"/>
      <c r="H27" s="1011"/>
      <c r="I27" s="1012"/>
      <c r="J27" s="1012"/>
      <c r="K27" s="1012"/>
      <c r="L27" s="1012"/>
    </row>
    <row r="28" spans="1:12">
      <c r="A28" s="1014" t="s">
        <v>1265</v>
      </c>
      <c r="B28" s="1015" t="s">
        <v>1255</v>
      </c>
      <c r="C28" s="920">
        <v>103.50999999999999</v>
      </c>
      <c r="D28" s="920">
        <v>46853.41</v>
      </c>
      <c r="E28" s="920">
        <v>188.62</v>
      </c>
      <c r="F28" s="922">
        <v>160501.21</v>
      </c>
      <c r="G28" s="1020"/>
      <c r="H28" s="1020"/>
    </row>
    <row r="29" spans="1:12">
      <c r="A29" s="1014" t="s">
        <v>1266</v>
      </c>
      <c r="B29" s="1015" t="s">
        <v>1255</v>
      </c>
      <c r="C29" s="920">
        <v>478.83</v>
      </c>
      <c r="D29" s="920">
        <v>97287.1</v>
      </c>
      <c r="E29" s="920">
        <v>603.28</v>
      </c>
      <c r="F29" s="922">
        <v>136191.95000000001</v>
      </c>
      <c r="G29" s="1020"/>
      <c r="H29" s="1020"/>
    </row>
    <row r="30" spans="1:12">
      <c r="A30" s="1014" t="s">
        <v>1267</v>
      </c>
      <c r="B30" s="1015" t="s">
        <v>1255</v>
      </c>
      <c r="C30" s="920">
        <v>348.93000000000006</v>
      </c>
      <c r="D30" s="920">
        <v>113722.28</v>
      </c>
      <c r="E30" s="920">
        <v>1098.8700000000001</v>
      </c>
      <c r="F30" s="922">
        <v>243781.6</v>
      </c>
      <c r="G30" s="1016"/>
      <c r="H30" s="1016" t="s">
        <v>1268</v>
      </c>
    </row>
    <row r="31" spans="1:12">
      <c r="A31" s="1014"/>
      <c r="B31" s="1015"/>
      <c r="C31" s="920"/>
      <c r="D31" s="920"/>
      <c r="E31" s="920"/>
      <c r="F31" s="922"/>
      <c r="G31" s="1020"/>
      <c r="H31" s="1020"/>
    </row>
    <row r="32" spans="1:12">
      <c r="A32" s="1021" t="s">
        <v>1269</v>
      </c>
      <c r="B32" s="1018" t="s">
        <v>1258</v>
      </c>
      <c r="C32" s="921">
        <v>1006.1500000000001</v>
      </c>
      <c r="D32" s="921">
        <v>506184.92</v>
      </c>
      <c r="E32" s="921">
        <v>1037.8</v>
      </c>
      <c r="F32" s="1019">
        <v>570095.70000000007</v>
      </c>
      <c r="G32" s="1016"/>
      <c r="H32" s="1016"/>
    </row>
    <row r="33" spans="1:12">
      <c r="A33" s="1014" t="s">
        <v>1270</v>
      </c>
      <c r="B33" s="1015" t="s">
        <v>1258</v>
      </c>
      <c r="C33" s="920">
        <v>3.08</v>
      </c>
      <c r="D33" s="920">
        <v>1337.56</v>
      </c>
      <c r="E33" s="920">
        <v>27.54</v>
      </c>
      <c r="F33" s="922">
        <v>8492.57</v>
      </c>
      <c r="G33" s="1016"/>
      <c r="H33" s="1016"/>
    </row>
    <row r="34" spans="1:12" s="1013" customFormat="1">
      <c r="A34" s="1014" t="s">
        <v>1271</v>
      </c>
      <c r="B34" s="1015" t="s">
        <v>1258</v>
      </c>
      <c r="C34" s="920">
        <v>41.19</v>
      </c>
      <c r="D34" s="920">
        <v>16561.05</v>
      </c>
      <c r="E34" s="920">
        <v>0</v>
      </c>
      <c r="F34" s="922">
        <v>0</v>
      </c>
      <c r="G34" s="1011"/>
      <c r="H34" s="1011"/>
      <c r="I34" s="1012"/>
      <c r="J34" s="1012"/>
      <c r="K34" s="1012"/>
      <c r="L34" s="1012"/>
    </row>
    <row r="35" spans="1:12">
      <c r="A35" s="1014" t="s">
        <v>1272</v>
      </c>
      <c r="B35" s="1015" t="s">
        <v>1258</v>
      </c>
      <c r="C35" s="920">
        <v>946.91000000000008</v>
      </c>
      <c r="D35" s="920">
        <v>476023.94</v>
      </c>
      <c r="E35" s="920">
        <v>1008.4499999999999</v>
      </c>
      <c r="F35" s="922">
        <v>560777.7300000001</v>
      </c>
      <c r="G35" s="1016"/>
      <c r="H35" s="1016"/>
    </row>
    <row r="36" spans="1:12" s="1013" customFormat="1">
      <c r="A36" s="1014" t="s">
        <v>1273</v>
      </c>
      <c r="B36" s="1015" t="s">
        <v>1258</v>
      </c>
      <c r="C36" s="920">
        <v>14.97</v>
      </c>
      <c r="D36" s="920">
        <v>12262.37</v>
      </c>
      <c r="E36" s="920">
        <v>1.81</v>
      </c>
      <c r="F36" s="922">
        <v>825.4</v>
      </c>
      <c r="G36" s="1011"/>
      <c r="H36" s="1011"/>
      <c r="I36" s="1012"/>
      <c r="J36" s="1012"/>
      <c r="K36" s="1012"/>
      <c r="L36" s="1012"/>
    </row>
    <row r="37" spans="1:12">
      <c r="A37" s="1014"/>
      <c r="B37" s="1015"/>
      <c r="C37" s="920"/>
      <c r="D37" s="920"/>
      <c r="E37" s="920"/>
      <c r="F37" s="922"/>
      <c r="G37" s="1020"/>
      <c r="H37" s="1020"/>
    </row>
    <row r="38" spans="1:12">
      <c r="A38" s="1021" t="s">
        <v>1274</v>
      </c>
      <c r="B38" s="1018" t="s">
        <v>1258</v>
      </c>
      <c r="C38" s="921">
        <v>6.8599999999999994</v>
      </c>
      <c r="D38" s="921">
        <v>6344.26</v>
      </c>
      <c r="E38" s="921">
        <v>17.75</v>
      </c>
      <c r="F38" s="1019">
        <v>35131.379999999997</v>
      </c>
      <c r="G38" s="1016"/>
      <c r="H38" s="1016"/>
    </row>
    <row r="39" spans="1:12">
      <c r="A39" s="1014" t="s">
        <v>1275</v>
      </c>
      <c r="B39" s="1015" t="s">
        <v>1258</v>
      </c>
      <c r="C39" s="920">
        <v>3.17</v>
      </c>
      <c r="D39" s="920">
        <v>4250.32</v>
      </c>
      <c r="E39" s="920">
        <v>17.25</v>
      </c>
      <c r="F39" s="922">
        <v>34698.769999999997</v>
      </c>
      <c r="G39" s="1016"/>
      <c r="H39" s="1016"/>
    </row>
    <row r="40" spans="1:12">
      <c r="A40" s="1014" t="s">
        <v>1276</v>
      </c>
      <c r="B40" s="1015" t="s">
        <v>1258</v>
      </c>
      <c r="C40" s="920">
        <v>3.69</v>
      </c>
      <c r="D40" s="920">
        <v>2093.94</v>
      </c>
      <c r="E40" s="920">
        <v>0.5</v>
      </c>
      <c r="F40" s="922">
        <v>432.61</v>
      </c>
      <c r="G40" s="1016"/>
      <c r="H40" s="1016"/>
    </row>
    <row r="41" spans="1:12">
      <c r="A41" s="1014"/>
      <c r="B41" s="1015"/>
      <c r="C41" s="920"/>
      <c r="D41" s="920"/>
      <c r="E41" s="920"/>
      <c r="F41" s="922"/>
      <c r="G41" s="1016"/>
      <c r="H41" s="1016"/>
    </row>
    <row r="42" spans="1:12">
      <c r="A42" s="1021" t="s">
        <v>1277</v>
      </c>
      <c r="B42" s="1018" t="s">
        <v>1258</v>
      </c>
      <c r="C42" s="921">
        <v>1505.04</v>
      </c>
      <c r="D42" s="921">
        <v>177850.09</v>
      </c>
      <c r="E42" s="921">
        <v>891.58</v>
      </c>
      <c r="F42" s="1019">
        <v>109936.16</v>
      </c>
      <c r="G42" s="1016"/>
      <c r="H42" s="1016"/>
    </row>
    <row r="43" spans="1:12">
      <c r="A43" s="1014"/>
      <c r="B43" s="1015"/>
      <c r="C43" s="920"/>
      <c r="D43" s="920"/>
      <c r="E43" s="920"/>
      <c r="F43" s="922"/>
      <c r="G43" s="1016"/>
      <c r="H43" s="1016"/>
    </row>
    <row r="44" spans="1:12">
      <c r="A44" s="1021" t="s">
        <v>1278</v>
      </c>
      <c r="B44" s="1018" t="s">
        <v>1258</v>
      </c>
      <c r="C44" s="921">
        <v>3000.1499999999996</v>
      </c>
      <c r="D44" s="921">
        <v>2206101.56</v>
      </c>
      <c r="E44" s="921">
        <v>2767.65</v>
      </c>
      <c r="F44" s="1019">
        <v>1961602.94</v>
      </c>
      <c r="G44" s="1016"/>
      <c r="H44" s="1016"/>
    </row>
    <row r="45" spans="1:12">
      <c r="A45" s="1014" t="s">
        <v>1279</v>
      </c>
      <c r="B45" s="1015" t="s">
        <v>1258</v>
      </c>
      <c r="C45" s="920">
        <v>1301.93</v>
      </c>
      <c r="D45" s="920">
        <v>938296.72</v>
      </c>
      <c r="E45" s="920">
        <v>1197.1100000000001</v>
      </c>
      <c r="F45" s="922">
        <v>801356.39</v>
      </c>
      <c r="G45" s="1016"/>
      <c r="H45" s="1016"/>
    </row>
    <row r="46" spans="1:12">
      <c r="A46" s="1014" t="s">
        <v>1280</v>
      </c>
      <c r="B46" s="1015" t="s">
        <v>1258</v>
      </c>
      <c r="C46" s="920">
        <v>53.6</v>
      </c>
      <c r="D46" s="920">
        <v>74569.83</v>
      </c>
      <c r="E46" s="920">
        <v>73.52</v>
      </c>
      <c r="F46" s="922">
        <v>75743.58</v>
      </c>
      <c r="G46" s="1016"/>
      <c r="H46" s="1016"/>
    </row>
    <row r="47" spans="1:12">
      <c r="A47" s="1014" t="s">
        <v>1281</v>
      </c>
      <c r="B47" s="1015" t="s">
        <v>1258</v>
      </c>
      <c r="C47" s="920">
        <v>1589.96</v>
      </c>
      <c r="D47" s="920">
        <v>1130381.55</v>
      </c>
      <c r="E47" s="920">
        <v>1454.69</v>
      </c>
      <c r="F47" s="922">
        <v>910042.82</v>
      </c>
      <c r="G47" s="1016"/>
      <c r="H47" s="1016"/>
    </row>
    <row r="48" spans="1:12" s="1013" customFormat="1">
      <c r="A48" s="1014" t="s">
        <v>1282</v>
      </c>
      <c r="B48" s="1015" t="s">
        <v>1258</v>
      </c>
      <c r="C48" s="920">
        <v>54.66</v>
      </c>
      <c r="D48" s="920">
        <v>62853.46</v>
      </c>
      <c r="E48" s="920">
        <v>42.33</v>
      </c>
      <c r="F48" s="922">
        <v>174460.15</v>
      </c>
      <c r="G48" s="1022"/>
      <c r="H48" s="1022"/>
      <c r="I48" s="1012"/>
      <c r="J48" s="1012"/>
      <c r="K48" s="1012"/>
      <c r="L48" s="1012"/>
    </row>
    <row r="49" spans="1:11" ht="13.5" thickBot="1">
      <c r="A49" s="1023"/>
      <c r="B49" s="1024"/>
      <c r="C49" s="1025"/>
      <c r="D49" s="1025"/>
      <c r="E49" s="1025"/>
      <c r="F49" s="1026"/>
      <c r="G49" s="1011"/>
      <c r="H49" s="1011"/>
    </row>
    <row r="50" spans="1:11" s="1028" customFormat="1">
      <c r="A50" s="1027"/>
      <c r="B50" s="1027"/>
      <c r="D50" s="1029"/>
      <c r="F50" s="1029"/>
      <c r="H50" s="1030"/>
      <c r="I50" s="1031"/>
      <c r="J50" s="1032"/>
      <c r="K50" s="1032"/>
    </row>
    <row r="51" spans="1:11">
      <c r="C51" s="1033"/>
    </row>
  </sheetData>
  <mergeCells count="5">
    <mergeCell ref="A1:F1"/>
    <mergeCell ref="A3:F3"/>
    <mergeCell ref="A5:A7"/>
    <mergeCell ref="C5:D5"/>
    <mergeCell ref="E5:F5"/>
  </mergeCells>
  <printOptions horizontalCentered="1"/>
  <pageMargins left="0.78740157480314965" right="0.78740157480314965" top="0.59055118110236227" bottom="0.98425196850393704" header="0" footer="0"/>
  <pageSetup paperSize="9" scale="8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view="pageBreakPreview" zoomScaleNormal="75" zoomScaleSheetLayoutView="100" workbookViewId="0">
      <selection activeCell="A5" sqref="A5:F7"/>
    </sheetView>
  </sheetViews>
  <sheetFormatPr baseColWidth="10" defaultRowHeight="12.75"/>
  <cols>
    <col min="1" max="1" width="14" style="26" customWidth="1"/>
    <col min="2" max="2" width="22.7109375" style="26" customWidth="1"/>
    <col min="3" max="3" width="30.7109375" style="26" customWidth="1"/>
    <col min="4" max="4" width="30.5703125" style="26" customWidth="1"/>
    <col min="5" max="5" width="14" style="26" customWidth="1"/>
    <col min="6" max="6" width="3.5703125" style="26" customWidth="1"/>
    <col min="7" max="16384" width="11.42578125" style="26"/>
  </cols>
  <sheetData>
    <row r="1" spans="2:10" ht="18">
      <c r="B1" s="1119" t="s">
        <v>1283</v>
      </c>
      <c r="C1" s="1119"/>
      <c r="D1" s="1119"/>
      <c r="E1" s="25"/>
      <c r="F1" s="25"/>
      <c r="G1" s="25"/>
      <c r="H1" s="25"/>
      <c r="I1" s="25"/>
    </row>
    <row r="3" spans="2:10" ht="15">
      <c r="B3" s="1127" t="s">
        <v>1284</v>
      </c>
      <c r="C3" s="1127"/>
      <c r="D3" s="1127"/>
      <c r="E3" s="32"/>
      <c r="F3" s="31"/>
      <c r="G3" s="31"/>
      <c r="H3" s="31"/>
      <c r="I3" s="31"/>
      <c r="J3" s="31"/>
    </row>
    <row r="4" spans="2:10" ht="13.5" thickBot="1">
      <c r="B4" s="27"/>
      <c r="C4" s="27"/>
      <c r="D4" s="27"/>
    </row>
    <row r="5" spans="2:10" s="371" customFormat="1" ht="12.75" customHeight="1">
      <c r="B5" s="1122" t="s">
        <v>490</v>
      </c>
      <c r="C5" s="1138" t="s">
        <v>1285</v>
      </c>
      <c r="D5" s="1140" t="s">
        <v>1286</v>
      </c>
      <c r="E5" s="373"/>
      <c r="F5" s="373"/>
      <c r="G5" s="373"/>
      <c r="H5" s="373"/>
      <c r="I5" s="373"/>
      <c r="J5" s="373"/>
    </row>
    <row r="6" spans="2:10" s="371" customFormat="1" ht="15.75" customHeight="1" thickBot="1">
      <c r="B6" s="1123"/>
      <c r="C6" s="1139"/>
      <c r="D6" s="1141"/>
      <c r="E6" s="373"/>
      <c r="F6" s="373"/>
      <c r="G6" s="373"/>
      <c r="H6" s="373"/>
      <c r="I6" s="373"/>
      <c r="J6" s="373"/>
    </row>
    <row r="7" spans="2:10" s="371" customFormat="1" ht="12.75" customHeight="1">
      <c r="B7" s="964">
        <v>1992</v>
      </c>
      <c r="C7" s="383">
        <v>1356553</v>
      </c>
      <c r="D7" s="384">
        <v>844299</v>
      </c>
      <c r="E7" s="373"/>
      <c r="F7" s="373"/>
      <c r="G7" s="373"/>
      <c r="H7" s="373"/>
      <c r="I7" s="373"/>
      <c r="J7" s="373"/>
    </row>
    <row r="8" spans="2:10" s="371" customFormat="1" ht="12.75" customHeight="1">
      <c r="B8" s="965">
        <v>1993</v>
      </c>
      <c r="C8" s="385">
        <v>1332252</v>
      </c>
      <c r="D8" s="386">
        <v>799990</v>
      </c>
      <c r="E8" s="373"/>
      <c r="F8" s="373"/>
      <c r="G8" s="373"/>
      <c r="H8" s="373"/>
      <c r="I8" s="373"/>
      <c r="J8" s="373"/>
    </row>
    <row r="9" spans="2:10" s="371" customFormat="1" ht="12.75" customHeight="1">
      <c r="B9" s="965">
        <v>1994</v>
      </c>
      <c r="C9" s="385">
        <v>1342603</v>
      </c>
      <c r="D9" s="386">
        <v>834085</v>
      </c>
      <c r="E9" s="373"/>
      <c r="F9" s="373"/>
      <c r="G9" s="373"/>
      <c r="H9" s="373"/>
      <c r="I9" s="373"/>
      <c r="J9" s="373"/>
    </row>
    <row r="10" spans="2:10" s="371" customFormat="1" ht="12.75" customHeight="1">
      <c r="B10" s="965">
        <v>1995</v>
      </c>
      <c r="C10" s="385">
        <v>1320315</v>
      </c>
      <c r="D10" s="386">
        <v>820252</v>
      </c>
      <c r="E10" s="373"/>
      <c r="F10" s="373"/>
      <c r="G10" s="373"/>
      <c r="H10" s="373"/>
      <c r="I10" s="373"/>
      <c r="J10" s="373"/>
    </row>
    <row r="11" spans="2:10" s="371" customFormat="1" ht="12.75" customHeight="1">
      <c r="B11" s="965">
        <v>1996</v>
      </c>
      <c r="C11" s="385">
        <v>1298860</v>
      </c>
      <c r="D11" s="386">
        <v>878282</v>
      </c>
      <c r="E11" s="373"/>
      <c r="F11" s="373"/>
      <c r="G11" s="373"/>
      <c r="H11" s="373"/>
      <c r="I11" s="373"/>
      <c r="J11" s="373"/>
    </row>
    <row r="12" spans="2:10" s="371" customFormat="1" ht="12.75" customHeight="1">
      <c r="B12" s="965">
        <v>1997</v>
      </c>
      <c r="C12" s="385">
        <v>1268057</v>
      </c>
      <c r="D12" s="386">
        <v>837092</v>
      </c>
      <c r="E12" s="373"/>
      <c r="F12" s="379"/>
      <c r="G12" s="379"/>
      <c r="H12" s="379"/>
      <c r="I12" s="379"/>
      <c r="J12" s="373"/>
    </row>
    <row r="13" spans="2:10" s="371" customFormat="1" ht="12.75" customHeight="1">
      <c r="B13" s="965">
        <v>1998</v>
      </c>
      <c r="C13" s="385">
        <v>1253105</v>
      </c>
      <c r="D13" s="386">
        <v>829083</v>
      </c>
      <c r="E13" s="373"/>
      <c r="F13" s="379"/>
      <c r="G13" s="379"/>
      <c r="H13" s="379"/>
      <c r="I13" s="379"/>
      <c r="J13" s="373"/>
    </row>
    <row r="14" spans="2:10" s="371" customFormat="1" ht="12.75" customHeight="1">
      <c r="B14" s="965">
        <v>1999</v>
      </c>
      <c r="C14" s="385">
        <v>1200951</v>
      </c>
      <c r="D14" s="386">
        <v>834680</v>
      </c>
      <c r="E14" s="373"/>
      <c r="F14" s="379"/>
      <c r="G14" s="379"/>
      <c r="H14" s="379"/>
      <c r="I14" s="379"/>
      <c r="J14" s="373"/>
    </row>
    <row r="15" spans="2:10" s="371" customFormat="1" ht="12.75" customHeight="1">
      <c r="B15" s="965">
        <v>2000</v>
      </c>
      <c r="C15" s="385">
        <v>1200875</v>
      </c>
      <c r="D15" s="386">
        <v>856450</v>
      </c>
      <c r="E15" s="373"/>
      <c r="F15" s="1034"/>
      <c r="G15" s="1035"/>
      <c r="H15" s="1035"/>
      <c r="I15" s="379"/>
      <c r="J15" s="373"/>
    </row>
    <row r="16" spans="2:10" s="371" customFormat="1" ht="12.75" customHeight="1">
      <c r="B16" s="965">
        <v>2001</v>
      </c>
      <c r="C16" s="385">
        <v>1099856</v>
      </c>
      <c r="D16" s="386">
        <v>825020</v>
      </c>
      <c r="E16" s="373"/>
      <c r="F16" s="1034"/>
      <c r="G16" s="1035"/>
      <c r="H16" s="1035"/>
      <c r="I16" s="379"/>
      <c r="J16" s="373"/>
    </row>
    <row r="17" spans="2:14" s="371" customFormat="1" ht="12.75" customHeight="1">
      <c r="B17" s="965">
        <v>2002</v>
      </c>
      <c r="C17" s="385">
        <v>1036340</v>
      </c>
      <c r="D17" s="386">
        <v>724800</v>
      </c>
      <c r="E17" s="373"/>
      <c r="F17" s="379"/>
      <c r="G17" s="379"/>
      <c r="H17" s="379"/>
      <c r="I17" s="379"/>
      <c r="J17" s="373"/>
    </row>
    <row r="18" spans="2:14" s="371" customFormat="1" ht="12.75" customHeight="1">
      <c r="B18" s="965">
        <v>2003</v>
      </c>
      <c r="C18" s="385">
        <v>1157969</v>
      </c>
      <c r="D18" s="386">
        <v>667655</v>
      </c>
      <c r="E18" s="373"/>
      <c r="F18" s="379"/>
      <c r="G18" s="379"/>
      <c r="H18" s="379"/>
      <c r="I18" s="379"/>
      <c r="J18" s="373"/>
    </row>
    <row r="19" spans="2:14" s="371" customFormat="1" ht="12.75" customHeight="1">
      <c r="B19" s="1036" t="s">
        <v>1287</v>
      </c>
      <c r="C19" s="1037">
        <v>1115000</v>
      </c>
      <c r="D19" s="1038">
        <v>685000</v>
      </c>
      <c r="E19" s="373"/>
      <c r="F19" s="379"/>
      <c r="G19" s="379"/>
      <c r="H19" s="379"/>
      <c r="I19" s="379"/>
      <c r="J19" s="373"/>
    </row>
    <row r="20" spans="2:14" s="371" customFormat="1" ht="12.75" customHeight="1">
      <c r="B20" s="965">
        <v>2005</v>
      </c>
      <c r="C20" s="385">
        <v>1069804</v>
      </c>
      <c r="D20" s="386">
        <v>699078</v>
      </c>
      <c r="E20" s="387"/>
      <c r="F20" s="373"/>
      <c r="G20" s="373"/>
      <c r="H20" s="373"/>
      <c r="I20" s="373"/>
      <c r="J20" s="373"/>
    </row>
    <row r="21" spans="2:14" s="371" customFormat="1" ht="12.75" customHeight="1">
      <c r="B21" s="966">
        <v>2006</v>
      </c>
      <c r="C21" s="385">
        <v>924524</v>
      </c>
      <c r="D21" s="386">
        <v>663000</v>
      </c>
      <c r="E21" s="370"/>
      <c r="F21" s="373"/>
      <c r="G21" s="373"/>
      <c r="H21" s="373"/>
      <c r="I21" s="373"/>
      <c r="J21" s="373"/>
    </row>
    <row r="22" spans="2:14" s="371" customFormat="1" ht="12.75" customHeight="1">
      <c r="B22" s="966">
        <v>2007</v>
      </c>
      <c r="C22" s="385">
        <v>946965</v>
      </c>
      <c r="D22" s="386">
        <v>668685</v>
      </c>
      <c r="E22" s="370"/>
      <c r="F22" s="370"/>
      <c r="G22" s="370"/>
      <c r="H22" s="370"/>
      <c r="I22" s="370"/>
      <c r="J22" s="370"/>
      <c r="K22" s="370"/>
      <c r="L22" s="370"/>
      <c r="M22" s="370"/>
      <c r="N22" s="370"/>
    </row>
    <row r="23" spans="2:14" s="371" customFormat="1" ht="12.75" customHeight="1">
      <c r="B23" s="966">
        <v>2008</v>
      </c>
      <c r="C23" s="385">
        <v>969298</v>
      </c>
      <c r="D23" s="386">
        <v>751937</v>
      </c>
      <c r="E23" s="370"/>
      <c r="F23" s="370"/>
      <c r="G23" s="370"/>
      <c r="H23" s="370"/>
      <c r="I23" s="370"/>
      <c r="J23" s="370"/>
      <c r="K23" s="370"/>
      <c r="L23" s="370"/>
      <c r="M23" s="370"/>
      <c r="N23" s="370"/>
    </row>
    <row r="24" spans="2:14" s="371" customFormat="1" ht="12.75" customHeight="1">
      <c r="B24" s="966">
        <v>2009</v>
      </c>
      <c r="C24" s="385">
        <v>1032242</v>
      </c>
      <c r="D24" s="386">
        <v>849102</v>
      </c>
      <c r="E24" s="370"/>
      <c r="F24" s="370"/>
      <c r="G24" s="370"/>
      <c r="H24" s="370"/>
      <c r="I24" s="370"/>
      <c r="J24" s="370"/>
      <c r="K24" s="370"/>
      <c r="L24" s="370"/>
      <c r="M24" s="370"/>
      <c r="N24" s="370"/>
    </row>
    <row r="25" spans="2:14" s="371" customFormat="1" ht="12.75" customHeight="1">
      <c r="B25" s="966">
        <v>2010</v>
      </c>
      <c r="C25" s="385">
        <v>1078852</v>
      </c>
      <c r="D25" s="386">
        <v>851759</v>
      </c>
      <c r="E25" s="370"/>
      <c r="F25" s="370"/>
      <c r="G25" s="370"/>
      <c r="H25" s="370"/>
      <c r="I25" s="370"/>
      <c r="J25" s="370"/>
      <c r="K25" s="370"/>
      <c r="L25" s="370"/>
      <c r="M25" s="370"/>
      <c r="N25" s="370"/>
    </row>
    <row r="26" spans="2:14" s="371" customFormat="1" ht="12.75" customHeight="1">
      <c r="B26" s="966">
        <v>2011</v>
      </c>
      <c r="C26" s="385">
        <v>957191</v>
      </c>
      <c r="D26" s="386">
        <v>758018</v>
      </c>
      <c r="E26" s="370"/>
      <c r="F26" s="370"/>
      <c r="G26" s="370"/>
      <c r="H26" s="370"/>
      <c r="I26" s="370"/>
      <c r="J26" s="370"/>
      <c r="K26" s="370"/>
      <c r="L26" s="370"/>
      <c r="M26" s="370"/>
      <c r="N26" s="370"/>
    </row>
    <row r="27" spans="2:14" s="371" customFormat="1" ht="12.75" customHeight="1">
      <c r="B27" s="966">
        <v>2012</v>
      </c>
      <c r="C27" s="385">
        <v>906437</v>
      </c>
      <c r="D27" s="386">
        <v>874802</v>
      </c>
      <c r="E27" s="370"/>
      <c r="F27" s="370"/>
      <c r="G27" s="370"/>
      <c r="H27" s="370"/>
      <c r="I27" s="370"/>
      <c r="J27" s="370"/>
      <c r="K27" s="370"/>
      <c r="L27" s="370"/>
      <c r="M27" s="370"/>
      <c r="N27" s="370"/>
    </row>
    <row r="28" spans="2:14" s="371" customFormat="1" ht="12.75" customHeight="1">
      <c r="B28" s="966">
        <v>2013</v>
      </c>
      <c r="C28" s="385">
        <v>848243</v>
      </c>
      <c r="D28" s="386">
        <v>631643</v>
      </c>
      <c r="E28" s="370"/>
      <c r="F28" s="370"/>
      <c r="G28" s="370"/>
      <c r="H28" s="370"/>
      <c r="I28" s="370"/>
      <c r="J28" s="370"/>
      <c r="K28" s="370"/>
      <c r="L28" s="370"/>
      <c r="M28" s="370"/>
      <c r="N28" s="370"/>
    </row>
    <row r="29" spans="2:14" ht="13.5" thickBot="1">
      <c r="B29" s="967">
        <v>2014</v>
      </c>
      <c r="C29" s="388">
        <v>851894</v>
      </c>
      <c r="D29" s="389">
        <v>641819</v>
      </c>
      <c r="E29" s="370"/>
    </row>
    <row r="30" spans="2:14">
      <c r="B30" s="1170" t="s">
        <v>1288</v>
      </c>
      <c r="C30" s="1171"/>
      <c r="D30" s="1171"/>
      <c r="E30" s="370"/>
    </row>
    <row r="31" spans="2:14">
      <c r="B31" s="1173" t="s">
        <v>1289</v>
      </c>
      <c r="C31" s="1134"/>
      <c r="D31" s="1134"/>
    </row>
    <row r="32" spans="2:14">
      <c r="B32" s="1174" t="s">
        <v>1290</v>
      </c>
      <c r="C32" s="1172"/>
      <c r="D32" s="1172"/>
    </row>
    <row r="33" spans="2:5">
      <c r="B33" s="1174" t="s">
        <v>1291</v>
      </c>
      <c r="C33" s="1172"/>
      <c r="D33" s="1172"/>
    </row>
    <row r="34" spans="2:5">
      <c r="B34" s="1172" t="s">
        <v>1292</v>
      </c>
      <c r="C34" s="1172"/>
      <c r="D34" s="1172"/>
    </row>
    <row r="35" spans="2:5">
      <c r="B35" s="1172" t="s">
        <v>1293</v>
      </c>
      <c r="C35" s="1172"/>
      <c r="D35" s="1172"/>
    </row>
    <row r="36" spans="2:5">
      <c r="B36" s="1172" t="s">
        <v>1294</v>
      </c>
      <c r="C36" s="1172"/>
      <c r="D36" s="1172"/>
    </row>
    <row r="37" spans="2:5">
      <c r="B37" s="1174" t="s">
        <v>1295</v>
      </c>
      <c r="C37" s="1172"/>
      <c r="D37" s="1172"/>
    </row>
    <row r="38" spans="2:5">
      <c r="B38" s="1172" t="s">
        <v>1296</v>
      </c>
      <c r="C38" s="1172"/>
      <c r="D38" s="1172"/>
    </row>
    <row r="39" spans="2:5">
      <c r="B39" s="1172" t="s">
        <v>1297</v>
      </c>
      <c r="C39" s="1172"/>
      <c r="D39" s="1172"/>
      <c r="E39" s="1039"/>
    </row>
    <row r="40" spans="2:5">
      <c r="B40" s="1039" t="s">
        <v>1298</v>
      </c>
      <c r="C40" s="1039"/>
      <c r="D40" s="1039"/>
      <c r="E40" s="1039"/>
    </row>
    <row r="41" spans="2:5">
      <c r="B41" s="1172" t="s">
        <v>1299</v>
      </c>
      <c r="C41" s="1172"/>
      <c r="D41" s="1172"/>
      <c r="E41" s="1039"/>
    </row>
    <row r="42" spans="2:5">
      <c r="B42" s="1040" t="s">
        <v>1300</v>
      </c>
      <c r="C42" s="1039"/>
      <c r="D42" s="1039"/>
      <c r="E42" s="1039"/>
    </row>
    <row r="43" spans="2:5">
      <c r="B43" s="1172" t="s">
        <v>1301</v>
      </c>
      <c r="C43" s="1172"/>
      <c r="D43" s="1172"/>
    </row>
    <row r="44" spans="2:5">
      <c r="B44" s="1172" t="s">
        <v>1302</v>
      </c>
      <c r="C44" s="1172"/>
      <c r="D44" s="1172"/>
    </row>
    <row r="45" spans="2:5">
      <c r="B45" s="180" t="s">
        <v>1303</v>
      </c>
    </row>
    <row r="46" spans="2:5">
      <c r="B46" s="26" t="s">
        <v>1304</v>
      </c>
    </row>
    <row r="47" spans="2:5">
      <c r="B47" s="26" t="s">
        <v>1305</v>
      </c>
    </row>
    <row r="48" spans="2:5">
      <c r="B48" s="26" t="s">
        <v>1306</v>
      </c>
    </row>
    <row r="49" spans="2:2">
      <c r="B49" s="26" t="s">
        <v>1307</v>
      </c>
    </row>
    <row r="50" spans="2:2">
      <c r="B50" s="390" t="s">
        <v>1308</v>
      </c>
    </row>
    <row r="51" spans="2:2">
      <c r="B51" s="1041" t="s">
        <v>1309</v>
      </c>
    </row>
    <row r="52" spans="2:2">
      <c r="B52" s="1041" t="s">
        <v>1310</v>
      </c>
    </row>
  </sheetData>
  <mergeCells count="18">
    <mergeCell ref="B44:D44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1:D41"/>
    <mergeCell ref="B43:D43"/>
    <mergeCell ref="B30:D30"/>
    <mergeCell ref="B1:D1"/>
    <mergeCell ref="B3:D3"/>
    <mergeCell ref="B5:B6"/>
    <mergeCell ref="C5:C6"/>
    <mergeCell ref="D5:D6"/>
  </mergeCells>
  <printOptions horizontalCentered="1"/>
  <pageMargins left="0.78740157480314965" right="0.78740157480314965" top="0.59055118110236227" bottom="0.98425196850393704" header="0" footer="0"/>
  <pageSetup paperSize="9" scale="69" orientation="portrait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view="pageBreakPreview" zoomScaleNormal="75" zoomScaleSheetLayoutView="100" workbookViewId="0">
      <selection activeCell="A5" sqref="A5:F7"/>
    </sheetView>
  </sheetViews>
  <sheetFormatPr baseColWidth="10" defaultRowHeight="12.75"/>
  <cols>
    <col min="1" max="1" width="23.28515625" style="26" customWidth="1"/>
    <col min="2" max="5" width="19.5703125" style="26" customWidth="1"/>
    <col min="6" max="16384" width="11.42578125" style="26"/>
  </cols>
  <sheetData>
    <row r="1" spans="1:15" ht="18">
      <c r="A1" s="1119" t="s">
        <v>1283</v>
      </c>
      <c r="B1" s="1119"/>
      <c r="C1" s="1119"/>
      <c r="D1" s="1119"/>
      <c r="E1" s="1119"/>
      <c r="F1" s="25"/>
      <c r="G1" s="25"/>
      <c r="H1" s="25"/>
      <c r="I1" s="25"/>
      <c r="J1" s="25"/>
    </row>
    <row r="3" spans="1:15" ht="27.75" customHeight="1">
      <c r="A3" s="1120" t="s">
        <v>1311</v>
      </c>
      <c r="B3" s="1121"/>
      <c r="C3" s="1121"/>
      <c r="D3" s="1121"/>
      <c r="E3" s="1121"/>
      <c r="F3" s="31"/>
      <c r="G3" s="31"/>
      <c r="H3" s="31"/>
      <c r="I3" s="31"/>
      <c r="J3" s="31"/>
      <c r="K3" s="31"/>
    </row>
    <row r="4" spans="1:15" ht="13.5" thickBot="1">
      <c r="A4" s="27"/>
      <c r="B4" s="27"/>
      <c r="C4" s="27"/>
      <c r="D4" s="27"/>
      <c r="E4" s="27"/>
    </row>
    <row r="5" spans="1:15" s="371" customFormat="1" ht="12.75" customHeight="1">
      <c r="A5" s="1122" t="s">
        <v>391</v>
      </c>
      <c r="B5" s="1124" t="s">
        <v>502</v>
      </c>
      <c r="C5" s="1151"/>
      <c r="D5" s="1124" t="s">
        <v>1312</v>
      </c>
      <c r="E5" s="1125"/>
      <c r="F5" s="373"/>
      <c r="G5" s="373"/>
      <c r="H5" s="373"/>
      <c r="I5" s="373"/>
      <c r="J5" s="373"/>
      <c r="K5" s="373"/>
    </row>
    <row r="6" spans="1:15" s="371" customFormat="1" ht="15.75" customHeight="1" thickBot="1">
      <c r="A6" s="1123"/>
      <c r="B6" s="827" t="s">
        <v>1313</v>
      </c>
      <c r="C6" s="827" t="s">
        <v>1314</v>
      </c>
      <c r="D6" s="827" t="s">
        <v>1313</v>
      </c>
      <c r="E6" s="828" t="s">
        <v>1314</v>
      </c>
      <c r="F6" s="373"/>
      <c r="G6" s="373"/>
      <c r="H6" s="373"/>
      <c r="I6" s="373"/>
      <c r="J6" s="373"/>
      <c r="K6" s="373"/>
    </row>
    <row r="7" spans="1:15" s="371" customFormat="1" ht="15.75" customHeight="1">
      <c r="A7" s="1042"/>
      <c r="B7" s="383"/>
      <c r="C7" s="383"/>
      <c r="D7" s="383"/>
      <c r="E7" s="384"/>
      <c r="F7" s="373"/>
      <c r="G7" s="373"/>
      <c r="H7" s="373"/>
      <c r="I7" s="373"/>
      <c r="J7" s="373"/>
      <c r="K7" s="373"/>
    </row>
    <row r="8" spans="1:15" s="371" customFormat="1" ht="12.75" customHeight="1">
      <c r="A8" s="965" t="s">
        <v>1315</v>
      </c>
      <c r="B8" s="385">
        <v>851894</v>
      </c>
      <c r="C8" s="385">
        <v>697137</v>
      </c>
      <c r="D8" s="385">
        <v>641819</v>
      </c>
      <c r="E8" s="386">
        <v>466096</v>
      </c>
      <c r="F8" s="373"/>
      <c r="G8" s="373"/>
      <c r="H8" s="373"/>
      <c r="I8" s="373"/>
      <c r="J8" s="373"/>
      <c r="K8" s="373"/>
    </row>
    <row r="9" spans="1:15" s="371" customFormat="1" ht="12.75" customHeight="1">
      <c r="A9" s="965" t="s">
        <v>1316</v>
      </c>
      <c r="B9" s="385">
        <v>20532080.935138144</v>
      </c>
      <c r="C9" s="385"/>
      <c r="D9" s="385">
        <v>7866032.2699999996</v>
      </c>
      <c r="E9" s="386"/>
      <c r="F9" s="373"/>
      <c r="G9" s="373"/>
      <c r="H9" s="373"/>
      <c r="I9" s="373"/>
      <c r="J9" s="373"/>
      <c r="K9" s="373"/>
    </row>
    <row r="10" spans="1:15" s="371" customFormat="1" ht="12.75" customHeight="1" thickBot="1">
      <c r="A10" s="14"/>
      <c r="B10" s="388"/>
      <c r="C10" s="388"/>
      <c r="D10" s="388"/>
      <c r="E10" s="389"/>
      <c r="F10" s="370"/>
      <c r="G10" s="370"/>
      <c r="H10" s="370"/>
      <c r="I10" s="370"/>
      <c r="J10" s="370"/>
      <c r="K10" s="370"/>
      <c r="L10" s="370"/>
      <c r="M10" s="370"/>
      <c r="N10" s="370"/>
      <c r="O10" s="370"/>
    </row>
    <row r="11" spans="1:15" s="371" customFormat="1" ht="15.6" customHeight="1">
      <c r="A11" s="48" t="s">
        <v>1317</v>
      </c>
      <c r="B11" s="340"/>
      <c r="C11" s="26"/>
      <c r="D11" s="26"/>
      <c r="E11" s="26"/>
    </row>
    <row r="12" spans="1:15">
      <c r="A12" s="1175" t="s">
        <v>1318</v>
      </c>
      <c r="B12" s="1172"/>
      <c r="C12" s="1172"/>
      <c r="D12" s="1172"/>
      <c r="E12" s="1172"/>
    </row>
    <row r="13" spans="1:15">
      <c r="A13" s="1043"/>
      <c r="B13" s="390"/>
      <c r="C13" s="390"/>
      <c r="D13" s="390"/>
      <c r="E13" s="390"/>
    </row>
    <row r="14" spans="1:15">
      <c r="A14" s="1044"/>
    </row>
  </sheetData>
  <mergeCells count="6">
    <mergeCell ref="A12:E12"/>
    <mergeCell ref="A1:E1"/>
    <mergeCell ref="A3:E3"/>
    <mergeCell ref="A5:A6"/>
    <mergeCell ref="B5:C5"/>
    <mergeCell ref="D5:E5"/>
  </mergeCells>
  <printOptions horizontalCentered="1"/>
  <pageMargins left="0.78740157480314965" right="0.78740157480314965" top="0.59055118110236227" bottom="0.98425196850393704" header="0" footer="0"/>
  <pageSetup paperSize="9" scale="8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view="pageBreakPreview" zoomScaleNormal="75" zoomScaleSheetLayoutView="100" workbookViewId="0">
      <selection activeCell="A5" sqref="A5:F7"/>
    </sheetView>
  </sheetViews>
  <sheetFormatPr baseColWidth="10" defaultRowHeight="12.75"/>
  <cols>
    <col min="1" max="1" width="36.28515625" style="26" customWidth="1"/>
    <col min="2" max="2" width="14.42578125" style="26" customWidth="1"/>
    <col min="3" max="3" width="15.28515625" style="26" customWidth="1"/>
    <col min="4" max="4" width="13.7109375" style="26" customWidth="1"/>
    <col min="5" max="5" width="15.7109375" style="26" customWidth="1"/>
    <col min="6" max="6" width="13.7109375" style="26" customWidth="1"/>
    <col min="7" max="8" width="11.42578125" style="26"/>
    <col min="9" max="9" width="29" style="26" customWidth="1"/>
    <col min="10" max="16384" width="11.42578125" style="26"/>
  </cols>
  <sheetData>
    <row r="1" spans="1:16" ht="18">
      <c r="A1" s="1119" t="s">
        <v>1283</v>
      </c>
      <c r="B1" s="1119"/>
      <c r="C1" s="1119"/>
      <c r="D1" s="1119"/>
      <c r="E1" s="1119"/>
      <c r="F1" s="1119"/>
      <c r="G1" s="25"/>
      <c r="H1" s="25"/>
      <c r="I1" s="25"/>
      <c r="J1" s="25"/>
      <c r="K1" s="25"/>
    </row>
    <row r="3" spans="1:16" ht="15">
      <c r="A3" s="1135" t="s">
        <v>1319</v>
      </c>
      <c r="B3" s="1135"/>
      <c r="C3" s="1135"/>
      <c r="D3" s="1135"/>
      <c r="E3" s="1135"/>
      <c r="F3" s="1135"/>
      <c r="G3" s="31"/>
      <c r="H3" s="31"/>
      <c r="I3" s="31"/>
      <c r="J3" s="31"/>
      <c r="K3" s="31"/>
      <c r="L3" s="31"/>
    </row>
    <row r="4" spans="1:16" ht="15">
      <c r="A4" s="1135" t="s">
        <v>1320</v>
      </c>
      <c r="B4" s="1135"/>
      <c r="C4" s="1135"/>
      <c r="D4" s="1135"/>
      <c r="E4" s="1135"/>
      <c r="F4" s="1135"/>
      <c r="G4" s="31"/>
      <c r="H4" s="31"/>
      <c r="I4" s="31"/>
      <c r="J4" s="31"/>
      <c r="K4" s="31"/>
      <c r="L4" s="31"/>
    </row>
    <row r="5" spans="1:16" ht="13.5" thickBot="1">
      <c r="A5" s="27"/>
      <c r="B5" s="27"/>
      <c r="C5" s="27"/>
      <c r="D5" s="27"/>
      <c r="E5" s="27"/>
      <c r="F5" s="27"/>
    </row>
    <row r="6" spans="1:16" s="371" customFormat="1" ht="15" customHeight="1">
      <c r="A6" s="1122" t="s">
        <v>491</v>
      </c>
      <c r="B6" s="1138" t="s">
        <v>1321</v>
      </c>
      <c r="C6" s="1138" t="s">
        <v>1322</v>
      </c>
      <c r="D6" s="1138" t="s">
        <v>1323</v>
      </c>
      <c r="E6" s="1138" t="s">
        <v>1324</v>
      </c>
      <c r="F6" s="1140" t="s">
        <v>1325</v>
      </c>
      <c r="G6" s="373"/>
      <c r="H6" s="373"/>
      <c r="I6" s="373"/>
      <c r="J6" s="373"/>
      <c r="K6" s="373"/>
      <c r="L6" s="373"/>
    </row>
    <row r="7" spans="1:16" s="371" customFormat="1" ht="25.9" customHeight="1" thickBot="1">
      <c r="A7" s="1123"/>
      <c r="B7" s="1139"/>
      <c r="C7" s="1139"/>
      <c r="D7" s="1139"/>
      <c r="E7" s="1139"/>
      <c r="F7" s="1141"/>
      <c r="G7" s="373"/>
      <c r="H7" s="373"/>
      <c r="I7" s="373"/>
      <c r="J7" s="373"/>
      <c r="K7" s="373"/>
      <c r="L7" s="373"/>
    </row>
    <row r="8" spans="1:16" s="371" customFormat="1" ht="18.75" customHeight="1">
      <c r="A8" s="39" t="s">
        <v>1326</v>
      </c>
      <c r="B8" s="383"/>
      <c r="C8" s="383"/>
      <c r="D8" s="383"/>
      <c r="E8" s="383"/>
      <c r="F8" s="384"/>
      <c r="G8" s="370"/>
      <c r="H8" s="370"/>
      <c r="I8" s="370"/>
      <c r="J8" s="370"/>
      <c r="K8" s="370"/>
      <c r="L8" s="370"/>
      <c r="M8" s="370"/>
      <c r="N8" s="370"/>
      <c r="O8" s="370"/>
      <c r="P8" s="370"/>
    </row>
    <row r="9" spans="1:16" s="371" customFormat="1">
      <c r="A9" s="821" t="s">
        <v>1327</v>
      </c>
      <c r="B9" s="385">
        <v>798</v>
      </c>
      <c r="C9" s="385">
        <v>62244</v>
      </c>
      <c r="D9" s="385">
        <v>78</v>
      </c>
      <c r="E9" s="385"/>
      <c r="F9" s="386"/>
      <c r="G9" s="370"/>
      <c r="H9" s="370"/>
      <c r="J9" s="370"/>
      <c r="K9" s="370"/>
      <c r="L9" s="370"/>
      <c r="M9" s="370"/>
      <c r="N9" s="370"/>
      <c r="O9" s="370"/>
      <c r="P9" s="370"/>
    </row>
    <row r="10" spans="1:16" s="371" customFormat="1">
      <c r="A10" s="821" t="s">
        <v>1328</v>
      </c>
      <c r="B10" s="385">
        <v>5300</v>
      </c>
      <c r="C10" s="385"/>
      <c r="D10" s="385"/>
      <c r="E10" s="385"/>
      <c r="F10" s="386"/>
      <c r="G10" s="370"/>
      <c r="H10" s="370"/>
      <c r="J10" s="370"/>
      <c r="K10" s="370"/>
      <c r="L10" s="370"/>
      <c r="M10" s="370"/>
      <c r="N10" s="370"/>
      <c r="O10" s="370"/>
      <c r="P10" s="370"/>
    </row>
    <row r="11" spans="1:16" s="371" customFormat="1">
      <c r="A11" s="821" t="s">
        <v>1329</v>
      </c>
      <c r="B11" s="385">
        <v>6650</v>
      </c>
      <c r="C11" s="385">
        <v>319200</v>
      </c>
      <c r="D11" s="385">
        <v>48</v>
      </c>
      <c r="E11" s="385">
        <v>332500</v>
      </c>
      <c r="F11" s="386">
        <v>50</v>
      </c>
      <c r="G11" s="370"/>
      <c r="H11" s="370"/>
      <c r="J11" s="370"/>
      <c r="K11" s="370"/>
      <c r="L11" s="370"/>
      <c r="M11" s="370"/>
      <c r="N11" s="370"/>
      <c r="O11" s="370"/>
      <c r="P11" s="370"/>
    </row>
    <row r="12" spans="1:16" s="371" customFormat="1">
      <c r="A12" s="821" t="s">
        <v>1330</v>
      </c>
      <c r="B12" s="385">
        <v>42</v>
      </c>
      <c r="C12" s="385"/>
      <c r="D12" s="385"/>
      <c r="E12" s="385"/>
      <c r="F12" s="386"/>
      <c r="G12" s="370"/>
      <c r="H12" s="370"/>
      <c r="J12" s="370"/>
      <c r="K12" s="370"/>
      <c r="L12" s="370"/>
      <c r="M12" s="370"/>
      <c r="N12" s="370"/>
      <c r="O12" s="370"/>
      <c r="P12" s="370"/>
    </row>
    <row r="13" spans="1:16" s="371" customFormat="1">
      <c r="A13" s="821" t="s">
        <v>1331</v>
      </c>
      <c r="B13" s="385">
        <v>144061</v>
      </c>
      <c r="C13" s="385">
        <v>12677368</v>
      </c>
      <c r="D13" s="385">
        <v>88</v>
      </c>
      <c r="E13" s="385">
        <v>25642858</v>
      </c>
      <c r="F13" s="386">
        <v>178</v>
      </c>
      <c r="G13" s="370"/>
      <c r="H13" s="370"/>
      <c r="J13" s="370"/>
      <c r="K13" s="370"/>
      <c r="L13" s="370"/>
      <c r="M13" s="370"/>
      <c r="N13" s="370"/>
      <c r="O13" s="370"/>
      <c r="P13" s="370"/>
    </row>
    <row r="14" spans="1:16" s="371" customFormat="1">
      <c r="A14" s="821" t="s">
        <v>1332</v>
      </c>
      <c r="B14" s="385">
        <v>46358</v>
      </c>
      <c r="C14" s="385">
        <v>927160</v>
      </c>
      <c r="D14" s="386">
        <v>20</v>
      </c>
      <c r="E14" s="385">
        <v>2549690</v>
      </c>
      <c r="F14" s="386">
        <v>55</v>
      </c>
      <c r="G14" s="370"/>
      <c r="H14" s="370"/>
      <c r="J14" s="370"/>
      <c r="K14" s="370"/>
      <c r="L14" s="370"/>
      <c r="M14" s="370"/>
      <c r="N14" s="370"/>
      <c r="O14" s="370"/>
      <c r="P14" s="370"/>
    </row>
    <row r="15" spans="1:16" s="371" customFormat="1">
      <c r="A15" s="821" t="s">
        <v>1333</v>
      </c>
      <c r="B15" s="385">
        <v>17551</v>
      </c>
      <c r="C15" s="385">
        <v>877550</v>
      </c>
      <c r="D15" s="385">
        <v>50</v>
      </c>
      <c r="E15" s="385">
        <v>1544488</v>
      </c>
      <c r="F15" s="386">
        <v>88</v>
      </c>
      <c r="G15" s="370"/>
      <c r="H15" s="370"/>
      <c r="J15" s="370"/>
      <c r="K15" s="370"/>
      <c r="L15" s="370"/>
      <c r="M15" s="370"/>
      <c r="N15" s="370"/>
      <c r="O15" s="370"/>
      <c r="P15" s="370"/>
    </row>
    <row r="16" spans="1:16" s="371" customFormat="1">
      <c r="A16" s="821" t="s">
        <v>1334</v>
      </c>
      <c r="B16" s="385">
        <v>274728</v>
      </c>
      <c r="C16" s="385">
        <v>14560584</v>
      </c>
      <c r="D16" s="385">
        <v>53</v>
      </c>
      <c r="E16" s="385">
        <v>14560584</v>
      </c>
      <c r="F16" s="386">
        <v>53</v>
      </c>
      <c r="G16" s="370"/>
      <c r="H16" s="370"/>
      <c r="J16" s="370"/>
      <c r="K16" s="370"/>
      <c r="L16" s="370"/>
      <c r="M16" s="370"/>
      <c r="N16" s="370"/>
      <c r="O16" s="370"/>
      <c r="P16" s="370"/>
    </row>
    <row r="17" spans="1:16" s="371" customFormat="1">
      <c r="A17" s="821" t="s">
        <v>1335</v>
      </c>
      <c r="B17" s="385">
        <v>90</v>
      </c>
      <c r="C17" s="385"/>
      <c r="D17" s="385"/>
      <c r="E17" s="385"/>
      <c r="F17" s="386"/>
      <c r="G17" s="370"/>
      <c r="H17" s="370"/>
      <c r="J17" s="370"/>
      <c r="K17" s="370"/>
      <c r="L17" s="370"/>
      <c r="M17" s="370"/>
      <c r="N17" s="370"/>
      <c r="O17" s="370"/>
      <c r="P17" s="370"/>
    </row>
    <row r="18" spans="1:16" s="371" customFormat="1">
      <c r="A18" s="821" t="s">
        <v>1336</v>
      </c>
      <c r="B18" s="385">
        <v>10621</v>
      </c>
      <c r="C18" s="385">
        <v>329251</v>
      </c>
      <c r="D18" s="386">
        <v>31</v>
      </c>
      <c r="E18" s="385">
        <v>159315</v>
      </c>
      <c r="F18" s="386">
        <v>15</v>
      </c>
      <c r="G18" s="370"/>
      <c r="H18" s="370"/>
      <c r="J18" s="370"/>
      <c r="K18" s="370"/>
      <c r="L18" s="370"/>
      <c r="M18" s="370"/>
      <c r="N18" s="370"/>
      <c r="O18" s="370"/>
      <c r="P18" s="370"/>
    </row>
    <row r="19" spans="1:16" s="371" customFormat="1">
      <c r="A19" s="821" t="s">
        <v>1337</v>
      </c>
      <c r="B19" s="385">
        <v>1678</v>
      </c>
      <c r="C19" s="385"/>
      <c r="D19" s="386"/>
      <c r="E19" s="385"/>
      <c r="F19" s="386"/>
      <c r="G19" s="370"/>
      <c r="H19" s="370"/>
      <c r="J19" s="370"/>
      <c r="K19" s="370"/>
      <c r="L19" s="370"/>
      <c r="M19" s="370"/>
      <c r="N19" s="370"/>
      <c r="O19" s="370"/>
      <c r="P19" s="370"/>
    </row>
    <row r="20" spans="1:16" s="371" customFormat="1">
      <c r="A20" s="40" t="s">
        <v>1338</v>
      </c>
      <c r="B20" s="41">
        <v>507877</v>
      </c>
      <c r="C20" s="41">
        <v>29753357</v>
      </c>
      <c r="D20" s="41"/>
      <c r="E20" s="41">
        <v>44789435</v>
      </c>
      <c r="F20" s="1045"/>
      <c r="G20" s="370"/>
      <c r="H20" s="370"/>
      <c r="J20" s="370"/>
      <c r="K20" s="370"/>
      <c r="L20" s="370"/>
      <c r="M20" s="370"/>
      <c r="N20" s="370"/>
      <c r="O20" s="370"/>
      <c r="P20" s="370"/>
    </row>
    <row r="21" spans="1:16" s="371" customFormat="1">
      <c r="A21" s="821"/>
      <c r="B21" s="385"/>
      <c r="C21" s="385"/>
      <c r="D21" s="385"/>
      <c r="E21" s="385"/>
      <c r="F21" s="386"/>
      <c r="G21" s="370"/>
      <c r="H21" s="370"/>
      <c r="J21" s="370"/>
      <c r="K21" s="370"/>
      <c r="L21" s="370"/>
      <c r="M21" s="370"/>
      <c r="N21" s="370"/>
      <c r="O21" s="370"/>
      <c r="P21" s="370"/>
    </row>
    <row r="22" spans="1:16" s="371" customFormat="1">
      <c r="A22" s="40" t="s">
        <v>1339</v>
      </c>
      <c r="B22" s="385"/>
      <c r="C22" s="385"/>
      <c r="D22" s="385"/>
      <c r="E22" s="385"/>
      <c r="F22" s="386"/>
      <c r="G22" s="370"/>
      <c r="H22" s="370"/>
      <c r="I22" s="370"/>
      <c r="J22" s="370"/>
      <c r="K22" s="370"/>
      <c r="L22" s="370"/>
      <c r="M22" s="370"/>
      <c r="N22" s="370"/>
      <c r="O22" s="370"/>
      <c r="P22" s="370"/>
    </row>
    <row r="23" spans="1:16" s="371" customFormat="1">
      <c r="A23" s="821" t="s">
        <v>1340</v>
      </c>
      <c r="B23" s="385">
        <v>5645048</v>
      </c>
      <c r="C23" s="385">
        <v>6491805.1999999993</v>
      </c>
      <c r="D23" s="385">
        <v>1.1499999999999999</v>
      </c>
      <c r="E23" s="385">
        <v>14677124.800000001</v>
      </c>
      <c r="F23" s="386">
        <v>2.6</v>
      </c>
      <c r="G23" s="370"/>
      <c r="H23" s="370"/>
      <c r="I23" s="370"/>
      <c r="J23" s="370"/>
      <c r="K23" s="370"/>
      <c r="L23" s="370"/>
      <c r="M23" s="370"/>
      <c r="N23" s="370"/>
      <c r="O23" s="370"/>
      <c r="P23" s="370"/>
    </row>
    <row r="24" spans="1:16" s="371" customFormat="1">
      <c r="A24" s="821" t="s">
        <v>1341</v>
      </c>
      <c r="B24" s="385">
        <v>741470</v>
      </c>
      <c r="C24" s="385">
        <v>1601575.2000000002</v>
      </c>
      <c r="D24" s="385">
        <v>2.16</v>
      </c>
      <c r="E24" s="385">
        <v>3410761.9999999995</v>
      </c>
      <c r="F24" s="386">
        <v>4.5999999999999996</v>
      </c>
      <c r="G24" s="370"/>
      <c r="H24" s="370"/>
      <c r="I24" s="370"/>
      <c r="J24" s="370"/>
      <c r="K24" s="370"/>
      <c r="L24" s="370"/>
      <c r="M24" s="370"/>
      <c r="N24" s="370"/>
      <c r="O24" s="370"/>
      <c r="P24" s="370"/>
    </row>
    <row r="25" spans="1:16" s="371" customFormat="1">
      <c r="A25" s="821" t="s">
        <v>1342</v>
      </c>
      <c r="B25" s="385">
        <v>207317</v>
      </c>
      <c r="C25" s="385">
        <v>1243902</v>
      </c>
      <c r="D25" s="385">
        <v>6</v>
      </c>
      <c r="E25" s="385"/>
      <c r="F25" s="386"/>
      <c r="G25" s="370"/>
      <c r="H25" s="370"/>
      <c r="I25" s="370"/>
      <c r="J25" s="370"/>
      <c r="K25" s="370"/>
      <c r="L25" s="370"/>
      <c r="M25" s="370"/>
      <c r="N25" s="370"/>
      <c r="O25" s="370"/>
      <c r="P25" s="370"/>
    </row>
    <row r="26" spans="1:16" s="371" customFormat="1">
      <c r="A26" s="40" t="s">
        <v>1343</v>
      </c>
      <c r="B26" s="41">
        <v>6593835</v>
      </c>
      <c r="C26" s="41">
        <v>9337282.3999999985</v>
      </c>
      <c r="D26" s="41"/>
      <c r="E26" s="41">
        <v>18087886.800000001</v>
      </c>
      <c r="F26" s="1045"/>
      <c r="G26" s="370"/>
      <c r="H26" s="370"/>
      <c r="I26" s="370"/>
      <c r="J26" s="370"/>
      <c r="K26" s="370"/>
      <c r="L26" s="370"/>
      <c r="M26" s="370"/>
      <c r="N26" s="370"/>
      <c r="O26" s="370"/>
      <c r="P26" s="370"/>
    </row>
    <row r="27" spans="1:16" s="371" customFormat="1">
      <c r="A27" s="40"/>
      <c r="B27" s="385"/>
      <c r="C27" s="385"/>
      <c r="D27" s="385"/>
      <c r="E27" s="385"/>
      <c r="F27" s="386"/>
      <c r="G27" s="370"/>
      <c r="H27" s="370"/>
      <c r="I27" s="370"/>
      <c r="J27" s="370"/>
      <c r="K27" s="370"/>
      <c r="L27" s="370"/>
      <c r="M27" s="370"/>
      <c r="N27" s="370"/>
      <c r="O27" s="370"/>
      <c r="P27" s="370"/>
    </row>
    <row r="28" spans="1:16" s="371" customFormat="1">
      <c r="A28" s="40" t="s">
        <v>1344</v>
      </c>
      <c r="B28" s="385"/>
      <c r="C28" s="385"/>
      <c r="D28" s="385"/>
      <c r="E28" s="385"/>
      <c r="F28" s="386"/>
      <c r="G28" s="370"/>
      <c r="H28" s="370"/>
      <c r="I28" s="370"/>
      <c r="J28" s="370"/>
      <c r="K28" s="370"/>
      <c r="L28" s="370"/>
      <c r="M28" s="370"/>
      <c r="N28" s="370"/>
      <c r="O28" s="370"/>
      <c r="P28" s="370"/>
    </row>
    <row r="29" spans="1:16" s="371" customFormat="1">
      <c r="A29" s="821" t="s">
        <v>1345</v>
      </c>
      <c r="B29" s="385">
        <v>185926</v>
      </c>
      <c r="C29" s="385">
        <v>185926</v>
      </c>
      <c r="D29" s="391">
        <v>1</v>
      </c>
      <c r="E29" s="385">
        <v>1487408</v>
      </c>
      <c r="F29" s="1046">
        <v>8</v>
      </c>
      <c r="G29" s="370"/>
      <c r="H29" s="370"/>
      <c r="J29" s="370"/>
      <c r="K29" s="370"/>
      <c r="L29" s="370"/>
      <c r="M29" s="370"/>
      <c r="N29" s="370"/>
      <c r="O29" s="370"/>
      <c r="P29" s="370"/>
    </row>
    <row r="30" spans="1:16" s="371" customFormat="1">
      <c r="A30" s="371" t="s">
        <v>1346</v>
      </c>
      <c r="B30" s="385">
        <v>8560</v>
      </c>
      <c r="C30" s="385">
        <v>1712</v>
      </c>
      <c r="D30" s="391">
        <v>0.2</v>
      </c>
      <c r="E30" s="385"/>
      <c r="F30" s="1046"/>
      <c r="G30" s="370"/>
      <c r="H30" s="370"/>
      <c r="J30" s="370"/>
      <c r="K30" s="370"/>
      <c r="L30" s="370"/>
      <c r="M30" s="370"/>
      <c r="N30" s="370"/>
      <c r="O30" s="370"/>
      <c r="P30" s="370"/>
    </row>
    <row r="31" spans="1:16" s="371" customFormat="1">
      <c r="A31" s="821" t="s">
        <v>1347</v>
      </c>
      <c r="B31" s="385">
        <v>89164</v>
      </c>
      <c r="C31" s="385">
        <v>26749.200000000001</v>
      </c>
      <c r="D31" s="391">
        <v>0.3</v>
      </c>
      <c r="E31" s="385">
        <v>200619</v>
      </c>
      <c r="F31" s="1046">
        <v>2.25</v>
      </c>
      <c r="G31" s="370"/>
      <c r="H31" s="370"/>
      <c r="J31" s="370"/>
      <c r="K31" s="370"/>
      <c r="L31" s="370"/>
      <c r="M31" s="370"/>
      <c r="N31" s="370"/>
      <c r="O31" s="370"/>
      <c r="P31" s="370"/>
    </row>
    <row r="32" spans="1:16" s="371" customFormat="1">
      <c r="A32" s="821" t="s">
        <v>1348</v>
      </c>
      <c r="B32" s="385">
        <v>1225816</v>
      </c>
      <c r="C32" s="385">
        <v>147097.91999999998</v>
      </c>
      <c r="D32" s="391">
        <v>0.12</v>
      </c>
      <c r="E32" s="385">
        <v>1838724</v>
      </c>
      <c r="F32" s="1046">
        <v>1.5</v>
      </c>
      <c r="G32" s="370"/>
      <c r="H32" s="370"/>
      <c r="J32" s="370"/>
      <c r="K32" s="370"/>
      <c r="L32" s="370"/>
      <c r="M32" s="370"/>
      <c r="N32" s="370"/>
      <c r="O32" s="370"/>
      <c r="P32" s="370"/>
    </row>
    <row r="33" spans="1:16" s="371" customFormat="1">
      <c r="A33" s="821" t="s">
        <v>1349</v>
      </c>
      <c r="B33" s="385">
        <v>402653</v>
      </c>
      <c r="C33" s="385"/>
      <c r="D33" s="391"/>
      <c r="E33" s="385"/>
      <c r="F33" s="1046"/>
      <c r="G33" s="370"/>
      <c r="H33" s="370"/>
      <c r="J33" s="370"/>
      <c r="K33" s="370"/>
      <c r="L33" s="370"/>
      <c r="M33" s="370"/>
      <c r="N33" s="370"/>
      <c r="O33" s="370"/>
      <c r="P33" s="370"/>
    </row>
    <row r="34" spans="1:16" s="371" customFormat="1">
      <c r="A34" s="821" t="s">
        <v>1350</v>
      </c>
      <c r="B34" s="385">
        <v>296245</v>
      </c>
      <c r="C34" s="385">
        <v>26662.05</v>
      </c>
      <c r="D34" s="391">
        <v>0.09</v>
      </c>
      <c r="E34" s="385">
        <v>148122.5</v>
      </c>
      <c r="F34" s="1046">
        <v>0.5</v>
      </c>
      <c r="G34" s="370"/>
      <c r="H34" s="370"/>
      <c r="J34" s="370"/>
      <c r="K34" s="370"/>
      <c r="L34" s="370"/>
      <c r="M34" s="370"/>
      <c r="N34" s="370"/>
      <c r="O34" s="370"/>
      <c r="P34" s="370"/>
    </row>
    <row r="35" spans="1:16" s="371" customFormat="1">
      <c r="A35" s="821" t="s">
        <v>1351</v>
      </c>
      <c r="B35" s="385">
        <v>105184</v>
      </c>
      <c r="C35" s="385">
        <v>136739.20000000001</v>
      </c>
      <c r="D35" s="391">
        <v>1.3</v>
      </c>
      <c r="E35" s="385">
        <v>236664</v>
      </c>
      <c r="F35" s="1046">
        <v>2.25</v>
      </c>
      <c r="G35" s="370"/>
      <c r="H35" s="370"/>
      <c r="J35" s="370"/>
      <c r="K35" s="370"/>
      <c r="L35" s="370"/>
      <c r="M35" s="370"/>
      <c r="N35" s="370"/>
      <c r="O35" s="370"/>
      <c r="P35" s="370"/>
    </row>
    <row r="36" spans="1:16" s="371" customFormat="1">
      <c r="A36" s="821" t="s">
        <v>1352</v>
      </c>
      <c r="B36" s="385">
        <v>2131890</v>
      </c>
      <c r="C36" s="385">
        <v>1279134</v>
      </c>
      <c r="D36" s="391">
        <v>0.6</v>
      </c>
      <c r="E36" s="385">
        <v>2558268</v>
      </c>
      <c r="F36" s="1046">
        <v>1.2</v>
      </c>
      <c r="G36" s="370"/>
      <c r="H36" s="370"/>
      <c r="J36" s="370"/>
      <c r="K36" s="370"/>
      <c r="L36" s="370"/>
      <c r="M36" s="370"/>
      <c r="N36" s="370"/>
      <c r="O36" s="370"/>
      <c r="P36" s="370"/>
    </row>
    <row r="37" spans="1:16" s="371" customFormat="1">
      <c r="A37" s="821" t="s">
        <v>1353</v>
      </c>
      <c r="B37" s="385">
        <v>2367160</v>
      </c>
      <c r="C37" s="385">
        <v>946864</v>
      </c>
      <c r="D37" s="391">
        <v>0.4</v>
      </c>
      <c r="E37" s="385">
        <v>5917900</v>
      </c>
      <c r="F37" s="1046">
        <v>2.5</v>
      </c>
      <c r="G37" s="370"/>
      <c r="H37" s="370"/>
      <c r="J37" s="370"/>
      <c r="K37" s="370"/>
      <c r="L37" s="370"/>
      <c r="M37" s="370"/>
      <c r="N37" s="370"/>
      <c r="O37" s="370"/>
      <c r="P37" s="370"/>
    </row>
    <row r="38" spans="1:16" s="371" customFormat="1">
      <c r="A38" s="821" t="s">
        <v>1354</v>
      </c>
      <c r="B38" s="385">
        <v>722271</v>
      </c>
      <c r="C38" s="385">
        <v>144454.20000000001</v>
      </c>
      <c r="D38" s="391">
        <v>0.2</v>
      </c>
      <c r="E38" s="385">
        <v>722271</v>
      </c>
      <c r="F38" s="1046">
        <v>1</v>
      </c>
      <c r="G38" s="370"/>
      <c r="H38" s="370"/>
      <c r="J38" s="370"/>
      <c r="K38" s="370"/>
      <c r="L38" s="370"/>
      <c r="M38" s="370"/>
      <c r="N38" s="370"/>
      <c r="O38" s="370"/>
      <c r="P38" s="370"/>
    </row>
    <row r="39" spans="1:16" s="371" customFormat="1">
      <c r="A39" s="821" t="s">
        <v>1355</v>
      </c>
      <c r="B39" s="385">
        <v>4430345</v>
      </c>
      <c r="C39" s="385">
        <v>443034.5</v>
      </c>
      <c r="D39" s="391">
        <v>0.1</v>
      </c>
      <c r="E39" s="385">
        <v>2215172.5</v>
      </c>
      <c r="F39" s="1046">
        <v>0.5</v>
      </c>
      <c r="G39" s="370"/>
      <c r="H39" s="370"/>
      <c r="J39" s="370"/>
      <c r="K39" s="370"/>
      <c r="L39" s="370"/>
      <c r="M39" s="370"/>
      <c r="N39" s="370"/>
      <c r="O39" s="370"/>
      <c r="P39" s="370"/>
    </row>
    <row r="40" spans="1:16" s="371" customFormat="1">
      <c r="A40" s="821" t="s">
        <v>489</v>
      </c>
      <c r="B40" s="385">
        <v>208169</v>
      </c>
      <c r="C40" s="385"/>
      <c r="D40" s="391"/>
      <c r="E40" s="385"/>
      <c r="F40" s="1046"/>
      <c r="G40" s="370"/>
      <c r="H40" s="370"/>
      <c r="I40" s="379"/>
      <c r="J40" s="370"/>
      <c r="K40" s="370"/>
      <c r="L40" s="370"/>
      <c r="M40" s="370"/>
      <c r="N40" s="370"/>
      <c r="O40" s="370"/>
      <c r="P40" s="370"/>
    </row>
    <row r="41" spans="1:16" s="371" customFormat="1">
      <c r="A41" s="821" t="s">
        <v>1356</v>
      </c>
      <c r="B41" s="385">
        <v>24227</v>
      </c>
      <c r="C41" s="385"/>
      <c r="D41" s="391"/>
      <c r="E41" s="385"/>
      <c r="F41" s="386"/>
      <c r="G41" s="370"/>
      <c r="H41" s="370"/>
      <c r="I41" s="370"/>
      <c r="J41" s="370"/>
      <c r="K41" s="370"/>
      <c r="L41" s="370"/>
      <c r="M41" s="370"/>
      <c r="N41" s="370"/>
      <c r="O41" s="370"/>
      <c r="P41" s="370"/>
    </row>
    <row r="42" spans="1:16" s="371" customFormat="1">
      <c r="A42" s="40" t="s">
        <v>1357</v>
      </c>
      <c r="B42" s="41">
        <v>12197610</v>
      </c>
      <c r="C42" s="41">
        <v>3338373.0700000003</v>
      </c>
      <c r="D42" s="41"/>
      <c r="E42" s="41">
        <v>15325149</v>
      </c>
      <c r="F42" s="1045"/>
      <c r="G42" s="373"/>
      <c r="H42" s="370"/>
      <c r="I42" s="373"/>
      <c r="J42" s="370"/>
      <c r="K42" s="373"/>
      <c r="L42" s="370"/>
      <c r="M42" s="373"/>
      <c r="N42" s="370"/>
      <c r="O42" s="373"/>
      <c r="P42" s="370"/>
    </row>
    <row r="43" spans="1:16" s="371" customFormat="1">
      <c r="A43" s="821"/>
      <c r="B43" s="385"/>
      <c r="C43" s="385"/>
      <c r="D43" s="385"/>
      <c r="E43" s="385"/>
      <c r="F43" s="386"/>
      <c r="G43" s="373"/>
      <c r="H43" s="370"/>
      <c r="I43" s="373"/>
      <c r="J43" s="370"/>
      <c r="K43" s="373"/>
      <c r="L43" s="370"/>
      <c r="M43" s="373"/>
      <c r="N43" s="370"/>
      <c r="O43" s="373"/>
      <c r="P43" s="370"/>
    </row>
    <row r="44" spans="1:16" s="371" customFormat="1" ht="13.5" thickBot="1">
      <c r="A44" s="825" t="s">
        <v>478</v>
      </c>
      <c r="B44" s="137">
        <v>19299322</v>
      </c>
      <c r="C44" s="137">
        <v>42429012.469999999</v>
      </c>
      <c r="D44" s="137"/>
      <c r="E44" s="137">
        <v>78202470.799999997</v>
      </c>
      <c r="F44" s="1047"/>
      <c r="G44" s="370"/>
      <c r="H44" s="370"/>
      <c r="I44" s="370"/>
      <c r="J44" s="370"/>
      <c r="K44" s="370"/>
      <c r="L44" s="370"/>
      <c r="M44" s="370"/>
      <c r="N44" s="370"/>
      <c r="O44" s="370"/>
      <c r="P44" s="370"/>
    </row>
    <row r="45" spans="1:16" s="371" customFormat="1" ht="12.75" customHeight="1">
      <c r="A45" s="52"/>
      <c r="B45" s="1048"/>
      <c r="C45" s="1048"/>
      <c r="D45" s="1048"/>
      <c r="E45" s="1048"/>
      <c r="F45" s="1048"/>
    </row>
    <row r="47" spans="1:16">
      <c r="A47" s="1176"/>
      <c r="B47" s="1176"/>
      <c r="C47" s="1176"/>
      <c r="D47" s="1176"/>
    </row>
  </sheetData>
  <mergeCells count="10">
    <mergeCell ref="A47:D47"/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48"/>
  <sheetViews>
    <sheetView view="pageBreakPreview" zoomScaleNormal="75" zoomScaleSheetLayoutView="100" workbookViewId="0">
      <selection activeCell="N32" sqref="N32"/>
    </sheetView>
  </sheetViews>
  <sheetFormatPr baseColWidth="10" defaultRowHeight="12.75"/>
  <cols>
    <col min="1" max="1" width="11.42578125" style="340"/>
    <col min="2" max="2" width="32.28515625" style="314" customWidth="1"/>
    <col min="3" max="7" width="21.28515625" style="314" customWidth="1"/>
    <col min="8" max="8" width="7" style="314" customWidth="1"/>
    <col min="9" max="16384" width="11.42578125" style="314"/>
  </cols>
  <sheetData>
    <row r="1" spans="2:12" ht="18">
      <c r="B1" s="1083" t="s">
        <v>396</v>
      </c>
      <c r="C1" s="1083"/>
      <c r="D1" s="1083"/>
      <c r="E1" s="1083"/>
      <c r="F1" s="1083"/>
      <c r="G1" s="1083"/>
    </row>
    <row r="2" spans="2:12">
      <c r="B2" s="316"/>
      <c r="C2" s="316"/>
      <c r="D2" s="316"/>
      <c r="E2" s="316"/>
      <c r="F2" s="316"/>
      <c r="G2" s="316"/>
    </row>
    <row r="3" spans="2:12" ht="26.25" customHeight="1">
      <c r="B3" s="1084" t="s">
        <v>907</v>
      </c>
      <c r="C3" s="1084"/>
      <c r="D3" s="1084"/>
      <c r="E3" s="1084"/>
      <c r="F3" s="1084"/>
      <c r="G3" s="1084"/>
    </row>
    <row r="4" spans="2:12" ht="13.5" thickBot="1">
      <c r="B4" s="321"/>
      <c r="C4" s="321"/>
      <c r="D4" s="321"/>
      <c r="E4" s="321"/>
      <c r="F4" s="321"/>
      <c r="G4" s="321"/>
    </row>
    <row r="5" spans="2:12" ht="63.75" customHeight="1" thickBot="1">
      <c r="B5" s="19" t="s">
        <v>318</v>
      </c>
      <c r="C5" s="20" t="s">
        <v>510</v>
      </c>
      <c r="D5" s="20" t="s">
        <v>389</v>
      </c>
      <c r="E5" s="20" t="s">
        <v>578</v>
      </c>
      <c r="F5" s="20" t="s">
        <v>390</v>
      </c>
      <c r="G5" s="21" t="s">
        <v>391</v>
      </c>
      <c r="H5" s="6"/>
      <c r="K5" s="6"/>
      <c r="L5" s="6"/>
    </row>
    <row r="6" spans="2:12" ht="21.75" customHeight="1">
      <c r="B6" s="336" t="s">
        <v>397</v>
      </c>
      <c r="C6" s="154">
        <v>127851.75</v>
      </c>
      <c r="D6" s="154">
        <v>203041.4</v>
      </c>
      <c r="E6" s="325">
        <v>1091591.31</v>
      </c>
      <c r="F6" s="135">
        <v>236.91</v>
      </c>
      <c r="G6" s="325">
        <v>1422721.3699999999</v>
      </c>
      <c r="H6" s="6"/>
      <c r="K6" s="6"/>
      <c r="L6" s="6"/>
    </row>
    <row r="7" spans="2:12">
      <c r="B7" s="337" t="s">
        <v>398</v>
      </c>
      <c r="C7" s="155">
        <v>10620</v>
      </c>
      <c r="D7" s="155">
        <v>300726</v>
      </c>
      <c r="E7" s="325">
        <v>718975</v>
      </c>
      <c r="F7" s="136"/>
      <c r="G7" s="325">
        <v>1030321</v>
      </c>
      <c r="H7" s="6"/>
      <c r="K7" s="6"/>
      <c r="L7" s="6"/>
    </row>
    <row r="8" spans="2:12">
      <c r="B8" s="337" t="s">
        <v>399</v>
      </c>
      <c r="C8" s="155">
        <v>13206</v>
      </c>
      <c r="D8" s="155">
        <v>29115</v>
      </c>
      <c r="E8" s="325">
        <v>387220</v>
      </c>
      <c r="F8" s="134">
        <v>13.14</v>
      </c>
      <c r="G8" s="325">
        <v>429554.14</v>
      </c>
      <c r="K8" s="6"/>
      <c r="L8" s="6"/>
    </row>
    <row r="9" spans="2:12">
      <c r="B9" s="337" t="s">
        <v>400</v>
      </c>
      <c r="C9" s="155"/>
      <c r="D9" s="155">
        <v>19587.019344615957</v>
      </c>
      <c r="E9" s="325">
        <v>30581.058230178987</v>
      </c>
      <c r="F9" s="134">
        <v>102958.44487465578</v>
      </c>
      <c r="G9" s="325">
        <v>153126.52244945071</v>
      </c>
      <c r="H9" s="50"/>
      <c r="K9" s="6"/>
      <c r="L9" s="6"/>
    </row>
    <row r="10" spans="2:12">
      <c r="B10" s="337" t="s">
        <v>511</v>
      </c>
      <c r="C10" s="155">
        <v>39109</v>
      </c>
      <c r="D10" s="155">
        <v>61810</v>
      </c>
      <c r="E10" s="325">
        <v>724263</v>
      </c>
      <c r="F10" s="134"/>
      <c r="G10" s="325">
        <v>825182</v>
      </c>
      <c r="H10" s="50"/>
      <c r="K10" s="6"/>
      <c r="L10" s="6"/>
    </row>
    <row r="11" spans="2:12">
      <c r="B11" s="337" t="s">
        <v>402</v>
      </c>
      <c r="C11" s="155">
        <v>21628</v>
      </c>
      <c r="D11" s="155">
        <v>526711</v>
      </c>
      <c r="E11" s="325">
        <v>1277074</v>
      </c>
      <c r="F11" s="134"/>
      <c r="G11" s="325">
        <v>1825413</v>
      </c>
      <c r="H11" s="50"/>
      <c r="K11" s="6"/>
      <c r="L11" s="6"/>
    </row>
    <row r="12" spans="2:12">
      <c r="B12" s="337" t="s">
        <v>403</v>
      </c>
      <c r="C12" s="155">
        <v>30176</v>
      </c>
      <c r="D12" s="155">
        <v>150217.71</v>
      </c>
      <c r="E12" s="325">
        <v>237352</v>
      </c>
      <c r="F12" s="134"/>
      <c r="G12" s="325">
        <v>417745.70999999996</v>
      </c>
      <c r="H12" s="49"/>
      <c r="K12" s="6"/>
      <c r="L12" s="6"/>
    </row>
    <row r="13" spans="2:12">
      <c r="B13" s="337" t="s">
        <v>414</v>
      </c>
      <c r="C13" s="155">
        <v>22198.403396244437</v>
      </c>
      <c r="D13" s="155">
        <v>23468.272785237361</v>
      </c>
      <c r="E13" s="325">
        <v>125795.89511159887</v>
      </c>
      <c r="F13" s="134"/>
      <c r="G13" s="325">
        <v>171462.57129308069</v>
      </c>
      <c r="H13" s="49"/>
      <c r="K13" s="6"/>
      <c r="L13" s="6"/>
    </row>
    <row r="14" spans="2:12">
      <c r="B14" s="337" t="s">
        <v>416</v>
      </c>
      <c r="C14" s="155">
        <v>10163.23</v>
      </c>
      <c r="D14" s="155">
        <v>104214.75</v>
      </c>
      <c r="E14" s="325">
        <v>42899.360000000001</v>
      </c>
      <c r="F14" s="134"/>
      <c r="G14" s="325">
        <v>157277.34</v>
      </c>
      <c r="H14" s="49"/>
    </row>
    <row r="15" spans="2:12">
      <c r="B15" s="337" t="s">
        <v>413</v>
      </c>
      <c r="C15" s="155">
        <v>31770</v>
      </c>
      <c r="D15" s="155">
        <v>121831</v>
      </c>
      <c r="E15" s="325">
        <v>347280</v>
      </c>
      <c r="F15" s="134"/>
      <c r="G15" s="325">
        <v>500881</v>
      </c>
      <c r="H15" s="49"/>
    </row>
    <row r="16" spans="2:12">
      <c r="B16" s="337" t="s">
        <v>405</v>
      </c>
      <c r="C16" s="155">
        <v>3129</v>
      </c>
      <c r="D16" s="155">
        <v>29426</v>
      </c>
      <c r="E16" s="325">
        <v>773428</v>
      </c>
      <c r="F16" s="134"/>
      <c r="G16" s="325">
        <v>805983</v>
      </c>
      <c r="H16" s="49"/>
    </row>
    <row r="17" spans="2:8">
      <c r="B17" s="337" t="s">
        <v>406</v>
      </c>
      <c r="C17" s="155">
        <v>4691.5600000000004</v>
      </c>
      <c r="D17" s="155">
        <v>11653.81</v>
      </c>
      <c r="E17" s="325">
        <v>290184.46000000002</v>
      </c>
      <c r="F17" s="134">
        <v>308200.93</v>
      </c>
      <c r="G17" s="325">
        <v>614730.76000000013</v>
      </c>
      <c r="H17" s="49"/>
    </row>
    <row r="18" spans="2:8">
      <c r="B18" s="337" t="s">
        <v>417</v>
      </c>
      <c r="C18" s="155">
        <v>4806.5887229563514</v>
      </c>
      <c r="D18" s="155">
        <v>1406.3118846172872</v>
      </c>
      <c r="E18" s="325">
        <v>28861.343031739721</v>
      </c>
      <c r="F18" s="134"/>
      <c r="G18" s="325">
        <v>35074.243639313361</v>
      </c>
      <c r="H18" s="50"/>
    </row>
    <row r="19" spans="2:8">
      <c r="B19" s="337" t="s">
        <v>407</v>
      </c>
      <c r="C19" s="155">
        <v>4749.7923829588462</v>
      </c>
      <c r="D19" s="155">
        <v>59068.523282715869</v>
      </c>
      <c r="E19" s="325">
        <v>70307.932816176253</v>
      </c>
      <c r="F19" s="134"/>
      <c r="G19" s="325">
        <v>134126.24848185095</v>
      </c>
      <c r="H19" s="49"/>
    </row>
    <row r="20" spans="2:8">
      <c r="B20" s="337" t="s">
        <v>409</v>
      </c>
      <c r="C20" s="155">
        <v>2193</v>
      </c>
      <c r="D20" s="155">
        <v>52432</v>
      </c>
      <c r="E20" s="325">
        <v>49819.87</v>
      </c>
      <c r="F20" s="136"/>
      <c r="G20" s="325">
        <v>104444.87</v>
      </c>
      <c r="H20" s="49"/>
    </row>
    <row r="21" spans="2:8">
      <c r="B21" s="337" t="s">
        <v>411</v>
      </c>
      <c r="C21" s="155">
        <v>3314.8488635082031</v>
      </c>
      <c r="D21" s="155">
        <v>165915.05073575259</v>
      </c>
      <c r="E21" s="325">
        <v>146745.71095137112</v>
      </c>
      <c r="F21" s="134">
        <v>873.33322796047992</v>
      </c>
      <c r="G21" s="325">
        <v>316848.94377859239</v>
      </c>
      <c r="H21" s="49"/>
    </row>
    <row r="22" spans="2:8">
      <c r="B22" s="337" t="s">
        <v>415</v>
      </c>
      <c r="C22" s="155">
        <v>5351.8747904551174</v>
      </c>
      <c r="D22" s="155">
        <v>25671.314466510074</v>
      </c>
      <c r="E22" s="325">
        <v>172050.70211000639</v>
      </c>
      <c r="F22" s="134"/>
      <c r="G22" s="325">
        <v>203073.8913669716</v>
      </c>
      <c r="H22" s="49"/>
    </row>
    <row r="23" spans="2:8">
      <c r="B23" s="337"/>
      <c r="C23" s="17"/>
      <c r="D23" s="17"/>
      <c r="E23" s="17"/>
      <c r="F23" s="17"/>
      <c r="G23" s="257"/>
      <c r="H23" s="6"/>
    </row>
    <row r="24" spans="2:8" ht="13.5" thickBot="1">
      <c r="B24" s="338" t="s">
        <v>392</v>
      </c>
      <c r="C24" s="131">
        <v>334959.04815612297</v>
      </c>
      <c r="D24" s="131">
        <v>1886295.162499449</v>
      </c>
      <c r="E24" s="131">
        <v>6514429.6422510725</v>
      </c>
      <c r="F24" s="131">
        <v>412282.75810261624</v>
      </c>
      <c r="G24" s="133">
        <v>9147966.6110092588</v>
      </c>
      <c r="H24" s="6"/>
    </row>
    <row r="25" spans="2:8" ht="27" customHeight="1">
      <c r="B25" s="258" t="s">
        <v>394</v>
      </c>
      <c r="C25" s="260"/>
      <c r="D25" s="260"/>
      <c r="E25" s="260"/>
      <c r="F25" s="260"/>
      <c r="G25" s="260"/>
      <c r="H25" s="6"/>
    </row>
    <row r="26" spans="2:8">
      <c r="B26" s="335" t="s">
        <v>777</v>
      </c>
      <c r="C26" s="335"/>
      <c r="D26" s="4"/>
      <c r="E26" s="4"/>
      <c r="F26" s="4"/>
      <c r="G26" s="5"/>
      <c r="H26" s="6"/>
    </row>
    <row r="27" spans="2:8">
      <c r="B27" s="334" t="s">
        <v>778</v>
      </c>
      <c r="C27" s="335"/>
      <c r="D27" s="4"/>
      <c r="E27" s="4"/>
      <c r="F27" s="4"/>
      <c r="G27" s="5"/>
      <c r="H27" s="6"/>
    </row>
    <row r="28" spans="2:8">
      <c r="B28" s="1095" t="s">
        <v>512</v>
      </c>
      <c r="C28" s="1095"/>
      <c r="D28" s="323"/>
      <c r="E28" s="323"/>
      <c r="F28" s="323"/>
      <c r="G28" s="2"/>
    </row>
    <row r="29" spans="2:8">
      <c r="B29" s="316"/>
      <c r="C29" s="324"/>
      <c r="D29" s="324"/>
      <c r="E29" s="324"/>
      <c r="F29" s="324"/>
      <c r="G29" s="316"/>
    </row>
    <row r="30" spans="2:8">
      <c r="B30" s="316"/>
      <c r="C30" s="316"/>
      <c r="D30" s="324"/>
      <c r="E30" s="316"/>
      <c r="F30" s="316"/>
      <c r="G30" s="316"/>
    </row>
    <row r="31" spans="2:8">
      <c r="B31" s="316"/>
      <c r="C31" s="316"/>
      <c r="D31" s="316"/>
      <c r="E31" s="316"/>
      <c r="F31" s="316"/>
      <c r="G31" s="316"/>
    </row>
    <row r="32" spans="2:8">
      <c r="B32" s="316"/>
      <c r="C32" s="316"/>
      <c r="D32" s="316"/>
      <c r="E32" s="316"/>
      <c r="F32" s="316"/>
      <c r="G32" s="316"/>
    </row>
    <row r="33" spans="2:7">
      <c r="B33" s="316"/>
      <c r="C33" s="316"/>
      <c r="D33" s="316"/>
      <c r="E33" s="316"/>
      <c r="F33" s="316"/>
      <c r="G33" s="316"/>
    </row>
    <row r="34" spans="2:7">
      <c r="B34" s="316"/>
      <c r="C34" s="316"/>
      <c r="D34" s="316"/>
      <c r="E34" s="316"/>
      <c r="F34" s="316"/>
      <c r="G34" s="316"/>
    </row>
    <row r="35" spans="2:7">
      <c r="B35" s="316"/>
      <c r="C35" s="316"/>
      <c r="D35" s="316"/>
      <c r="E35" s="316"/>
      <c r="F35" s="316"/>
      <c r="G35" s="316"/>
    </row>
    <row r="36" spans="2:7">
      <c r="B36" s="316"/>
      <c r="C36" s="316"/>
      <c r="D36" s="316"/>
      <c r="E36" s="316"/>
      <c r="F36" s="316"/>
      <c r="G36" s="316"/>
    </row>
    <row r="37" spans="2:7">
      <c r="B37" s="316"/>
      <c r="C37" s="316"/>
      <c r="D37" s="316"/>
      <c r="E37" s="316"/>
      <c r="F37" s="316"/>
      <c r="G37" s="316"/>
    </row>
    <row r="38" spans="2:7">
      <c r="B38" s="316"/>
      <c r="C38" s="316"/>
      <c r="D38" s="316"/>
      <c r="E38" s="316"/>
      <c r="F38" s="316"/>
      <c r="G38" s="316"/>
    </row>
    <row r="39" spans="2:7">
      <c r="B39" s="316"/>
      <c r="C39" s="316"/>
      <c r="D39" s="316"/>
      <c r="E39" s="316"/>
      <c r="F39" s="316"/>
      <c r="G39" s="316"/>
    </row>
    <row r="40" spans="2:7">
      <c r="B40" s="316"/>
      <c r="C40" s="316"/>
      <c r="D40" s="316"/>
      <c r="E40" s="316"/>
      <c r="F40" s="316"/>
      <c r="G40" s="316"/>
    </row>
    <row r="41" spans="2:7">
      <c r="B41" s="316"/>
      <c r="C41" s="316"/>
      <c r="D41" s="316"/>
      <c r="E41" s="316"/>
      <c r="F41" s="316"/>
      <c r="G41" s="316"/>
    </row>
    <row r="42" spans="2:7">
      <c r="B42" s="316"/>
      <c r="C42" s="316"/>
      <c r="D42" s="316"/>
      <c r="E42" s="316"/>
      <c r="F42" s="316"/>
      <c r="G42" s="316"/>
    </row>
    <row r="43" spans="2:7">
      <c r="B43" s="316"/>
      <c r="C43" s="316"/>
      <c r="D43" s="316"/>
      <c r="E43" s="316"/>
      <c r="F43" s="316"/>
      <c r="G43" s="316"/>
    </row>
    <row r="44" spans="2:7">
      <c r="B44" s="316"/>
      <c r="C44" s="316"/>
      <c r="D44" s="316"/>
      <c r="E44" s="316"/>
      <c r="F44" s="316"/>
      <c r="G44" s="316"/>
    </row>
    <row r="45" spans="2:7">
      <c r="B45" s="316"/>
      <c r="C45" s="316"/>
      <c r="D45" s="316"/>
      <c r="E45" s="316"/>
      <c r="F45" s="316"/>
      <c r="G45" s="316"/>
    </row>
    <row r="46" spans="2:7">
      <c r="B46" s="316"/>
      <c r="C46" s="316"/>
      <c r="D46" s="316"/>
      <c r="E46" s="316"/>
      <c r="F46" s="316"/>
      <c r="G46" s="316"/>
    </row>
    <row r="47" spans="2:7">
      <c r="B47" s="316"/>
      <c r="C47" s="316"/>
      <c r="D47" s="316"/>
      <c r="E47" s="316"/>
      <c r="F47" s="316"/>
      <c r="G47" s="316"/>
    </row>
    <row r="48" spans="2:7">
      <c r="B48" s="316"/>
      <c r="C48" s="316"/>
      <c r="D48" s="316"/>
      <c r="E48" s="316"/>
      <c r="F48" s="316"/>
      <c r="G48" s="316"/>
    </row>
  </sheetData>
  <mergeCells count="3">
    <mergeCell ref="B1:G1"/>
    <mergeCell ref="B3:G3"/>
    <mergeCell ref="B28:C28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colBreaks count="1" manualBreakCount="1">
    <brk id="7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topLeftCell="A31" zoomScaleNormal="75" zoomScaleSheetLayoutView="100" workbookViewId="0">
      <selection activeCell="A5" sqref="A5:F7"/>
    </sheetView>
  </sheetViews>
  <sheetFormatPr baseColWidth="10" defaultRowHeight="12.75"/>
  <cols>
    <col min="1" max="1" width="28" style="340" bestFit="1" customWidth="1"/>
    <col min="2" max="2" width="34.85546875" style="340" bestFit="1" customWidth="1"/>
    <col min="3" max="3" width="29.28515625" style="340" customWidth="1"/>
    <col min="4" max="4" width="16.5703125" style="340" customWidth="1"/>
    <col min="5" max="16384" width="11.42578125" style="340"/>
  </cols>
  <sheetData>
    <row r="1" spans="1:4" ht="18">
      <c r="A1" s="1119" t="s">
        <v>1358</v>
      </c>
      <c r="B1" s="1119"/>
      <c r="C1" s="1119"/>
      <c r="D1" s="1119"/>
    </row>
    <row r="3" spans="1:4" ht="21.75" customHeight="1">
      <c r="A3" s="1178" t="s">
        <v>1359</v>
      </c>
      <c r="B3" s="1178"/>
      <c r="C3" s="1178"/>
      <c r="D3" s="1178"/>
    </row>
    <row r="4" spans="1:4" ht="13.5" thickBot="1">
      <c r="A4" s="42"/>
      <c r="B4" s="42"/>
      <c r="C4" s="42"/>
      <c r="D4" s="42"/>
    </row>
    <row r="5" spans="1:4" ht="28.5" customHeight="1">
      <c r="A5" s="1179" t="s">
        <v>491</v>
      </c>
      <c r="B5" s="756" t="s">
        <v>1360</v>
      </c>
      <c r="C5" s="756" t="s">
        <v>1361</v>
      </c>
      <c r="D5" s="1181" t="s">
        <v>1362</v>
      </c>
    </row>
    <row r="6" spans="1:4" ht="25.5" customHeight="1" thickBot="1">
      <c r="A6" s="1180"/>
      <c r="B6" s="43" t="s">
        <v>1363</v>
      </c>
      <c r="C6" s="43" t="s">
        <v>509</v>
      </c>
      <c r="D6" s="1182"/>
    </row>
    <row r="7" spans="1:4" ht="13.5" customHeight="1">
      <c r="A7" s="44" t="s">
        <v>1331</v>
      </c>
      <c r="B7" s="331">
        <v>150</v>
      </c>
      <c r="C7" s="331">
        <v>1236</v>
      </c>
      <c r="D7" s="1049">
        <v>1386</v>
      </c>
    </row>
    <row r="8" spans="1:4">
      <c r="A8" s="45" t="s">
        <v>1332</v>
      </c>
      <c r="B8" s="1050"/>
      <c r="C8" s="1050">
        <v>47</v>
      </c>
      <c r="D8" s="143">
        <v>47</v>
      </c>
    </row>
    <row r="9" spans="1:4">
      <c r="A9" s="45" t="s">
        <v>1333</v>
      </c>
      <c r="B9" s="1050"/>
      <c r="C9" s="1050">
        <v>282</v>
      </c>
      <c r="D9" s="143">
        <v>282</v>
      </c>
    </row>
    <row r="10" spans="1:4">
      <c r="A10" s="45" t="s">
        <v>1334</v>
      </c>
      <c r="B10" s="1050"/>
      <c r="C10" s="1050">
        <v>1157</v>
      </c>
      <c r="D10" s="143">
        <v>1157</v>
      </c>
    </row>
    <row r="11" spans="1:4">
      <c r="A11" s="45" t="s">
        <v>1336</v>
      </c>
      <c r="B11" s="1050"/>
      <c r="C11" s="1050">
        <v>160</v>
      </c>
      <c r="D11" s="143">
        <v>160</v>
      </c>
    </row>
    <row r="12" spans="1:4">
      <c r="A12" s="45" t="s">
        <v>1340</v>
      </c>
      <c r="B12" s="1050">
        <v>10844</v>
      </c>
      <c r="C12" s="1050">
        <v>165157</v>
      </c>
      <c r="D12" s="143">
        <v>176001</v>
      </c>
    </row>
    <row r="13" spans="1:4">
      <c r="A13" s="45" t="s">
        <v>1341</v>
      </c>
      <c r="B13" s="1050">
        <v>173</v>
      </c>
      <c r="C13" s="1050">
        <v>930</v>
      </c>
      <c r="D13" s="143">
        <v>1103</v>
      </c>
    </row>
    <row r="14" spans="1:4">
      <c r="A14" s="45" t="s">
        <v>1345</v>
      </c>
      <c r="B14" s="1050"/>
      <c r="C14" s="1050">
        <v>10282</v>
      </c>
      <c r="D14" s="143">
        <v>10282</v>
      </c>
    </row>
    <row r="15" spans="1:4">
      <c r="A15" s="45" t="s">
        <v>1348</v>
      </c>
      <c r="B15" s="1050">
        <v>2400</v>
      </c>
      <c r="C15" s="1050">
        <v>48690</v>
      </c>
      <c r="D15" s="143">
        <v>51090</v>
      </c>
    </row>
    <row r="16" spans="1:4">
      <c r="A16" s="45" t="s">
        <v>1351</v>
      </c>
      <c r="B16" s="1050">
        <v>28225</v>
      </c>
      <c r="C16" s="1050">
        <v>111116</v>
      </c>
      <c r="D16" s="143">
        <v>139341</v>
      </c>
    </row>
    <row r="17" spans="1:4">
      <c r="A17" s="45" t="s">
        <v>1352</v>
      </c>
      <c r="B17" s="1050">
        <v>240</v>
      </c>
      <c r="C17" s="1050">
        <v>35686</v>
      </c>
      <c r="D17" s="143">
        <v>35926</v>
      </c>
    </row>
    <row r="18" spans="1:4" ht="13.5" customHeight="1">
      <c r="A18" s="45" t="s">
        <v>1353</v>
      </c>
      <c r="B18" s="1050">
        <v>109035</v>
      </c>
      <c r="C18" s="1050">
        <v>1294992</v>
      </c>
      <c r="D18" s="143">
        <v>1404027</v>
      </c>
    </row>
    <row r="19" spans="1:4">
      <c r="A19" s="45" t="s">
        <v>1355</v>
      </c>
      <c r="B19" s="393"/>
      <c r="C19" s="393">
        <v>155</v>
      </c>
      <c r="D19" s="1051">
        <v>155</v>
      </c>
    </row>
    <row r="20" spans="1:4">
      <c r="A20" s="139" t="s">
        <v>1364</v>
      </c>
      <c r="B20" s="1052">
        <f>SUM(B7:B19)</f>
        <v>151067</v>
      </c>
      <c r="C20" s="1052">
        <f>SUM(C7:C19)</f>
        <v>1669890</v>
      </c>
      <c r="D20" s="1053">
        <f>SUM(D7:D19)</f>
        <v>1820957</v>
      </c>
    </row>
    <row r="21" spans="1:4">
      <c r="A21" s="392" t="s">
        <v>1365</v>
      </c>
      <c r="B21" s="393">
        <v>1706</v>
      </c>
      <c r="C21" s="393"/>
      <c r="D21" s="1051">
        <v>1706</v>
      </c>
    </row>
    <row r="22" spans="1:4">
      <c r="A22" s="45" t="s">
        <v>1366</v>
      </c>
      <c r="B22" s="1050">
        <v>15700</v>
      </c>
      <c r="C22" s="1050"/>
      <c r="D22" s="143">
        <v>15700</v>
      </c>
    </row>
    <row r="23" spans="1:4">
      <c r="A23" s="45" t="s">
        <v>1367</v>
      </c>
      <c r="B23" s="1050">
        <v>21800</v>
      </c>
      <c r="C23" s="1050"/>
      <c r="D23" s="143">
        <v>21800</v>
      </c>
    </row>
    <row r="24" spans="1:4">
      <c r="A24" s="45" t="s">
        <v>1368</v>
      </c>
      <c r="B24" s="1050">
        <v>198000</v>
      </c>
      <c r="C24" s="1050"/>
      <c r="D24" s="143">
        <v>198000</v>
      </c>
    </row>
    <row r="25" spans="1:4">
      <c r="A25" s="45" t="s">
        <v>1369</v>
      </c>
      <c r="B25" s="1050">
        <v>774508</v>
      </c>
      <c r="C25" s="1050">
        <v>122000</v>
      </c>
      <c r="D25" s="143">
        <v>896508</v>
      </c>
    </row>
    <row r="26" spans="1:4">
      <c r="A26" s="45" t="s">
        <v>1370</v>
      </c>
      <c r="B26" s="393">
        <v>1200600</v>
      </c>
      <c r="C26" s="393"/>
      <c r="D26" s="1051">
        <v>1200600</v>
      </c>
    </row>
    <row r="27" spans="1:4">
      <c r="A27" s="45" t="s">
        <v>1371</v>
      </c>
      <c r="B27" s="393">
        <v>55535</v>
      </c>
      <c r="C27" s="393">
        <v>454803</v>
      </c>
      <c r="D27" s="1051">
        <v>510338</v>
      </c>
    </row>
    <row r="28" spans="1:4">
      <c r="A28" s="45" t="s">
        <v>1372</v>
      </c>
      <c r="B28" s="393">
        <v>2656436</v>
      </c>
      <c r="C28" s="393">
        <v>1126388</v>
      </c>
      <c r="D28" s="1051">
        <v>3782824</v>
      </c>
    </row>
    <row r="29" spans="1:4">
      <c r="A29" s="45" t="s">
        <v>1373</v>
      </c>
      <c r="B29" s="393">
        <v>105000</v>
      </c>
      <c r="C29" s="393"/>
      <c r="D29" s="1051">
        <v>105000</v>
      </c>
    </row>
    <row r="30" spans="1:4">
      <c r="A30" s="45" t="s">
        <v>489</v>
      </c>
      <c r="B30" s="393">
        <v>500</v>
      </c>
      <c r="C30" s="393"/>
      <c r="D30" s="1051">
        <v>500</v>
      </c>
    </row>
    <row r="31" spans="1:4" ht="13.5" thickBot="1">
      <c r="A31" s="130" t="s">
        <v>1374</v>
      </c>
      <c r="B31" s="140">
        <f>SUM(B21:B30)</f>
        <v>5029785</v>
      </c>
      <c r="C31" s="140">
        <f>SUM(C21:C30)</f>
        <v>1703191</v>
      </c>
      <c r="D31" s="1054">
        <f>SUM(D21:D30)</f>
        <v>6732976</v>
      </c>
    </row>
    <row r="32" spans="1:4" ht="18" customHeight="1">
      <c r="A32" s="47"/>
    </row>
    <row r="33" spans="1:4">
      <c r="A33" s="1172"/>
      <c r="B33" s="1172"/>
      <c r="C33" s="1172"/>
    </row>
    <row r="34" spans="1:4">
      <c r="A34" s="1055"/>
      <c r="B34" s="26"/>
      <c r="C34" s="26"/>
    </row>
    <row r="35" spans="1:4">
      <c r="A35" s="1055"/>
      <c r="B35" s="26"/>
      <c r="C35" s="26"/>
      <c r="D35" s="757"/>
    </row>
    <row r="36" spans="1:4">
      <c r="A36" s="1177"/>
      <c r="B36" s="1177"/>
      <c r="C36" s="1177"/>
      <c r="D36" s="1177"/>
    </row>
  </sheetData>
  <mergeCells count="6">
    <mergeCell ref="A36:D36"/>
    <mergeCell ref="A1:D1"/>
    <mergeCell ref="A3:D3"/>
    <mergeCell ref="A5:A6"/>
    <mergeCell ref="D5:D6"/>
    <mergeCell ref="A33:C33"/>
  </mergeCells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view="pageBreakPreview" zoomScaleNormal="75" zoomScaleSheetLayoutView="100" workbookViewId="0">
      <selection activeCell="A5" sqref="A5:F7"/>
    </sheetView>
  </sheetViews>
  <sheetFormatPr baseColWidth="10" defaultRowHeight="12.75"/>
  <cols>
    <col min="1" max="1" width="47.5703125" style="340" customWidth="1"/>
    <col min="2" max="2" width="24" style="340" customWidth="1"/>
    <col min="3" max="3" width="16.140625" style="340" customWidth="1"/>
    <col min="4" max="16384" width="11.42578125" style="340"/>
  </cols>
  <sheetData>
    <row r="1" spans="1:3" ht="18">
      <c r="A1" s="1119" t="s">
        <v>1283</v>
      </c>
      <c r="B1" s="1119"/>
      <c r="C1" s="1119"/>
    </row>
    <row r="3" spans="1:3" ht="23.25" customHeight="1">
      <c r="A3" s="1178" t="s">
        <v>1375</v>
      </c>
      <c r="B3" s="1178"/>
      <c r="C3" s="1178"/>
    </row>
    <row r="4" spans="1:3" ht="13.5" thickBot="1">
      <c r="A4" s="42"/>
      <c r="B4" s="42"/>
      <c r="C4" s="6"/>
    </row>
    <row r="5" spans="1:3" ht="30" customHeight="1" thickBot="1">
      <c r="A5" s="1056" t="s">
        <v>491</v>
      </c>
      <c r="B5" s="1057" t="s">
        <v>509</v>
      </c>
      <c r="C5" s="6"/>
    </row>
    <row r="6" spans="1:3" ht="24" customHeight="1">
      <c r="A6" s="44" t="s">
        <v>1376</v>
      </c>
      <c r="B6" s="1049"/>
      <c r="C6" s="6"/>
    </row>
    <row r="7" spans="1:3" s="6" customFormat="1">
      <c r="A7" s="45" t="s">
        <v>1331</v>
      </c>
      <c r="B7" s="143">
        <v>1009</v>
      </c>
    </row>
    <row r="8" spans="1:3" s="6" customFormat="1">
      <c r="A8" s="45" t="s">
        <v>1332</v>
      </c>
      <c r="B8" s="143"/>
    </row>
    <row r="9" spans="1:3" s="6" customFormat="1">
      <c r="A9" s="45" t="s">
        <v>1333</v>
      </c>
      <c r="B9" s="143">
        <v>14</v>
      </c>
    </row>
    <row r="10" spans="1:3" s="6" customFormat="1">
      <c r="A10" s="45" t="s">
        <v>1334</v>
      </c>
      <c r="B10" s="143">
        <v>768</v>
      </c>
    </row>
    <row r="11" spans="1:3" s="6" customFormat="1">
      <c r="A11" s="45" t="s">
        <v>1336</v>
      </c>
      <c r="B11" s="143">
        <v>126</v>
      </c>
    </row>
    <row r="12" spans="1:3" s="6" customFormat="1">
      <c r="A12" s="45" t="s">
        <v>1340</v>
      </c>
      <c r="B12" s="143">
        <v>81305</v>
      </c>
    </row>
    <row r="13" spans="1:3" s="6" customFormat="1">
      <c r="A13" s="45" t="s">
        <v>1341</v>
      </c>
      <c r="B13" s="143">
        <v>345</v>
      </c>
    </row>
    <row r="14" spans="1:3" s="6" customFormat="1">
      <c r="A14" s="45" t="s">
        <v>1348</v>
      </c>
      <c r="B14" s="143">
        <v>138289</v>
      </c>
    </row>
    <row r="15" spans="1:3" s="6" customFormat="1">
      <c r="A15" s="45" t="s">
        <v>1351</v>
      </c>
      <c r="B15" s="143">
        <v>37533</v>
      </c>
    </row>
    <row r="16" spans="1:3" s="6" customFormat="1">
      <c r="A16" s="45" t="s">
        <v>1352</v>
      </c>
      <c r="B16" s="143">
        <v>46286</v>
      </c>
    </row>
    <row r="17" spans="1:3" s="6" customFormat="1">
      <c r="A17" s="45" t="s">
        <v>1353</v>
      </c>
      <c r="B17" s="143">
        <v>1000948</v>
      </c>
    </row>
    <row r="18" spans="1:3" s="6" customFormat="1" ht="13.5" thickBot="1">
      <c r="A18" s="130" t="s">
        <v>1377</v>
      </c>
      <c r="B18" s="1058">
        <f>SUM(B6:B17)</f>
        <v>1306623</v>
      </c>
    </row>
    <row r="19" spans="1:3" s="6" customFormat="1" ht="13.5" thickBot="1">
      <c r="A19" s="42"/>
      <c r="B19" s="1059"/>
    </row>
    <row r="20" spans="1:3" s="6" customFormat="1" ht="34.5" customHeight="1" thickBot="1">
      <c r="A20" s="1056" t="s">
        <v>491</v>
      </c>
      <c r="B20" s="904" t="s">
        <v>1378</v>
      </c>
      <c r="C20" s="904" t="s">
        <v>1379</v>
      </c>
    </row>
    <row r="21" spans="1:3" s="6" customFormat="1" ht="26.25" customHeight="1">
      <c r="A21" s="392" t="s">
        <v>1365</v>
      </c>
      <c r="B21" s="143">
        <v>3536400</v>
      </c>
      <c r="C21" s="143">
        <v>10000</v>
      </c>
    </row>
    <row r="22" spans="1:3" s="48" customFormat="1">
      <c r="A22" s="45" t="s">
        <v>1366</v>
      </c>
      <c r="B22" s="143">
        <v>14341</v>
      </c>
      <c r="C22" s="143">
        <v>60000</v>
      </c>
    </row>
    <row r="23" spans="1:3" s="48" customFormat="1">
      <c r="A23" s="392" t="s">
        <v>1367</v>
      </c>
      <c r="B23" s="143">
        <v>11124</v>
      </c>
      <c r="C23" s="143">
        <v>26050</v>
      </c>
    </row>
    <row r="24" spans="1:3">
      <c r="A24" s="45" t="s">
        <v>1368</v>
      </c>
      <c r="B24" s="143">
        <v>198150</v>
      </c>
      <c r="C24" s="143"/>
    </row>
    <row r="25" spans="1:3">
      <c r="A25" s="45" t="s">
        <v>1380</v>
      </c>
      <c r="B25" s="143">
        <v>113877</v>
      </c>
      <c r="C25" s="143">
        <v>574635</v>
      </c>
    </row>
    <row r="26" spans="1:3">
      <c r="A26" s="45" t="s">
        <v>1369</v>
      </c>
      <c r="B26" s="143">
        <v>56064</v>
      </c>
      <c r="C26" s="143">
        <v>882444</v>
      </c>
    </row>
    <row r="27" spans="1:3">
      <c r="A27" s="45" t="s">
        <v>1370</v>
      </c>
      <c r="B27" s="143">
        <v>4300000</v>
      </c>
      <c r="C27" s="143">
        <v>2429000</v>
      </c>
    </row>
    <row r="28" spans="1:3" ht="13.5" customHeight="1">
      <c r="A28" s="392" t="s">
        <v>1371</v>
      </c>
      <c r="B28" s="143">
        <v>3048295</v>
      </c>
      <c r="C28" s="143">
        <v>2583535</v>
      </c>
    </row>
    <row r="29" spans="1:3">
      <c r="A29" s="45" t="s">
        <v>1372</v>
      </c>
      <c r="B29" s="143">
        <v>231423</v>
      </c>
      <c r="C29" s="143">
        <v>2945278</v>
      </c>
    </row>
    <row r="30" spans="1:3">
      <c r="A30" s="45" t="s">
        <v>489</v>
      </c>
      <c r="B30" s="143">
        <v>364</v>
      </c>
      <c r="C30" s="143">
        <v>10147</v>
      </c>
    </row>
    <row r="31" spans="1:3" ht="13.5" thickBot="1">
      <c r="A31" s="130" t="s">
        <v>1381</v>
      </c>
      <c r="B31" s="1058">
        <v>11510038</v>
      </c>
      <c r="C31" s="1058">
        <v>9521089</v>
      </c>
    </row>
    <row r="32" spans="1:3">
      <c r="A32" s="180"/>
      <c r="B32" s="26"/>
    </row>
    <row r="33" spans="1:2">
      <c r="A33" s="26"/>
      <c r="B33" s="26"/>
    </row>
    <row r="34" spans="1:2">
      <c r="A34" s="390"/>
      <c r="B34" s="26"/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scale="97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view="pageBreakPreview" zoomScaleNormal="75" zoomScaleSheetLayoutView="100" workbookViewId="0">
      <selection activeCell="H9" sqref="H9"/>
    </sheetView>
  </sheetViews>
  <sheetFormatPr baseColWidth="10" defaultRowHeight="12.75"/>
  <cols>
    <col min="1" max="1" width="79.85546875" style="340" bestFit="1" customWidth="1"/>
    <col min="2" max="2" width="21.85546875" style="340" customWidth="1"/>
    <col min="3" max="3" width="26.28515625" style="340" customWidth="1"/>
    <col min="4" max="4" width="4.5703125" style="340" customWidth="1"/>
    <col min="5" max="16384" width="11.42578125" style="340"/>
  </cols>
  <sheetData>
    <row r="1" spans="1:5" ht="18">
      <c r="A1" s="1119" t="s">
        <v>1283</v>
      </c>
      <c r="B1" s="1119"/>
      <c r="C1" s="1119"/>
      <c r="D1" s="25"/>
    </row>
    <row r="3" spans="1:5" ht="15">
      <c r="A3" s="1183" t="s">
        <v>1382</v>
      </c>
      <c r="B3" s="1183"/>
      <c r="C3" s="1183"/>
      <c r="D3" s="53"/>
      <c r="E3" s="6"/>
    </row>
    <row r="4" spans="1:5" ht="15">
      <c r="A4" s="1183" t="s">
        <v>1383</v>
      </c>
      <c r="B4" s="1183"/>
      <c r="C4" s="1183"/>
      <c r="D4" s="53"/>
      <c r="E4" s="6"/>
    </row>
    <row r="5" spans="1:5" ht="13.5" thickBot="1">
      <c r="A5" s="42"/>
      <c r="B5" s="42"/>
      <c r="C5" s="42"/>
      <c r="D5" s="6"/>
      <c r="E5" s="6"/>
    </row>
    <row r="6" spans="1:5" ht="33.75" customHeight="1" thickBot="1">
      <c r="A6" s="903" t="s">
        <v>1384</v>
      </c>
      <c r="B6" s="1060" t="s">
        <v>509</v>
      </c>
      <c r="C6" s="1057" t="s">
        <v>520</v>
      </c>
      <c r="D6" s="6"/>
    </row>
    <row r="7" spans="1:5" ht="18.75" customHeight="1">
      <c r="A7" s="117" t="s">
        <v>1385</v>
      </c>
      <c r="B7" s="1061">
        <v>64</v>
      </c>
      <c r="C7" s="384">
        <v>1744486</v>
      </c>
      <c r="D7" s="6"/>
    </row>
    <row r="8" spans="1:5">
      <c r="A8" s="90" t="s">
        <v>1386</v>
      </c>
      <c r="B8" s="1062">
        <v>70</v>
      </c>
      <c r="C8" s="386">
        <v>771644</v>
      </c>
      <c r="D8" s="6"/>
    </row>
    <row r="9" spans="1:5">
      <c r="A9" s="90" t="s">
        <v>1387</v>
      </c>
      <c r="B9" s="1062">
        <v>644</v>
      </c>
      <c r="C9" s="386">
        <v>1732937</v>
      </c>
      <c r="D9" s="6"/>
    </row>
    <row r="10" spans="1:5">
      <c r="A10" s="90" t="s">
        <v>1388</v>
      </c>
      <c r="B10" s="1062">
        <v>151</v>
      </c>
      <c r="C10" s="386">
        <v>896679</v>
      </c>
      <c r="D10" s="6"/>
    </row>
    <row r="11" spans="1:5">
      <c r="A11" s="90" t="s">
        <v>1389</v>
      </c>
      <c r="B11" s="1062">
        <v>675</v>
      </c>
      <c r="C11" s="386">
        <v>2449988</v>
      </c>
      <c r="D11" s="6"/>
    </row>
    <row r="12" spans="1:5">
      <c r="A12" s="90" t="s">
        <v>1390</v>
      </c>
      <c r="B12" s="1062">
        <v>26951</v>
      </c>
      <c r="C12" s="386">
        <v>29098095</v>
      </c>
      <c r="D12" s="6"/>
    </row>
    <row r="13" spans="1:5">
      <c r="A13" s="90" t="s">
        <v>1391</v>
      </c>
      <c r="B13" s="1062">
        <v>2383</v>
      </c>
      <c r="C13" s="386">
        <v>6418169</v>
      </c>
      <c r="D13" s="6"/>
    </row>
    <row r="14" spans="1:5">
      <c r="A14" s="90" t="s">
        <v>1392</v>
      </c>
      <c r="B14" s="1062">
        <v>653</v>
      </c>
      <c r="C14" s="386">
        <v>460944</v>
      </c>
      <c r="D14" s="6"/>
    </row>
    <row r="15" spans="1:5">
      <c r="A15" s="90" t="s">
        <v>1393</v>
      </c>
      <c r="B15" s="1062">
        <v>84</v>
      </c>
      <c r="C15" s="386">
        <v>62836</v>
      </c>
      <c r="D15" s="6"/>
    </row>
    <row r="16" spans="1:5">
      <c r="A16" s="90" t="s">
        <v>1394</v>
      </c>
      <c r="B16" s="1062">
        <v>687</v>
      </c>
      <c r="C16" s="386">
        <v>228942</v>
      </c>
      <c r="D16" s="6"/>
    </row>
    <row r="17" spans="1:5">
      <c r="A17" s="90"/>
      <c r="B17" s="1062"/>
      <c r="C17" s="386"/>
      <c r="D17" s="6"/>
    </row>
    <row r="18" spans="1:5" ht="13.5" thickBot="1">
      <c r="A18" s="130" t="s">
        <v>1395</v>
      </c>
      <c r="B18" s="1063">
        <v>32362</v>
      </c>
      <c r="C18" s="1047">
        <v>43864720</v>
      </c>
      <c r="D18" s="6"/>
    </row>
    <row r="19" spans="1:5" ht="13.5" thickBot="1">
      <c r="C19" s="6"/>
      <c r="E19" s="6"/>
    </row>
    <row r="20" spans="1:5">
      <c r="A20" s="1122" t="s">
        <v>318</v>
      </c>
      <c r="B20" s="1138" t="s">
        <v>509</v>
      </c>
      <c r="C20" s="1140" t="s">
        <v>520</v>
      </c>
    </row>
    <row r="21" spans="1:5" ht="23.25" customHeight="1" thickBot="1">
      <c r="A21" s="1123"/>
      <c r="B21" s="1139" t="s">
        <v>509</v>
      </c>
      <c r="C21" s="1141" t="s">
        <v>520</v>
      </c>
    </row>
    <row r="22" spans="1:5" ht="20.25" customHeight="1">
      <c r="A22" s="817" t="s">
        <v>397</v>
      </c>
      <c r="B22" s="955">
        <v>7484</v>
      </c>
      <c r="C22" s="957">
        <v>7038741</v>
      </c>
    </row>
    <row r="23" spans="1:5">
      <c r="A23" s="821" t="s">
        <v>398</v>
      </c>
      <c r="B23" s="958">
        <v>1421</v>
      </c>
      <c r="C23" s="960">
        <v>4464598</v>
      </c>
    </row>
    <row r="24" spans="1:5">
      <c r="A24" s="821" t="s">
        <v>399</v>
      </c>
      <c r="B24" s="958">
        <v>105</v>
      </c>
      <c r="C24" s="960">
        <v>380503</v>
      </c>
    </row>
    <row r="25" spans="1:5">
      <c r="A25" s="821" t="s">
        <v>400</v>
      </c>
      <c r="B25" s="958">
        <v>109</v>
      </c>
      <c r="C25" s="960">
        <v>472912</v>
      </c>
    </row>
    <row r="26" spans="1:5">
      <c r="A26" s="821" t="s">
        <v>401</v>
      </c>
      <c r="B26" s="958">
        <v>5884</v>
      </c>
      <c r="C26" s="960">
        <v>7054106</v>
      </c>
    </row>
    <row r="27" spans="1:5">
      <c r="A27" s="821" t="s">
        <v>412</v>
      </c>
      <c r="B27" s="958">
        <v>5592</v>
      </c>
      <c r="C27" s="960">
        <v>8394510</v>
      </c>
    </row>
    <row r="28" spans="1:5">
      <c r="A28" s="821" t="s">
        <v>403</v>
      </c>
      <c r="B28" s="958">
        <v>1405</v>
      </c>
      <c r="C28" s="960">
        <v>2962787</v>
      </c>
    </row>
    <row r="29" spans="1:5">
      <c r="A29" s="821" t="s">
        <v>414</v>
      </c>
      <c r="B29" s="958">
        <v>781</v>
      </c>
      <c r="C29" s="960">
        <v>603150</v>
      </c>
    </row>
    <row r="30" spans="1:5">
      <c r="A30" s="821" t="s">
        <v>416</v>
      </c>
      <c r="B30" s="958">
        <v>247</v>
      </c>
      <c r="C30" s="960">
        <v>944023</v>
      </c>
    </row>
    <row r="31" spans="1:5">
      <c r="A31" s="821" t="s">
        <v>413</v>
      </c>
      <c r="B31" s="958">
        <v>1026</v>
      </c>
      <c r="C31" s="960">
        <v>1915180</v>
      </c>
    </row>
    <row r="32" spans="1:5">
      <c r="A32" s="821" t="s">
        <v>405</v>
      </c>
      <c r="B32" s="958">
        <v>3846</v>
      </c>
      <c r="C32" s="960">
        <v>3582525</v>
      </c>
    </row>
    <row r="33" spans="1:5">
      <c r="A33" s="821" t="s">
        <v>406</v>
      </c>
      <c r="B33" s="958">
        <v>651</v>
      </c>
      <c r="C33" s="960">
        <v>2870269</v>
      </c>
    </row>
    <row r="34" spans="1:5">
      <c r="A34" s="821" t="s">
        <v>417</v>
      </c>
      <c r="B34" s="958">
        <v>2067</v>
      </c>
      <c r="C34" s="960">
        <v>377900</v>
      </c>
    </row>
    <row r="35" spans="1:5">
      <c r="A35" s="821" t="s">
        <v>407</v>
      </c>
      <c r="B35" s="958">
        <v>227</v>
      </c>
      <c r="C35" s="960">
        <v>502791</v>
      </c>
    </row>
    <row r="36" spans="1:5">
      <c r="A36" s="821" t="s">
        <v>409</v>
      </c>
      <c r="B36" s="958">
        <v>180</v>
      </c>
      <c r="C36" s="960">
        <v>547954</v>
      </c>
    </row>
    <row r="37" spans="1:5">
      <c r="A37" s="821" t="s">
        <v>411</v>
      </c>
      <c r="B37" s="958">
        <v>108</v>
      </c>
      <c r="C37" s="960">
        <v>1011282</v>
      </c>
    </row>
    <row r="38" spans="1:5">
      <c r="A38" s="821" t="s">
        <v>415</v>
      </c>
      <c r="B38" s="958">
        <v>1229</v>
      </c>
      <c r="C38" s="960">
        <v>741489</v>
      </c>
    </row>
    <row r="39" spans="1:5">
      <c r="A39" s="821"/>
      <c r="B39" s="961"/>
      <c r="C39" s="960"/>
    </row>
    <row r="40" spans="1:5" ht="13.5" thickBot="1">
      <c r="A40" s="825" t="s">
        <v>392</v>
      </c>
      <c r="B40" s="962">
        <v>32362</v>
      </c>
      <c r="C40" s="982">
        <v>43864720</v>
      </c>
    </row>
    <row r="41" spans="1:5">
      <c r="A41" s="1064"/>
    </row>
    <row r="42" spans="1:5">
      <c r="A42" s="1172"/>
      <c r="B42" s="1172"/>
      <c r="C42" s="1172"/>
      <c r="E42" s="6"/>
    </row>
    <row r="43" spans="1:5">
      <c r="A43" s="1172"/>
      <c r="B43" s="1172"/>
      <c r="C43" s="1172"/>
      <c r="E43" s="6"/>
    </row>
    <row r="44" spans="1:5">
      <c r="A44" s="1065"/>
      <c r="B44" s="57"/>
      <c r="C44" s="57"/>
    </row>
    <row r="45" spans="1:5">
      <c r="A45" s="29"/>
    </row>
    <row r="46" spans="1:5">
      <c r="A46" s="29"/>
    </row>
    <row r="47" spans="1:5">
      <c r="A47" s="29"/>
    </row>
  </sheetData>
  <mergeCells count="8">
    <mergeCell ref="A42:C42"/>
    <mergeCell ref="A43:C43"/>
    <mergeCell ref="A1:C1"/>
    <mergeCell ref="A3:C3"/>
    <mergeCell ref="A4:C4"/>
    <mergeCell ref="A20:A21"/>
    <mergeCell ref="B20:B21"/>
    <mergeCell ref="C20:C21"/>
  </mergeCells>
  <printOptions horizontalCentered="1"/>
  <pageMargins left="0.78740157480314965" right="0.78740157480314965" top="0.59055118110236227" bottom="0.98425196850393704" header="0" footer="0"/>
  <pageSetup paperSize="9" scale="65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Normal="75" zoomScaleSheetLayoutView="100" workbookViewId="0">
      <selection activeCell="E5" sqref="E5:I5"/>
    </sheetView>
  </sheetViews>
  <sheetFormatPr baseColWidth="10" defaultRowHeight="12.75"/>
  <cols>
    <col min="1" max="1" width="45.5703125" style="340" customWidth="1"/>
    <col min="2" max="3" width="18.7109375" style="340" customWidth="1"/>
    <col min="4" max="4" width="20.42578125" style="340" customWidth="1"/>
    <col min="5" max="16384" width="11.42578125" style="340"/>
  </cols>
  <sheetData>
    <row r="1" spans="1:6" ht="18">
      <c r="A1" s="1119" t="s">
        <v>1283</v>
      </c>
      <c r="B1" s="1119"/>
      <c r="C1" s="1119"/>
      <c r="D1" s="1119"/>
    </row>
    <row r="3" spans="1:6" ht="15">
      <c r="A3" s="1183" t="s">
        <v>1396</v>
      </c>
      <c r="B3" s="1183"/>
      <c r="C3" s="1183"/>
      <c r="D3" s="1183"/>
    </row>
    <row r="4" spans="1:6" ht="13.5" thickBot="1">
      <c r="A4" s="42"/>
      <c r="B4" s="42"/>
      <c r="C4" s="42"/>
      <c r="D4" s="42"/>
    </row>
    <row r="5" spans="1:6" ht="41.25" customHeight="1" thickBot="1">
      <c r="A5" s="813" t="s">
        <v>487</v>
      </c>
      <c r="B5" s="1060" t="s">
        <v>522</v>
      </c>
      <c r="C5" s="1057" t="s">
        <v>1397</v>
      </c>
      <c r="D5" s="1057" t="s">
        <v>520</v>
      </c>
      <c r="E5" s="6"/>
      <c r="F5" s="6"/>
    </row>
    <row r="6" spans="1:6" ht="16.5" customHeight="1">
      <c r="A6" s="817" t="s">
        <v>397</v>
      </c>
      <c r="B6" s="958">
        <v>289</v>
      </c>
      <c r="C6" s="958">
        <v>180.04</v>
      </c>
      <c r="D6" s="980">
        <v>573.83000000000004</v>
      </c>
      <c r="E6" s="6"/>
      <c r="F6" s="6"/>
    </row>
    <row r="7" spans="1:6">
      <c r="A7" s="821" t="s">
        <v>398</v>
      </c>
      <c r="B7" s="958">
        <v>243</v>
      </c>
      <c r="C7" s="958">
        <v>7955.1</v>
      </c>
      <c r="D7" s="980">
        <v>21373.69</v>
      </c>
      <c r="E7" s="6"/>
      <c r="F7" s="6"/>
    </row>
    <row r="8" spans="1:6">
      <c r="A8" s="821" t="s">
        <v>399</v>
      </c>
      <c r="B8" s="958" t="s">
        <v>1398</v>
      </c>
      <c r="C8" s="958" t="s">
        <v>1398</v>
      </c>
      <c r="D8" s="980" t="s">
        <v>1398</v>
      </c>
      <c r="E8" s="6"/>
      <c r="F8" s="6"/>
    </row>
    <row r="9" spans="1:6">
      <c r="A9" s="821" t="s">
        <v>400</v>
      </c>
      <c r="B9" s="958">
        <v>69</v>
      </c>
      <c r="C9" s="958">
        <v>220.33</v>
      </c>
      <c r="D9" s="980"/>
      <c r="E9" s="6"/>
      <c r="F9" s="6"/>
    </row>
    <row r="10" spans="1:6">
      <c r="A10" s="821" t="s">
        <v>401</v>
      </c>
      <c r="B10" s="958">
        <v>197</v>
      </c>
      <c r="C10" s="958">
        <v>1299.23</v>
      </c>
      <c r="D10" s="980">
        <v>2223.84</v>
      </c>
      <c r="E10" s="6"/>
      <c r="F10" s="6"/>
    </row>
    <row r="11" spans="1:6">
      <c r="A11" s="821" t="s">
        <v>412</v>
      </c>
      <c r="B11" s="958">
        <v>260</v>
      </c>
      <c r="C11" s="958">
        <v>1345.3999999999999</v>
      </c>
      <c r="D11" s="980">
        <v>8713.1999999999989</v>
      </c>
      <c r="E11" s="6"/>
      <c r="F11" s="6"/>
    </row>
    <row r="12" spans="1:6">
      <c r="A12" s="821" t="s">
        <v>403</v>
      </c>
      <c r="B12" s="958">
        <v>323</v>
      </c>
      <c r="C12" s="958">
        <v>4215.6399999999994</v>
      </c>
      <c r="D12" s="980">
        <v>7297.88</v>
      </c>
      <c r="E12" s="6"/>
      <c r="F12" s="6"/>
    </row>
    <row r="13" spans="1:6" s="48" customFormat="1">
      <c r="A13" s="821" t="s">
        <v>414</v>
      </c>
      <c r="B13" s="958">
        <v>59</v>
      </c>
      <c r="C13" s="958">
        <v>59</v>
      </c>
      <c r="D13" s="980">
        <v>3778</v>
      </c>
      <c r="E13" s="47"/>
      <c r="F13" s="47"/>
    </row>
    <row r="14" spans="1:6">
      <c r="A14" s="821" t="s">
        <v>416</v>
      </c>
      <c r="B14" s="958">
        <v>12</v>
      </c>
      <c r="C14" s="958">
        <v>126.5</v>
      </c>
      <c r="D14" s="980"/>
      <c r="E14" s="6"/>
      <c r="F14" s="6"/>
    </row>
    <row r="15" spans="1:6" s="52" customFormat="1">
      <c r="A15" s="821" t="s">
        <v>413</v>
      </c>
      <c r="B15" s="958">
        <v>58</v>
      </c>
      <c r="C15" s="958">
        <v>144.29</v>
      </c>
      <c r="D15" s="980">
        <v>461.65999999999997</v>
      </c>
      <c r="E15" s="394"/>
      <c r="F15" s="394"/>
    </row>
    <row r="16" spans="1:6" s="48" customFormat="1">
      <c r="A16" s="821" t="s">
        <v>405</v>
      </c>
      <c r="B16" s="958">
        <v>331</v>
      </c>
      <c r="C16" s="958">
        <v>20836.54</v>
      </c>
      <c r="D16" s="980">
        <v>722.9</v>
      </c>
      <c r="E16" s="47"/>
      <c r="F16" s="47"/>
    </row>
    <row r="17" spans="1:6">
      <c r="A17" s="821" t="s">
        <v>406</v>
      </c>
      <c r="B17" s="958">
        <v>490</v>
      </c>
      <c r="C17" s="958">
        <v>2492.3000000000002</v>
      </c>
      <c r="D17" s="980"/>
      <c r="E17" s="6"/>
      <c r="F17" s="6"/>
    </row>
    <row r="18" spans="1:6">
      <c r="A18" s="821" t="s">
        <v>417</v>
      </c>
      <c r="B18" s="958">
        <v>3</v>
      </c>
      <c r="C18" s="958"/>
      <c r="D18" s="980">
        <v>150</v>
      </c>
      <c r="E18" s="6"/>
      <c r="F18" s="6"/>
    </row>
    <row r="19" spans="1:6">
      <c r="A19" s="821" t="s">
        <v>407</v>
      </c>
      <c r="B19" s="958">
        <v>23</v>
      </c>
      <c r="C19" s="958">
        <v>119</v>
      </c>
      <c r="D19" s="980">
        <v>204</v>
      </c>
      <c r="E19" s="6"/>
      <c r="F19" s="6"/>
    </row>
    <row r="20" spans="1:6" s="48" customFormat="1">
      <c r="A20" s="821" t="s">
        <v>409</v>
      </c>
      <c r="B20" s="958">
        <v>41</v>
      </c>
      <c r="C20" s="958">
        <v>208.54</v>
      </c>
      <c r="D20" s="980"/>
      <c r="E20" s="47"/>
      <c r="F20" s="47"/>
    </row>
    <row r="21" spans="1:6" s="48" customFormat="1">
      <c r="A21" s="821" t="s">
        <v>411</v>
      </c>
      <c r="B21" s="958">
        <v>170</v>
      </c>
      <c r="C21" s="958"/>
      <c r="D21" s="980"/>
      <c r="E21" s="47"/>
      <c r="F21" s="47"/>
    </row>
    <row r="22" spans="1:6">
      <c r="A22" s="821" t="s">
        <v>415</v>
      </c>
      <c r="B22" s="958">
        <v>22</v>
      </c>
      <c r="C22" s="958">
        <v>300.04000000000002</v>
      </c>
      <c r="D22" s="980">
        <v>750.9</v>
      </c>
      <c r="E22" s="6"/>
      <c r="F22" s="6"/>
    </row>
    <row r="23" spans="1:6">
      <c r="A23" s="821"/>
      <c r="B23" s="393"/>
      <c r="C23" s="393"/>
      <c r="D23" s="1051"/>
      <c r="E23" s="6"/>
      <c r="F23" s="6"/>
    </row>
    <row r="24" spans="1:6" ht="13.5" thickBot="1">
      <c r="A24" s="825" t="s">
        <v>392</v>
      </c>
      <c r="B24" s="1066">
        <v>2590</v>
      </c>
      <c r="C24" s="1066">
        <v>39501.950000000004</v>
      </c>
      <c r="D24" s="1066">
        <v>46249.9</v>
      </c>
      <c r="E24" s="6"/>
      <c r="F24" s="6"/>
    </row>
    <row r="25" spans="1:6" ht="18" customHeight="1">
      <c r="A25" s="1064" t="s">
        <v>1399</v>
      </c>
      <c r="B25" s="51"/>
      <c r="C25" s="51"/>
      <c r="D25" s="51"/>
      <c r="E25" s="6"/>
      <c r="F25" s="6"/>
    </row>
    <row r="26" spans="1:6" ht="13.5" thickBot="1">
      <c r="A26" s="6"/>
      <c r="B26" s="6"/>
      <c r="C26" s="6"/>
      <c r="D26" s="6"/>
      <c r="E26" s="6"/>
      <c r="F26" s="6"/>
    </row>
    <row r="27" spans="1:6" s="52" customFormat="1" ht="42" customHeight="1" thickBot="1">
      <c r="A27" s="903" t="s">
        <v>1400</v>
      </c>
      <c r="B27" s="1060" t="s">
        <v>509</v>
      </c>
      <c r="C27" s="1057" t="s">
        <v>1397</v>
      </c>
      <c r="D27" s="1057" t="s">
        <v>520</v>
      </c>
      <c r="E27" s="394"/>
      <c r="F27" s="394"/>
    </row>
    <row r="28" spans="1:6" ht="25.5" customHeight="1">
      <c r="A28" s="44" t="s">
        <v>1401</v>
      </c>
      <c r="B28" s="383">
        <v>198</v>
      </c>
      <c r="C28" s="383">
        <v>1469.1299999999999</v>
      </c>
      <c r="D28" s="384">
        <v>24393.990000000005</v>
      </c>
    </row>
    <row r="29" spans="1:6">
      <c r="A29" s="45" t="s">
        <v>1402</v>
      </c>
      <c r="B29" s="385">
        <v>32</v>
      </c>
      <c r="C29" s="385">
        <v>24306.800000000003</v>
      </c>
      <c r="D29" s="386">
        <v>243</v>
      </c>
    </row>
    <row r="30" spans="1:6">
      <c r="A30" s="45" t="s">
        <v>1403</v>
      </c>
      <c r="B30" s="385">
        <v>441</v>
      </c>
      <c r="C30" s="385">
        <v>4372.8900000000003</v>
      </c>
      <c r="D30" s="386">
        <v>2512.5700000000002</v>
      </c>
    </row>
    <row r="31" spans="1:6">
      <c r="A31" s="45" t="s">
        <v>1404</v>
      </c>
      <c r="B31" s="385">
        <v>10</v>
      </c>
      <c r="C31" s="385">
        <v>157.69999999999999</v>
      </c>
      <c r="D31" s="386"/>
    </row>
    <row r="32" spans="1:6">
      <c r="A32" s="45" t="s">
        <v>1405</v>
      </c>
      <c r="B32" s="385">
        <v>110</v>
      </c>
      <c r="C32" s="385">
        <v>67.48</v>
      </c>
      <c r="D32" s="386">
        <v>4262.5599999999995</v>
      </c>
    </row>
    <row r="33" spans="1:4">
      <c r="A33" s="45" t="s">
        <v>1406</v>
      </c>
      <c r="B33" s="385">
        <v>81</v>
      </c>
      <c r="C33" s="385">
        <v>371.44999999999993</v>
      </c>
      <c r="D33" s="386">
        <v>614.07999999999993</v>
      </c>
    </row>
    <row r="34" spans="1:4">
      <c r="A34" s="45" t="s">
        <v>1407</v>
      </c>
      <c r="B34" s="385">
        <v>195</v>
      </c>
      <c r="C34" s="385">
        <v>1436.59</v>
      </c>
      <c r="D34" s="386">
        <v>986.33999999999992</v>
      </c>
    </row>
    <row r="35" spans="1:4">
      <c r="A35" s="45" t="s">
        <v>1408</v>
      </c>
      <c r="B35" s="385">
        <v>744</v>
      </c>
      <c r="C35" s="385">
        <v>3568.1799999999985</v>
      </c>
      <c r="D35" s="386">
        <v>2242.79</v>
      </c>
    </row>
    <row r="36" spans="1:4">
      <c r="A36" s="45" t="s">
        <v>1409</v>
      </c>
      <c r="B36" s="385">
        <v>57</v>
      </c>
      <c r="C36" s="385">
        <v>527.79999999999995</v>
      </c>
      <c r="D36" s="386">
        <v>4781.37</v>
      </c>
    </row>
    <row r="37" spans="1:4">
      <c r="A37" s="45" t="s">
        <v>1410</v>
      </c>
      <c r="B37" s="385">
        <v>44</v>
      </c>
      <c r="C37" s="385">
        <v>205.16</v>
      </c>
      <c r="D37" s="386">
        <v>3671.2</v>
      </c>
    </row>
    <row r="38" spans="1:4">
      <c r="A38" s="392" t="s">
        <v>1411</v>
      </c>
      <c r="B38" s="385">
        <v>46</v>
      </c>
      <c r="C38" s="385"/>
      <c r="D38" s="386"/>
    </row>
    <row r="39" spans="1:4">
      <c r="A39" s="392" t="s">
        <v>1412</v>
      </c>
      <c r="B39" s="385">
        <v>129</v>
      </c>
      <c r="C39" s="385">
        <v>32.06</v>
      </c>
      <c r="D39" s="386"/>
    </row>
    <row r="40" spans="1:4">
      <c r="A40" s="392" t="s">
        <v>1413</v>
      </c>
      <c r="B40" s="385">
        <v>503</v>
      </c>
      <c r="C40" s="385">
        <v>2986.71</v>
      </c>
      <c r="D40" s="386">
        <v>2542</v>
      </c>
    </row>
    <row r="41" spans="1:4">
      <c r="A41" s="58"/>
      <c r="B41" s="41"/>
      <c r="C41" s="41"/>
      <c r="D41" s="1045"/>
    </row>
    <row r="42" spans="1:4" ht="13.5" thickBot="1">
      <c r="A42" s="130" t="s">
        <v>478</v>
      </c>
      <c r="B42" s="1067">
        <v>2590</v>
      </c>
      <c r="C42" s="1067">
        <v>39501.950000000004</v>
      </c>
      <c r="D42" s="1066">
        <v>46249.9</v>
      </c>
    </row>
    <row r="43" spans="1:4">
      <c r="A43" s="1184"/>
      <c r="B43" s="1184"/>
      <c r="C43" s="1184"/>
    </row>
    <row r="44" spans="1:4">
      <c r="A44" s="180"/>
    </row>
    <row r="45" spans="1:4">
      <c r="B45" s="29"/>
      <c r="C45" s="29"/>
    </row>
    <row r="46" spans="1:4">
      <c r="A46" s="29"/>
      <c r="B46" s="29"/>
      <c r="C46" s="29"/>
    </row>
    <row r="47" spans="1:4">
      <c r="A47" s="29"/>
    </row>
    <row r="48" spans="1:4">
      <c r="A48" s="29"/>
    </row>
    <row r="49" spans="1:1">
      <c r="A49" s="29"/>
    </row>
  </sheetData>
  <mergeCells count="3">
    <mergeCell ref="A1:D1"/>
    <mergeCell ref="A3:D3"/>
    <mergeCell ref="A43:C43"/>
  </mergeCells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B1:G36"/>
  <sheetViews>
    <sheetView showGridLines="0" view="pageBreakPreview" zoomScaleSheetLayoutView="100" workbookViewId="0">
      <selection activeCell="E5" sqref="E5:I5"/>
    </sheetView>
  </sheetViews>
  <sheetFormatPr baseColWidth="10" defaultColWidth="11.42578125" defaultRowHeight="12.75"/>
  <cols>
    <col min="1" max="1" width="3" style="26" customWidth="1"/>
    <col min="2" max="2" width="33.5703125" style="26" customWidth="1"/>
    <col min="3" max="4" width="23.5703125" style="26" customWidth="1"/>
    <col min="5" max="5" width="23.5703125" style="390" customWidth="1"/>
    <col min="6" max="6" width="23.5703125" style="26" customWidth="1"/>
    <col min="7" max="7" width="7.85546875" style="26" customWidth="1"/>
    <col min="8" max="16384" width="11.42578125" style="26"/>
  </cols>
  <sheetData>
    <row r="1" spans="2:6" ht="18">
      <c r="B1" s="1119" t="s">
        <v>224</v>
      </c>
      <c r="C1" s="1119"/>
      <c r="D1" s="1119"/>
      <c r="E1" s="1119"/>
      <c r="F1" s="1119"/>
    </row>
    <row r="2" spans="2:6" ht="15">
      <c r="B2" s="1127"/>
      <c r="C2" s="1127"/>
      <c r="D2" s="1127"/>
      <c r="E2" s="1127"/>
      <c r="F2" s="1127"/>
    </row>
    <row r="3" spans="2:6" ht="26.25" customHeight="1">
      <c r="B3" s="1120" t="s">
        <v>817</v>
      </c>
      <c r="C3" s="1120"/>
      <c r="D3" s="1120"/>
      <c r="E3" s="1120"/>
      <c r="F3" s="1120"/>
    </row>
    <row r="4" spans="2:6" s="371" customFormat="1" ht="12.75" customHeight="1" thickBot="1">
      <c r="B4" s="379"/>
      <c r="C4" s="382"/>
      <c r="D4" s="382"/>
      <c r="E4" s="382"/>
      <c r="F4" s="382"/>
    </row>
    <row r="5" spans="2:6" s="371" customFormat="1" ht="13.5" customHeight="1">
      <c r="B5" s="1122" t="s">
        <v>225</v>
      </c>
      <c r="C5" s="1138" t="s">
        <v>314</v>
      </c>
      <c r="D5" s="1138" t="s">
        <v>315</v>
      </c>
      <c r="E5" s="1138" t="s">
        <v>902</v>
      </c>
      <c r="F5" s="1140" t="s">
        <v>901</v>
      </c>
    </row>
    <row r="6" spans="2:6" s="371" customFormat="1" ht="28.5" customHeight="1" thickBot="1">
      <c r="B6" s="1123"/>
      <c r="C6" s="1139"/>
      <c r="D6" s="1139"/>
      <c r="E6" s="1139"/>
      <c r="F6" s="1141"/>
    </row>
    <row r="7" spans="2:6" s="371" customFormat="1" ht="12.75" customHeight="1">
      <c r="B7" s="399" t="s">
        <v>397</v>
      </c>
      <c r="C7" s="400">
        <v>2602250.7661296106</v>
      </c>
      <c r="D7" s="400">
        <v>1685038.5538447488</v>
      </c>
      <c r="E7" s="401">
        <v>2675763.4875909253</v>
      </c>
      <c r="F7" s="627">
        <v>29.754908650660425</v>
      </c>
    </row>
    <row r="8" spans="2:6" s="371" customFormat="1" ht="12.75" customHeight="1">
      <c r="B8" s="399" t="s">
        <v>398</v>
      </c>
      <c r="C8" s="400">
        <v>1046501.7576631166</v>
      </c>
      <c r="D8" s="400">
        <v>869801.44892423006</v>
      </c>
      <c r="E8" s="401">
        <v>1361299.3039565862</v>
      </c>
      <c r="F8" s="402">
        <v>28.520365207138788</v>
      </c>
    </row>
    <row r="9" spans="2:6" s="371" customFormat="1">
      <c r="B9" s="399" t="s">
        <v>399</v>
      </c>
      <c r="C9" s="400">
        <v>296607.78923118435</v>
      </c>
      <c r="D9" s="400">
        <v>277315.593541115</v>
      </c>
      <c r="E9" s="401">
        <v>361310.62281709746</v>
      </c>
      <c r="F9" s="402">
        <v>46.742243361961528</v>
      </c>
    </row>
    <row r="10" spans="2:6" s="371" customFormat="1">
      <c r="B10" s="399" t="s">
        <v>400</v>
      </c>
      <c r="C10" s="400">
        <v>137559.25580683741</v>
      </c>
      <c r="D10" s="400">
        <v>79130.636057372612</v>
      </c>
      <c r="E10" s="401">
        <v>147663.21817214665</v>
      </c>
      <c r="F10" s="402">
        <v>27.440113602016602</v>
      </c>
    </row>
    <row r="11" spans="2:6" s="371" customFormat="1">
      <c r="B11" s="399" t="s">
        <v>412</v>
      </c>
      <c r="C11" s="400">
        <v>1896220.3878971394</v>
      </c>
      <c r="D11" s="400">
        <v>2001839.9046637076</v>
      </c>
      <c r="E11" s="401">
        <v>2464997.9997424302</v>
      </c>
      <c r="F11" s="402">
        <v>26.160168433737809</v>
      </c>
    </row>
    <row r="12" spans="2:6" s="371" customFormat="1">
      <c r="B12" s="399" t="s">
        <v>651</v>
      </c>
      <c r="C12" s="400">
        <v>1563873.8137662963</v>
      </c>
      <c r="D12" s="400">
        <v>1579154.6585368901</v>
      </c>
      <c r="E12" s="401">
        <v>1837533.2955209131</v>
      </c>
      <c r="F12" s="402">
        <v>23.139731417179625</v>
      </c>
    </row>
    <row r="13" spans="2:6" s="371" customFormat="1">
      <c r="B13" s="399" t="s">
        <v>403</v>
      </c>
      <c r="C13" s="400">
        <v>1045133.1170986402</v>
      </c>
      <c r="D13" s="400">
        <v>918616.58338877815</v>
      </c>
      <c r="E13" s="401">
        <v>1068610.6558033926</v>
      </c>
      <c r="F13" s="402">
        <v>30.513570107223245</v>
      </c>
    </row>
    <row r="14" spans="2:6" s="371" customFormat="1">
      <c r="B14" s="399" t="s">
        <v>875</v>
      </c>
      <c r="C14" s="400">
        <v>1466.7305766982008</v>
      </c>
      <c r="D14" s="400">
        <v>630.32191971144664</v>
      </c>
      <c r="E14" s="401">
        <v>1466.7307482565157</v>
      </c>
      <c r="F14" s="402">
        <v>31.832863147960296</v>
      </c>
    </row>
    <row r="15" spans="2:6" s="371" customFormat="1">
      <c r="B15" s="399" t="s">
        <v>876</v>
      </c>
      <c r="C15" s="400">
        <v>91.5797555563</v>
      </c>
      <c r="D15" s="400">
        <v>0</v>
      </c>
      <c r="E15" s="401">
        <v>91.5797555563</v>
      </c>
      <c r="F15" s="402">
        <v>3.306885557204009</v>
      </c>
    </row>
    <row r="16" spans="2:6" s="371" customFormat="1">
      <c r="B16" s="399" t="s">
        <v>416</v>
      </c>
      <c r="C16" s="400">
        <v>280848.21844982496</v>
      </c>
      <c r="D16" s="400">
        <v>86327.381099167906</v>
      </c>
      <c r="E16" s="401">
        <v>280949.96685720922</v>
      </c>
      <c r="F16" s="402">
        <v>27.051343470002166</v>
      </c>
    </row>
    <row r="17" spans="2:7" s="371" customFormat="1">
      <c r="B17" s="399" t="s">
        <v>414</v>
      </c>
      <c r="C17" s="400">
        <v>319545.36709597404</v>
      </c>
      <c r="D17" s="400">
        <v>185404.83807000986</v>
      </c>
      <c r="E17" s="401">
        <v>319553.05600919353</v>
      </c>
      <c r="F17" s="402">
        <v>39.816828387578191</v>
      </c>
    </row>
    <row r="18" spans="2:7" s="371" customFormat="1">
      <c r="B18" s="399" t="s">
        <v>877</v>
      </c>
      <c r="C18" s="400">
        <v>639195.72168270987</v>
      </c>
      <c r="D18" s="400">
        <v>741612.96031774592</v>
      </c>
      <c r="E18" s="401">
        <v>889668.7680453225</v>
      </c>
      <c r="F18" s="402">
        <v>37.463712870720229</v>
      </c>
    </row>
    <row r="19" spans="2:7" s="371" customFormat="1">
      <c r="B19" s="399" t="s">
        <v>405</v>
      </c>
      <c r="C19" s="400">
        <v>933772.68232920673</v>
      </c>
      <c r="D19" s="400">
        <v>1102403.8861940857</v>
      </c>
      <c r="E19" s="401">
        <v>1263943.1725512072</v>
      </c>
      <c r="F19" s="402">
        <v>30.325532275025985</v>
      </c>
    </row>
    <row r="20" spans="2:7" s="371" customFormat="1">
      <c r="B20" s="399" t="s">
        <v>406</v>
      </c>
      <c r="C20" s="400">
        <v>374671.73313242575</v>
      </c>
      <c r="D20" s="400">
        <v>113856.9183020318</v>
      </c>
      <c r="E20" s="401">
        <v>389853.17960765149</v>
      </c>
      <c r="F20" s="402">
        <v>11.970916562139299</v>
      </c>
    </row>
    <row r="21" spans="2:7" s="371" customFormat="1">
      <c r="B21" s="399" t="s">
        <v>664</v>
      </c>
      <c r="C21" s="400">
        <v>202816.38153198833</v>
      </c>
      <c r="D21" s="400">
        <v>184161.8516561405</v>
      </c>
      <c r="E21" s="401">
        <v>221899.66053988985</v>
      </c>
      <c r="F21" s="402">
        <v>23.011732418788075</v>
      </c>
    </row>
    <row r="22" spans="2:7" s="371" customFormat="1">
      <c r="B22" s="399" t="s">
        <v>407</v>
      </c>
      <c r="C22" s="400">
        <v>167545.78746961948</v>
      </c>
      <c r="D22" s="400">
        <v>165835.62648339613</v>
      </c>
      <c r="E22" s="401">
        <v>167545.78746961948</v>
      </c>
      <c r="F22" s="402">
        <v>33.23442199698664</v>
      </c>
    </row>
    <row r="23" spans="2:7" s="371" customFormat="1">
      <c r="B23" s="399" t="s">
        <v>409</v>
      </c>
      <c r="C23" s="400">
        <v>146449.35643147188</v>
      </c>
      <c r="D23" s="400">
        <v>42060.378143128175</v>
      </c>
      <c r="E23" s="401">
        <v>151834.40535537008</v>
      </c>
      <c r="F23" s="402">
        <v>20.824952648260965</v>
      </c>
    </row>
    <row r="24" spans="2:7" s="371" customFormat="1">
      <c r="B24" s="399" t="s">
        <v>411</v>
      </c>
      <c r="C24" s="400">
        <v>304372.30016837711</v>
      </c>
      <c r="D24" s="400">
        <v>239508.00970213307</v>
      </c>
      <c r="E24" s="401">
        <v>304840.27570532216</v>
      </c>
      <c r="F24" s="402">
        <v>26.861613934951713</v>
      </c>
    </row>
    <row r="25" spans="2:7" s="371" customFormat="1">
      <c r="B25" s="399" t="s">
        <v>900</v>
      </c>
      <c r="C25" s="400">
        <v>194438.13456551795</v>
      </c>
      <c r="D25" s="400">
        <v>214315.41009955754</v>
      </c>
      <c r="E25" s="401">
        <v>293817.59707297193</v>
      </c>
      <c r="F25" s="402">
        <v>23.578542898574508</v>
      </c>
    </row>
    <row r="26" spans="2:7" s="371" customFormat="1" ht="13.5" thickBot="1">
      <c r="B26" s="403" t="s">
        <v>903</v>
      </c>
      <c r="C26" s="404">
        <v>5211421.450363487</v>
      </c>
      <c r="D26" s="404">
        <v>4977014.5186658353</v>
      </c>
      <c r="E26" s="405">
        <v>8157229.0996394819</v>
      </c>
      <c r="F26" s="406">
        <v>1.0397179904895139E-3</v>
      </c>
    </row>
    <row r="27" spans="2:7" s="371" customFormat="1">
      <c r="B27" s="577" t="s">
        <v>820</v>
      </c>
      <c r="C27" s="407"/>
      <c r="D27" s="407"/>
      <c r="E27" s="408"/>
      <c r="F27" s="408"/>
    </row>
    <row r="28" spans="2:7" s="371" customFormat="1">
      <c r="B28" s="747"/>
      <c r="C28" s="748"/>
      <c r="D28" s="748"/>
      <c r="E28" s="749"/>
      <c r="F28" s="749"/>
    </row>
    <row r="29" spans="2:7" s="371" customFormat="1" ht="19.5" customHeight="1" thickBot="1">
      <c r="B29" s="1185" t="s">
        <v>795</v>
      </c>
      <c r="C29" s="1185"/>
      <c r="D29" s="1185"/>
      <c r="E29" s="1185"/>
      <c r="F29" s="1185"/>
      <c r="G29" s="382"/>
    </row>
    <row r="30" spans="2:7" ht="23.25" customHeight="1" thickBot="1">
      <c r="B30" s="410" t="s">
        <v>391</v>
      </c>
      <c r="C30" s="411">
        <v>17262172.495675918</v>
      </c>
      <c r="D30" s="411">
        <v>15361419.644140016</v>
      </c>
      <c r="E30" s="411">
        <v>22257262.027490776</v>
      </c>
      <c r="F30" s="412">
        <v>27.31</v>
      </c>
    </row>
    <row r="31" spans="2:7" ht="13.9" customHeight="1"/>
    <row r="32" spans="2:7" ht="12.75" customHeight="1">
      <c r="B32" s="390" t="s">
        <v>818</v>
      </c>
      <c r="C32" s="363"/>
      <c r="D32" s="363"/>
      <c r="E32" s="363"/>
      <c r="F32" s="363"/>
    </row>
    <row r="33" spans="2:6" ht="12.75" customHeight="1">
      <c r="B33" s="390" t="s">
        <v>517</v>
      </c>
      <c r="C33" s="363"/>
      <c r="D33" s="363"/>
      <c r="E33" s="363"/>
      <c r="F33" s="363"/>
    </row>
    <row r="34" spans="2:6" ht="15" customHeight="1">
      <c r="B34" s="364" t="s">
        <v>516</v>
      </c>
    </row>
    <row r="35" spans="2:6">
      <c r="B35" s="390" t="s">
        <v>869</v>
      </c>
    </row>
    <row r="36" spans="2:6">
      <c r="B36" s="180"/>
    </row>
  </sheetData>
  <mergeCells count="9">
    <mergeCell ref="B29:F29"/>
    <mergeCell ref="B1:F1"/>
    <mergeCell ref="B2:F2"/>
    <mergeCell ref="B3:F3"/>
    <mergeCell ref="B5:B6"/>
    <mergeCell ref="C5:C6"/>
    <mergeCell ref="D5:D6"/>
    <mergeCell ref="E5:E6"/>
    <mergeCell ref="F5:F6"/>
  </mergeCells>
  <printOptions horizontalCentered="1"/>
  <pageMargins left="0.86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B1:K35"/>
  <sheetViews>
    <sheetView showGridLines="0" view="pageBreakPreview" topLeftCell="A13" zoomScaleNormal="75" zoomScaleSheetLayoutView="100" workbookViewId="0">
      <selection activeCell="E5" sqref="E5:I5"/>
    </sheetView>
  </sheetViews>
  <sheetFormatPr baseColWidth="10" defaultColWidth="11.42578125" defaultRowHeight="12.75"/>
  <cols>
    <col min="1" max="1" width="3" style="26" customWidth="1"/>
    <col min="2" max="2" width="35.7109375" style="26" bestFit="1" customWidth="1"/>
    <col min="3" max="5" width="34.28515625" style="26" customWidth="1"/>
    <col min="6" max="6" width="7.7109375" style="26" customWidth="1"/>
    <col min="7" max="16384" width="11.42578125" style="26"/>
  </cols>
  <sheetData>
    <row r="1" spans="2:11" ht="18">
      <c r="B1" s="1119" t="s">
        <v>226</v>
      </c>
      <c r="C1" s="1119"/>
      <c r="D1" s="1119"/>
      <c r="E1" s="1119"/>
      <c r="F1" s="25"/>
      <c r="G1" s="25"/>
    </row>
    <row r="3" spans="2:11" ht="24.75" customHeight="1">
      <c r="B3" s="1120" t="s">
        <v>819</v>
      </c>
      <c r="C3" s="1120"/>
      <c r="D3" s="1120"/>
      <c r="E3" s="1120"/>
      <c r="F3" s="31"/>
      <c r="G3" s="31"/>
    </row>
    <row r="4" spans="2:11" ht="13.5" thickBot="1">
      <c r="B4" s="27"/>
      <c r="C4" s="27"/>
      <c r="D4" s="27"/>
      <c r="E4" s="27"/>
    </row>
    <row r="5" spans="2:11" s="371" customFormat="1" ht="21" customHeight="1">
      <c r="B5" s="1122" t="s">
        <v>225</v>
      </c>
      <c r="C5" s="1138" t="s">
        <v>151</v>
      </c>
      <c r="D5" s="1122" t="s">
        <v>152</v>
      </c>
      <c r="E5" s="1107" t="s">
        <v>153</v>
      </c>
      <c r="F5" s="373"/>
      <c r="G5" s="373"/>
    </row>
    <row r="6" spans="2:11" s="371" customFormat="1" ht="13.5" customHeight="1">
      <c r="B6" s="1186"/>
      <c r="C6" s="1187"/>
      <c r="D6" s="1186"/>
      <c r="E6" s="1188"/>
      <c r="F6" s="373"/>
      <c r="G6" s="373"/>
    </row>
    <row r="7" spans="2:11" s="371" customFormat="1" ht="15.75" customHeight="1" thickBot="1">
      <c r="B7" s="1123"/>
      <c r="C7" s="1139"/>
      <c r="D7" s="1123"/>
      <c r="E7" s="1108"/>
      <c r="F7" s="373"/>
      <c r="G7" s="373"/>
    </row>
    <row r="8" spans="2:11" s="371" customFormat="1">
      <c r="B8" s="44" t="s">
        <v>397</v>
      </c>
      <c r="C8" s="413">
        <v>2606988.9464124423</v>
      </c>
      <c r="D8" s="413">
        <v>68774.541178482905</v>
      </c>
      <c r="E8" s="454">
        <v>2675763.4875909253</v>
      </c>
      <c r="F8" s="370"/>
      <c r="G8" s="370"/>
      <c r="H8" s="370"/>
      <c r="I8" s="370"/>
      <c r="J8" s="370"/>
      <c r="K8" s="370"/>
    </row>
    <row r="9" spans="2:11" s="371" customFormat="1">
      <c r="B9" s="45" t="s">
        <v>398</v>
      </c>
      <c r="C9" s="414">
        <v>1361299.3039565862</v>
      </c>
      <c r="D9" s="414">
        <v>0</v>
      </c>
      <c r="E9" s="455">
        <v>1361299.3039565862</v>
      </c>
      <c r="F9" s="370"/>
      <c r="G9" s="370"/>
      <c r="H9" s="370"/>
      <c r="I9" s="370"/>
      <c r="J9" s="370"/>
      <c r="K9" s="370"/>
    </row>
    <row r="10" spans="2:11" s="371" customFormat="1">
      <c r="B10" s="45" t="s">
        <v>399</v>
      </c>
      <c r="C10" s="414">
        <v>347952.33571941918</v>
      </c>
      <c r="D10" s="414">
        <v>13358.287097678309</v>
      </c>
      <c r="E10" s="455">
        <v>361310.62281709746</v>
      </c>
      <c r="F10" s="370"/>
      <c r="G10" s="370"/>
      <c r="H10" s="370"/>
      <c r="I10" s="370"/>
      <c r="J10" s="370"/>
      <c r="K10" s="370"/>
    </row>
    <row r="11" spans="2:11" s="371" customFormat="1">
      <c r="B11" s="45" t="s">
        <v>400</v>
      </c>
      <c r="C11" s="414">
        <v>145807.75870705565</v>
      </c>
      <c r="D11" s="414">
        <v>1855.459465091029</v>
      </c>
      <c r="E11" s="455">
        <v>147663.21817214665</v>
      </c>
      <c r="F11" s="370"/>
      <c r="G11" s="370"/>
      <c r="H11" s="370"/>
      <c r="I11" s="370"/>
      <c r="J11" s="370"/>
      <c r="K11" s="370"/>
    </row>
    <row r="12" spans="2:11" s="371" customFormat="1">
      <c r="B12" s="45" t="s">
        <v>412</v>
      </c>
      <c r="C12" s="414">
        <v>2464997.9997424302</v>
      </c>
      <c r="D12" s="414">
        <v>0</v>
      </c>
      <c r="E12" s="455">
        <v>2464997.9997424302</v>
      </c>
      <c r="F12" s="370"/>
      <c r="G12" s="370"/>
      <c r="H12" s="370"/>
      <c r="I12" s="370"/>
      <c r="J12" s="370"/>
      <c r="K12" s="370"/>
    </row>
    <row r="13" spans="2:11" s="371" customFormat="1">
      <c r="B13" s="45" t="s">
        <v>651</v>
      </c>
      <c r="C13" s="414">
        <v>1837533.2955209129</v>
      </c>
      <c r="D13" s="414">
        <v>0</v>
      </c>
      <c r="E13" s="455">
        <v>1837533.2955209129</v>
      </c>
      <c r="F13" s="370"/>
      <c r="G13" s="370"/>
      <c r="H13" s="370"/>
      <c r="I13" s="370"/>
      <c r="J13" s="370"/>
      <c r="K13" s="370"/>
    </row>
    <row r="14" spans="2:11" s="371" customFormat="1">
      <c r="B14" s="45" t="s">
        <v>403</v>
      </c>
      <c r="C14" s="414">
        <v>982693.22436466999</v>
      </c>
      <c r="D14" s="414">
        <v>85917.43143872259</v>
      </c>
      <c r="E14" s="455">
        <v>1068610.6558033926</v>
      </c>
      <c r="F14" s="370"/>
      <c r="G14" s="370"/>
      <c r="H14" s="370"/>
      <c r="I14" s="370"/>
      <c r="J14" s="370"/>
      <c r="K14" s="370"/>
    </row>
    <row r="15" spans="2:11" s="371" customFormat="1">
      <c r="B15" s="45" t="s">
        <v>875</v>
      </c>
      <c r="C15" s="414">
        <v>630.53047986428385</v>
      </c>
      <c r="D15" s="414">
        <v>836.20026839223181</v>
      </c>
      <c r="E15" s="455">
        <v>1466.7307482565157</v>
      </c>
      <c r="F15" s="370"/>
      <c r="G15" s="370"/>
      <c r="H15" s="370"/>
      <c r="I15" s="370"/>
      <c r="J15" s="370"/>
      <c r="K15" s="370"/>
    </row>
    <row r="16" spans="2:11" s="371" customFormat="1">
      <c r="B16" s="45" t="s">
        <v>876</v>
      </c>
      <c r="C16" s="414">
        <v>46.118761147500003</v>
      </c>
      <c r="D16" s="414">
        <v>45.460994408799998</v>
      </c>
      <c r="E16" s="455">
        <v>91.5797555563</v>
      </c>
      <c r="F16" s="370"/>
      <c r="G16" s="370"/>
      <c r="H16" s="370"/>
      <c r="I16" s="370"/>
      <c r="J16" s="370"/>
      <c r="K16" s="370"/>
    </row>
    <row r="17" spans="2:11" s="371" customFormat="1">
      <c r="B17" s="45" t="s">
        <v>416</v>
      </c>
      <c r="C17" s="414">
        <v>280949.96685720922</v>
      </c>
      <c r="D17" s="414">
        <v>0</v>
      </c>
      <c r="E17" s="455">
        <v>280949.96685720922</v>
      </c>
      <c r="F17" s="370"/>
      <c r="G17" s="370"/>
      <c r="H17" s="370"/>
      <c r="I17" s="370"/>
      <c r="J17" s="370"/>
      <c r="K17" s="370"/>
    </row>
    <row r="18" spans="2:11" s="371" customFormat="1">
      <c r="B18" s="45" t="s">
        <v>414</v>
      </c>
      <c r="C18" s="414">
        <v>319553.05600919353</v>
      </c>
      <c r="D18" s="414">
        <v>0</v>
      </c>
      <c r="E18" s="455">
        <v>319553.05600919353</v>
      </c>
      <c r="F18" s="370"/>
      <c r="G18" s="370"/>
      <c r="H18" s="370"/>
      <c r="I18" s="370"/>
      <c r="J18" s="370"/>
      <c r="K18" s="370"/>
    </row>
    <row r="19" spans="2:11" s="371" customFormat="1">
      <c r="B19" s="45" t="s">
        <v>877</v>
      </c>
      <c r="C19" s="414">
        <v>871795.41234830604</v>
      </c>
      <c r="D19" s="414">
        <v>17873.355697016443</v>
      </c>
      <c r="E19" s="455">
        <v>889668.7680453225</v>
      </c>
      <c r="F19" s="370"/>
      <c r="G19" s="370"/>
      <c r="H19" s="370"/>
      <c r="I19" s="370"/>
      <c r="J19" s="370"/>
      <c r="K19" s="370"/>
    </row>
    <row r="20" spans="2:11" s="371" customFormat="1">
      <c r="B20" s="45" t="s">
        <v>405</v>
      </c>
      <c r="C20" s="414">
        <v>1263943.172551207</v>
      </c>
      <c r="D20" s="414">
        <v>0</v>
      </c>
      <c r="E20" s="455">
        <v>1263943.172551207</v>
      </c>
      <c r="F20" s="370"/>
      <c r="G20" s="370"/>
      <c r="H20" s="370"/>
      <c r="I20" s="370"/>
      <c r="J20" s="370"/>
      <c r="K20" s="370"/>
    </row>
    <row r="21" spans="2:11" s="371" customFormat="1">
      <c r="B21" s="45" t="s">
        <v>406</v>
      </c>
      <c r="C21" s="414">
        <v>355283.41461904434</v>
      </c>
      <c r="D21" s="414">
        <v>34569.764988607116</v>
      </c>
      <c r="E21" s="455">
        <v>389853.17960765149</v>
      </c>
      <c r="F21" s="370"/>
      <c r="G21" s="370"/>
      <c r="H21" s="370"/>
      <c r="I21" s="370"/>
      <c r="J21" s="370"/>
      <c r="K21" s="370"/>
    </row>
    <row r="22" spans="2:11" s="371" customFormat="1">
      <c r="B22" s="45" t="s">
        <v>664</v>
      </c>
      <c r="C22" s="414">
        <v>115437.06539957682</v>
      </c>
      <c r="D22" s="414">
        <v>106462.59514031303</v>
      </c>
      <c r="E22" s="455">
        <v>221899.66053988985</v>
      </c>
      <c r="F22" s="370"/>
      <c r="G22" s="370"/>
      <c r="H22" s="370"/>
      <c r="I22" s="370"/>
      <c r="J22" s="370"/>
      <c r="K22" s="370"/>
    </row>
    <row r="23" spans="2:11" s="371" customFormat="1">
      <c r="B23" s="45" t="s">
        <v>407</v>
      </c>
      <c r="C23" s="414">
        <v>167545.78746961948</v>
      </c>
      <c r="D23" s="414">
        <v>0</v>
      </c>
      <c r="E23" s="455">
        <v>167545.78746961948</v>
      </c>
      <c r="F23" s="370"/>
      <c r="G23" s="370"/>
      <c r="H23" s="370"/>
      <c r="I23" s="370"/>
      <c r="J23" s="370"/>
      <c r="K23" s="370"/>
    </row>
    <row r="24" spans="2:11" s="371" customFormat="1">
      <c r="B24" s="45" t="s">
        <v>409</v>
      </c>
      <c r="C24" s="414">
        <v>150391.47063779263</v>
      </c>
      <c r="D24" s="414">
        <v>1442.9347175774546</v>
      </c>
      <c r="E24" s="455">
        <v>151834.40535537008</v>
      </c>
      <c r="F24" s="370"/>
      <c r="G24" s="370"/>
      <c r="H24" s="370"/>
      <c r="I24" s="370"/>
      <c r="J24" s="370"/>
      <c r="K24" s="370"/>
    </row>
    <row r="25" spans="2:11" s="371" customFormat="1">
      <c r="B25" s="45" t="s">
        <v>411</v>
      </c>
      <c r="C25" s="414">
        <v>285027.07206701272</v>
      </c>
      <c r="D25" s="414">
        <v>19813.203638309482</v>
      </c>
      <c r="E25" s="455">
        <v>304840.27570532222</v>
      </c>
      <c r="F25" s="370"/>
      <c r="G25" s="370"/>
      <c r="H25" s="370"/>
      <c r="I25" s="370"/>
      <c r="J25" s="370"/>
      <c r="K25" s="370"/>
    </row>
    <row r="26" spans="2:11" s="371" customFormat="1" ht="14.25" customHeight="1">
      <c r="B26" s="45" t="s">
        <v>900</v>
      </c>
      <c r="C26" s="414">
        <v>266747.56806660787</v>
      </c>
      <c r="D26" s="414">
        <v>27070.029006364075</v>
      </c>
      <c r="E26" s="455">
        <v>293817.59707297193</v>
      </c>
      <c r="F26" s="370"/>
      <c r="G26" s="370"/>
      <c r="H26" s="370"/>
      <c r="I26" s="370"/>
      <c r="J26" s="370"/>
      <c r="K26" s="370"/>
    </row>
    <row r="27" spans="2:11" s="371" customFormat="1" ht="14.25" customHeight="1" thickBot="1">
      <c r="B27" s="87" t="s">
        <v>903</v>
      </c>
      <c r="C27" s="415">
        <v>526.32986261050496</v>
      </c>
      <c r="D27" s="415">
        <v>8156702.7697768714</v>
      </c>
      <c r="E27" s="456">
        <v>8157229.0996394828</v>
      </c>
      <c r="F27" s="370"/>
      <c r="G27" s="370"/>
      <c r="H27" s="370"/>
      <c r="I27" s="370"/>
      <c r="J27" s="370"/>
      <c r="K27" s="370"/>
    </row>
    <row r="28" spans="2:11" s="371" customFormat="1" ht="14.25" customHeight="1">
      <c r="B28" s="409" t="s">
        <v>820</v>
      </c>
      <c r="C28" s="368"/>
      <c r="D28" s="368"/>
      <c r="E28" s="368"/>
      <c r="F28" s="370"/>
      <c r="G28" s="370"/>
      <c r="H28" s="370"/>
      <c r="I28" s="370"/>
      <c r="J28" s="370"/>
      <c r="K28" s="370"/>
    </row>
    <row r="29" spans="2:11" ht="13.5" thickBot="1">
      <c r="C29" s="100"/>
      <c r="D29" s="100"/>
      <c r="E29" s="100"/>
    </row>
    <row r="30" spans="2:11" s="371" customFormat="1" ht="18" customHeight="1" thickBot="1">
      <c r="B30" s="641" t="s">
        <v>392</v>
      </c>
      <c r="C30" s="416">
        <v>13825029.749326425</v>
      </c>
      <c r="D30" s="416">
        <v>8432232.2781643476</v>
      </c>
      <c r="E30" s="750">
        <v>22257262.027490772</v>
      </c>
      <c r="F30" s="382"/>
      <c r="G30" s="25"/>
    </row>
    <row r="31" spans="2:11" s="98" customFormat="1" ht="23.25" customHeight="1" thickBot="1">
      <c r="B31" s="642" t="s">
        <v>796</v>
      </c>
      <c r="C31" s="367">
        <v>27.3</v>
      </c>
      <c r="D31" s="367">
        <v>7.9</v>
      </c>
      <c r="E31" s="417"/>
      <c r="F31" s="418"/>
    </row>
    <row r="32" spans="2:11">
      <c r="B32" s="340" t="s">
        <v>821</v>
      </c>
      <c r="C32" s="366"/>
      <c r="D32" s="116"/>
      <c r="E32" s="116"/>
      <c r="F32" s="116"/>
    </row>
    <row r="33" spans="2:6">
      <c r="B33" s="390" t="s">
        <v>818</v>
      </c>
      <c r="C33" s="366"/>
      <c r="D33" s="116"/>
      <c r="E33" s="116"/>
      <c r="F33" s="116"/>
    </row>
    <row r="34" spans="2:6">
      <c r="B34" s="365" t="s">
        <v>516</v>
      </c>
      <c r="C34" s="100"/>
      <c r="D34" s="100"/>
      <c r="E34" s="100"/>
      <c r="F34" s="382"/>
    </row>
    <row r="35" spans="2:6">
      <c r="B35" s="390" t="s">
        <v>869</v>
      </c>
      <c r="C35" s="100"/>
      <c r="D35" s="100"/>
      <c r="E35" s="100"/>
    </row>
  </sheetData>
  <mergeCells count="6">
    <mergeCell ref="B1:E1"/>
    <mergeCell ref="B3:E3"/>
    <mergeCell ref="B5:B7"/>
    <mergeCell ref="C5:C7"/>
    <mergeCell ref="D5:D7"/>
    <mergeCell ref="E5:E7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4"/>
  <dimension ref="B1:E71"/>
  <sheetViews>
    <sheetView showGridLines="0" view="pageBreakPreview" zoomScale="85" zoomScaleNormal="70" zoomScaleSheetLayoutView="85" workbookViewId="0">
      <selection activeCell="E5" sqref="E5:I5"/>
    </sheetView>
  </sheetViews>
  <sheetFormatPr baseColWidth="10" defaultRowHeight="12.75"/>
  <cols>
    <col min="1" max="1" width="10.5703125" style="590" customWidth="1"/>
    <col min="2" max="2" width="52.42578125" style="590" bestFit="1" customWidth="1"/>
    <col min="3" max="3" width="18.85546875" style="590" customWidth="1"/>
    <col min="4" max="4" width="18.7109375" style="590" customWidth="1"/>
    <col min="5" max="5" width="16" style="592" customWidth="1"/>
    <col min="6" max="6" width="3" style="590" customWidth="1"/>
    <col min="7" max="16384" width="11.42578125" style="590"/>
  </cols>
  <sheetData>
    <row r="1" spans="2:5" ht="15">
      <c r="B1" s="1191" t="s">
        <v>226</v>
      </c>
      <c r="C1" s="1191"/>
      <c r="D1" s="1191"/>
      <c r="E1" s="1190"/>
    </row>
    <row r="2" spans="2:5">
      <c r="B2" s="591"/>
      <c r="C2" s="591"/>
      <c r="D2" s="591"/>
    </row>
    <row r="3" spans="2:5" ht="32.25" customHeight="1">
      <c r="B3" s="1192" t="s">
        <v>870</v>
      </c>
      <c r="C3" s="1192"/>
      <c r="D3" s="1192"/>
      <c r="E3" s="1192"/>
    </row>
    <row r="4" spans="2:5" ht="13.5" thickBot="1"/>
    <row r="5" spans="2:5">
      <c r="B5" s="1122" t="s">
        <v>154</v>
      </c>
      <c r="C5" s="1140" t="s">
        <v>155</v>
      </c>
      <c r="D5" s="1140" t="s">
        <v>520</v>
      </c>
      <c r="E5" s="1140" t="s">
        <v>116</v>
      </c>
    </row>
    <row r="6" spans="2:5" ht="13.9" customHeight="1" thickBot="1">
      <c r="B6" s="1123"/>
      <c r="C6" s="1141"/>
      <c r="D6" s="1141"/>
      <c r="E6" s="1141"/>
    </row>
    <row r="7" spans="2:5" s="595" customFormat="1" ht="15">
      <c r="B7" s="578" t="s">
        <v>156</v>
      </c>
      <c r="C7" s="579">
        <v>15</v>
      </c>
      <c r="D7" s="593">
        <v>381645.56163400004</v>
      </c>
      <c r="E7" s="594">
        <f>D7*100/$D$66</f>
        <v>3.7611099617752712</v>
      </c>
    </row>
    <row r="8" spans="2:5" s="595" customFormat="1" ht="15">
      <c r="B8" s="578"/>
      <c r="C8" s="579"/>
      <c r="D8" s="593"/>
      <c r="E8" s="594"/>
    </row>
    <row r="9" spans="2:5" s="595" customFormat="1" ht="15">
      <c r="B9" s="578" t="s">
        <v>157</v>
      </c>
      <c r="C9" s="579">
        <v>131</v>
      </c>
      <c r="D9" s="593">
        <v>3570828.7787420005</v>
      </c>
      <c r="E9" s="594">
        <f>D9*100/$D$66</f>
        <v>35.190451669394939</v>
      </c>
    </row>
    <row r="10" spans="2:5" s="595" customFormat="1" ht="15">
      <c r="B10" s="578"/>
      <c r="C10" s="579"/>
      <c r="D10" s="593"/>
      <c r="E10" s="596"/>
    </row>
    <row r="11" spans="2:5" s="592" customFormat="1" ht="15">
      <c r="B11" s="580" t="s">
        <v>158</v>
      </c>
      <c r="C11" s="581">
        <v>12</v>
      </c>
      <c r="D11" s="597">
        <v>339726.23577199999</v>
      </c>
      <c r="E11" s="596">
        <f>D11*100/$D$66</f>
        <v>3.3479957795601196</v>
      </c>
    </row>
    <row r="12" spans="2:5" s="592" customFormat="1" ht="15">
      <c r="B12" s="580" t="s">
        <v>159</v>
      </c>
      <c r="C12" s="581">
        <v>7</v>
      </c>
      <c r="D12" s="597">
        <v>83951.178896000012</v>
      </c>
      <c r="E12" s="596">
        <f>D12*100/$D$66</f>
        <v>0.82733731763224072</v>
      </c>
    </row>
    <row r="13" spans="2:5" s="595" customFormat="1" ht="15">
      <c r="B13" s="578" t="s">
        <v>871</v>
      </c>
      <c r="C13" s="582">
        <f>SUM(C11:C12)</f>
        <v>19</v>
      </c>
      <c r="D13" s="593">
        <f>SUM(D11:D12)</f>
        <v>423677.41466800001</v>
      </c>
      <c r="E13" s="594">
        <f>D13*100/$D$66</f>
        <v>4.175333097192361</v>
      </c>
    </row>
    <row r="14" spans="2:5" s="595" customFormat="1" ht="15">
      <c r="B14" s="578"/>
      <c r="C14" s="582"/>
      <c r="D14" s="593"/>
      <c r="E14" s="596"/>
    </row>
    <row r="15" spans="2:5" s="595" customFormat="1" ht="15">
      <c r="B15" s="578" t="s">
        <v>160</v>
      </c>
      <c r="C15" s="579">
        <v>107</v>
      </c>
      <c r="D15" s="593">
        <v>93304.575916000002</v>
      </c>
      <c r="E15" s="594">
        <f>D15*100/$D$66</f>
        <v>0.91951487252831499</v>
      </c>
    </row>
    <row r="16" spans="2:5" s="595" customFormat="1" ht="15">
      <c r="B16" s="578"/>
      <c r="C16" s="582"/>
      <c r="D16" s="593"/>
      <c r="E16" s="596"/>
    </row>
    <row r="17" spans="2:5" ht="15">
      <c r="B17" s="580" t="s">
        <v>161</v>
      </c>
      <c r="C17" s="581">
        <v>48</v>
      </c>
      <c r="D17" s="598">
        <v>7447.1699180000005</v>
      </c>
      <c r="E17" s="596">
        <f t="shared" ref="E17:E27" si="0">D17*100/$D$66</f>
        <v>7.339172200955478E-2</v>
      </c>
    </row>
    <row r="18" spans="2:5" ht="15">
      <c r="B18" s="580" t="s">
        <v>186</v>
      </c>
      <c r="C18" s="581">
        <v>1</v>
      </c>
      <c r="D18" s="598">
        <v>22038.610939000002</v>
      </c>
      <c r="E18" s="596">
        <f t="shared" si="0"/>
        <v>0.21719010380069334</v>
      </c>
    </row>
    <row r="19" spans="2:5" ht="15">
      <c r="B19" s="580" t="s">
        <v>187</v>
      </c>
      <c r="C19" s="581">
        <v>6</v>
      </c>
      <c r="D19" s="598">
        <v>4353.8235100000002</v>
      </c>
      <c r="E19" s="596">
        <f t="shared" si="0"/>
        <v>4.2906850285805979E-2</v>
      </c>
    </row>
    <row r="20" spans="2:5" ht="15">
      <c r="B20" s="580" t="s">
        <v>189</v>
      </c>
      <c r="C20" s="581">
        <v>3</v>
      </c>
      <c r="D20" s="598">
        <v>552.21378000000004</v>
      </c>
      <c r="E20" s="596">
        <f t="shared" si="0"/>
        <v>5.4420566037641253E-3</v>
      </c>
    </row>
    <row r="21" spans="2:5" ht="15">
      <c r="B21" s="580" t="s">
        <v>420</v>
      </c>
      <c r="C21" s="581">
        <v>5</v>
      </c>
      <c r="D21" s="598">
        <v>750.06289000000004</v>
      </c>
      <c r="E21" s="596">
        <f t="shared" si="0"/>
        <v>7.3918559289898643E-3</v>
      </c>
    </row>
    <row r="22" spans="2:5" ht="15">
      <c r="B22" s="580" t="s">
        <v>190</v>
      </c>
      <c r="C22" s="581">
        <v>13</v>
      </c>
      <c r="D22" s="598">
        <v>2190.6684140000002</v>
      </c>
      <c r="E22" s="596">
        <f t="shared" si="0"/>
        <v>2.1588996763293709E-2</v>
      </c>
    </row>
    <row r="23" spans="2:5" ht="15">
      <c r="B23" s="580" t="s">
        <v>191</v>
      </c>
      <c r="C23" s="581">
        <v>3</v>
      </c>
      <c r="D23" s="598">
        <v>3622.0200179999997</v>
      </c>
      <c r="E23" s="596">
        <f t="shared" si="0"/>
        <v>3.5694940386896454E-2</v>
      </c>
    </row>
    <row r="24" spans="2:5" ht="15">
      <c r="B24" s="580" t="s">
        <v>192</v>
      </c>
      <c r="C24" s="581">
        <v>17</v>
      </c>
      <c r="D24" s="598">
        <v>18414.249055000004</v>
      </c>
      <c r="E24" s="596">
        <f t="shared" si="0"/>
        <v>0.18147208436761586</v>
      </c>
    </row>
    <row r="25" spans="2:5" ht="15">
      <c r="B25" s="580" t="s">
        <v>193</v>
      </c>
      <c r="C25" s="581">
        <v>19</v>
      </c>
      <c r="D25" s="598">
        <v>14814.485485999998</v>
      </c>
      <c r="E25" s="596">
        <f t="shared" si="0"/>
        <v>0.14599648087458822</v>
      </c>
    </row>
    <row r="26" spans="2:5" ht="15">
      <c r="B26" s="580" t="s">
        <v>194</v>
      </c>
      <c r="C26" s="581">
        <v>64</v>
      </c>
      <c r="D26" s="598">
        <v>16525.070899000002</v>
      </c>
      <c r="E26" s="596">
        <f t="shared" si="0"/>
        <v>0.16285426852907098</v>
      </c>
    </row>
    <row r="27" spans="2:5" s="595" customFormat="1" ht="15">
      <c r="B27" s="578" t="s">
        <v>872</v>
      </c>
      <c r="C27" s="582">
        <f>SUM(C17:C26)</f>
        <v>179</v>
      </c>
      <c r="D27" s="593">
        <f>SUM(D17:D26)</f>
        <v>90708.374908999991</v>
      </c>
      <c r="E27" s="596">
        <f t="shared" si="0"/>
        <v>0.89392935955027308</v>
      </c>
    </row>
    <row r="28" spans="2:5" s="595" customFormat="1" ht="15">
      <c r="B28" s="578"/>
      <c r="C28" s="582"/>
      <c r="D28" s="593"/>
      <c r="E28" s="596"/>
    </row>
    <row r="29" spans="2:5" s="595" customFormat="1" ht="15">
      <c r="B29" s="578" t="s">
        <v>195</v>
      </c>
      <c r="C29" s="579">
        <v>57</v>
      </c>
      <c r="D29" s="593">
        <v>163927.47147799999</v>
      </c>
      <c r="E29" s="594">
        <f>D29*100/$D$66</f>
        <v>1.6155022040471445</v>
      </c>
    </row>
    <row r="30" spans="2:5" s="595" customFormat="1" ht="15">
      <c r="B30" s="578"/>
      <c r="C30" s="582"/>
      <c r="D30" s="593"/>
      <c r="E30" s="596"/>
    </row>
    <row r="31" spans="2:5" ht="15">
      <c r="B31" s="580" t="s">
        <v>200</v>
      </c>
      <c r="C31" s="581">
        <v>247</v>
      </c>
      <c r="D31" s="598">
        <v>86197.152633000034</v>
      </c>
      <c r="E31" s="596">
        <f>D31*100/$D$66</f>
        <v>0.84947134733233576</v>
      </c>
    </row>
    <row r="32" spans="2:5" ht="15">
      <c r="B32" s="580" t="s">
        <v>201</v>
      </c>
      <c r="C32" s="581">
        <v>1</v>
      </c>
      <c r="D32" s="598">
        <v>2.6485539999999999</v>
      </c>
      <c r="E32" s="596">
        <f>D32*100/$D$66</f>
        <v>2.6101450757215597E-5</v>
      </c>
    </row>
    <row r="33" spans="2:5" s="595" customFormat="1" ht="15">
      <c r="B33" s="578" t="s">
        <v>202</v>
      </c>
      <c r="C33" s="582">
        <f>SUM(C31:C32)</f>
        <v>248</v>
      </c>
      <c r="D33" s="593">
        <f>SUM(D31:D32)</f>
        <v>86199.801187000034</v>
      </c>
      <c r="E33" s="594">
        <f>D33*100/$D$66</f>
        <v>0.84949744878309297</v>
      </c>
    </row>
    <row r="34" spans="2:5" ht="15">
      <c r="B34" s="580"/>
      <c r="C34" s="583"/>
      <c r="D34" s="598"/>
      <c r="E34" s="596"/>
    </row>
    <row r="35" spans="2:5" s="595" customFormat="1" ht="15">
      <c r="B35" s="578" t="s">
        <v>117</v>
      </c>
      <c r="C35" s="584">
        <v>1</v>
      </c>
      <c r="D35" s="599">
        <v>234950.329983</v>
      </c>
      <c r="E35" s="594">
        <f>D35*100/$D$66</f>
        <v>2.3154311629828315</v>
      </c>
    </row>
    <row r="36" spans="2:5" s="595" customFormat="1" ht="15">
      <c r="B36" s="578"/>
      <c r="C36" s="585"/>
      <c r="D36" s="599"/>
      <c r="E36" s="596"/>
    </row>
    <row r="37" spans="2:5" ht="15">
      <c r="B37" s="580" t="s">
        <v>203</v>
      </c>
      <c r="C37" s="583">
        <v>72</v>
      </c>
      <c r="D37" s="600">
        <v>40.659728999999984</v>
      </c>
      <c r="E37" s="596">
        <f t="shared" ref="E37:E64" si="1">D37*100/$D$66</f>
        <v>4.0070087840203772E-4</v>
      </c>
    </row>
    <row r="38" spans="2:5" ht="15">
      <c r="B38" s="580" t="s">
        <v>204</v>
      </c>
      <c r="C38" s="581">
        <v>2</v>
      </c>
      <c r="D38" s="598">
        <v>446.86699500000003</v>
      </c>
      <c r="E38" s="596">
        <f t="shared" si="1"/>
        <v>4.403865983105275E-3</v>
      </c>
    </row>
    <row r="39" spans="2:5" ht="15">
      <c r="B39" s="580" t="s">
        <v>421</v>
      </c>
      <c r="C39" s="581">
        <v>1</v>
      </c>
      <c r="D39" s="598">
        <v>58.976950000000002</v>
      </c>
      <c r="E39" s="596">
        <f t="shared" si="1"/>
        <v>5.8121675307951678E-4</v>
      </c>
    </row>
    <row r="40" spans="2:5" ht="15">
      <c r="B40" s="580" t="s">
        <v>873</v>
      </c>
      <c r="C40" s="581">
        <v>1</v>
      </c>
      <c r="D40" s="598">
        <v>256.70198699999997</v>
      </c>
      <c r="E40" s="596">
        <f t="shared" si="1"/>
        <v>2.5297933411816023E-3</v>
      </c>
    </row>
    <row r="41" spans="2:5" ht="15">
      <c r="B41" s="580" t="s">
        <v>422</v>
      </c>
      <c r="C41" s="581">
        <v>8</v>
      </c>
      <c r="D41" s="598">
        <v>7666.7166679999991</v>
      </c>
      <c r="E41" s="596">
        <f t="shared" si="1"/>
        <v>7.5555351176274307E-2</v>
      </c>
    </row>
    <row r="42" spans="2:5" ht="15">
      <c r="B42" s="580" t="s">
        <v>874</v>
      </c>
      <c r="C42" s="581">
        <v>1</v>
      </c>
      <c r="D42" s="598">
        <v>8.0609380000000002</v>
      </c>
      <c r="E42" s="596">
        <f t="shared" si="1"/>
        <v>7.9440395122760558E-5</v>
      </c>
    </row>
    <row r="43" spans="2:5" ht="15">
      <c r="B43" s="580" t="s">
        <v>205</v>
      </c>
      <c r="C43" s="581">
        <v>4</v>
      </c>
      <c r="D43" s="598">
        <v>6124.4621379999999</v>
      </c>
      <c r="E43" s="596">
        <f t="shared" si="1"/>
        <v>6.0356461265067038E-2</v>
      </c>
    </row>
    <row r="44" spans="2:5" ht="15">
      <c r="B44" s="580" t="s">
        <v>206</v>
      </c>
      <c r="C44" s="581">
        <v>134</v>
      </c>
      <c r="D44" s="598">
        <v>0.37881800000000088</v>
      </c>
      <c r="E44" s="596">
        <f t="shared" si="1"/>
        <v>3.7332443940908595E-6</v>
      </c>
    </row>
    <row r="45" spans="2:5" ht="15">
      <c r="B45" s="580" t="s">
        <v>207</v>
      </c>
      <c r="C45" s="581">
        <v>28</v>
      </c>
      <c r="D45" s="598">
        <v>1049.9319860000003</v>
      </c>
      <c r="E45" s="596">
        <f t="shared" si="1"/>
        <v>1.0347060332167887E-2</v>
      </c>
    </row>
    <row r="46" spans="2:5" ht="15">
      <c r="B46" s="580" t="s">
        <v>208</v>
      </c>
      <c r="C46" s="581">
        <v>5</v>
      </c>
      <c r="D46" s="598">
        <v>5800.0690720000002</v>
      </c>
      <c r="E46" s="596">
        <f t="shared" si="1"/>
        <v>5.7159573590441111E-2</v>
      </c>
    </row>
    <row r="47" spans="2:5" ht="15">
      <c r="B47" s="580" t="s">
        <v>119</v>
      </c>
      <c r="C47" s="581">
        <v>70</v>
      </c>
      <c r="D47" s="598">
        <v>120.337598</v>
      </c>
      <c r="E47" s="596">
        <f t="shared" si="1"/>
        <v>1.1859248059275386E-3</v>
      </c>
    </row>
    <row r="48" spans="2:5" ht="15">
      <c r="B48" s="580" t="s">
        <v>196</v>
      </c>
      <c r="C48" s="581">
        <v>33</v>
      </c>
      <c r="D48" s="598">
        <v>154237.95494899998</v>
      </c>
      <c r="E48" s="596">
        <f t="shared" si="1"/>
        <v>1.52001219759724</v>
      </c>
    </row>
    <row r="49" spans="2:5" ht="15">
      <c r="B49" s="580" t="s">
        <v>197</v>
      </c>
      <c r="C49" s="581">
        <v>7</v>
      </c>
      <c r="D49" s="598">
        <v>12096.457887999999</v>
      </c>
      <c r="E49" s="596">
        <f t="shared" si="1"/>
        <v>0.11921036909210241</v>
      </c>
    </row>
    <row r="50" spans="2:5" ht="15">
      <c r="B50" s="580" t="s">
        <v>198</v>
      </c>
      <c r="C50" s="581">
        <v>75</v>
      </c>
      <c r="D50" s="598">
        <v>30783.631259999998</v>
      </c>
      <c r="E50" s="596">
        <f t="shared" si="1"/>
        <v>0.30337211756346016</v>
      </c>
    </row>
    <row r="51" spans="2:5" ht="15">
      <c r="B51" s="580" t="s">
        <v>199</v>
      </c>
      <c r="C51" s="581">
        <v>1</v>
      </c>
      <c r="D51" s="598">
        <v>1538.605753</v>
      </c>
      <c r="E51" s="596">
        <f t="shared" si="1"/>
        <v>1.5162931281256915E-2</v>
      </c>
    </row>
    <row r="52" spans="2:5" ht="15">
      <c r="B52" s="580" t="s">
        <v>209</v>
      </c>
      <c r="C52" s="581">
        <v>21</v>
      </c>
      <c r="D52" s="598">
        <v>5592.6487879999995</v>
      </c>
      <c r="E52" s="596">
        <f t="shared" si="1"/>
        <v>5.5115450522203242E-2</v>
      </c>
    </row>
    <row r="53" spans="2:5" ht="15">
      <c r="B53" s="580" t="s">
        <v>210</v>
      </c>
      <c r="C53" s="581">
        <v>7</v>
      </c>
      <c r="D53" s="598">
        <v>4278.018247</v>
      </c>
      <c r="E53" s="596">
        <f t="shared" si="1"/>
        <v>4.2159790818892234E-2</v>
      </c>
    </row>
    <row r="54" spans="2:5" ht="15">
      <c r="B54" s="580" t="s">
        <v>211</v>
      </c>
      <c r="C54" s="581">
        <v>184</v>
      </c>
      <c r="D54" s="598">
        <v>1109300.1837089993</v>
      </c>
      <c r="E54" s="596">
        <f t="shared" si="1"/>
        <v>10.932132824194131</v>
      </c>
    </row>
    <row r="55" spans="2:5" ht="15">
      <c r="B55" s="580" t="s">
        <v>521</v>
      </c>
      <c r="C55" s="581">
        <v>1</v>
      </c>
      <c r="D55" s="598">
        <v>44.561897999999999</v>
      </c>
      <c r="E55" s="596">
        <f t="shared" si="1"/>
        <v>4.3915668183282811E-4</v>
      </c>
    </row>
    <row r="56" spans="2:5" ht="15">
      <c r="B56" s="580" t="s">
        <v>212</v>
      </c>
      <c r="C56" s="581">
        <v>19</v>
      </c>
      <c r="D56" s="598">
        <v>1343.5659800000001</v>
      </c>
      <c r="E56" s="596">
        <f t="shared" si="1"/>
        <v>1.3240817920284094E-2</v>
      </c>
    </row>
    <row r="57" spans="2:5" ht="15">
      <c r="B57" s="580" t="s">
        <v>213</v>
      </c>
      <c r="C57" s="581">
        <v>4</v>
      </c>
      <c r="D57" s="598">
        <v>451.66641800000002</v>
      </c>
      <c r="E57" s="596">
        <f t="shared" si="1"/>
        <v>4.4511642081358199E-3</v>
      </c>
    </row>
    <row r="58" spans="2:5" ht="30">
      <c r="B58" s="580" t="s">
        <v>121</v>
      </c>
      <c r="C58" s="581">
        <v>6</v>
      </c>
      <c r="D58" s="598">
        <v>167540.07318599999</v>
      </c>
      <c r="E58" s="596">
        <f t="shared" si="1"/>
        <v>1.651104327162926</v>
      </c>
    </row>
    <row r="59" spans="2:5" ht="15">
      <c r="B59" s="580" t="s">
        <v>217</v>
      </c>
      <c r="C59" s="581">
        <v>73</v>
      </c>
      <c r="D59" s="598">
        <v>449512.94569099986</v>
      </c>
      <c r="E59" s="596">
        <f t="shared" si="1"/>
        <v>4.4299417783003712</v>
      </c>
    </row>
    <row r="60" spans="2:5" ht="15">
      <c r="B60" s="580" t="s">
        <v>822</v>
      </c>
      <c r="C60" s="581">
        <v>173</v>
      </c>
      <c r="D60" s="598">
        <v>2637455.3220610004</v>
      </c>
      <c r="E60" s="596">
        <f t="shared" si="1"/>
        <v>25.992073491094164</v>
      </c>
    </row>
    <row r="61" spans="2:5" ht="15">
      <c r="B61" s="580" t="s">
        <v>120</v>
      </c>
      <c r="C61" s="581">
        <v>4</v>
      </c>
      <c r="D61" s="598">
        <v>239997.31771800001</v>
      </c>
      <c r="E61" s="596">
        <f t="shared" si="1"/>
        <v>2.3651691339048413</v>
      </c>
    </row>
    <row r="62" spans="2:5" ht="15">
      <c r="B62" s="580" t="s">
        <v>214</v>
      </c>
      <c r="C62" s="581">
        <v>30</v>
      </c>
      <c r="D62" s="598">
        <v>221770.16091900005</v>
      </c>
      <c r="E62" s="596">
        <f t="shared" si="1"/>
        <v>2.1855408402649368</v>
      </c>
    </row>
    <row r="63" spans="2:5" ht="15">
      <c r="B63" s="580" t="s">
        <v>826</v>
      </c>
      <c r="C63" s="581">
        <v>48</v>
      </c>
      <c r="D63" s="598">
        <v>44393.864152999995</v>
      </c>
      <c r="E63" s="596">
        <f t="shared" si="1"/>
        <v>0.43750071137384705</v>
      </c>
    </row>
    <row r="64" spans="2:5" s="595" customFormat="1" ht="15.75" thickBot="1">
      <c r="B64" s="586" t="s">
        <v>215</v>
      </c>
      <c r="C64" s="585">
        <f>SUM(C37:C63)</f>
        <v>1012</v>
      </c>
      <c r="D64" s="593">
        <f>SUM(D37:D63)</f>
        <v>5101910.1414969992</v>
      </c>
      <c r="E64" s="594">
        <f t="shared" si="1"/>
        <v>50.279230223745785</v>
      </c>
    </row>
    <row r="65" spans="2:5" s="601" customFormat="1">
      <c r="B65" s="587"/>
      <c r="C65" s="588"/>
      <c r="D65" s="589"/>
      <c r="E65" s="588"/>
    </row>
    <row r="66" spans="2:5" s="601" customFormat="1" hidden="1">
      <c r="C66" s="601">
        <f>SUM(C64,C35,C29,C33,C27,C15,C13,C9,C7)</f>
        <v>1769</v>
      </c>
      <c r="D66" s="602">
        <f>SUM(D64,D35,D33,D29,D27,D15,D13,D9,D7)</f>
        <v>10147152.450013999</v>
      </c>
      <c r="E66" s="603"/>
    </row>
    <row r="67" spans="2:5">
      <c r="B67" s="601" t="s">
        <v>818</v>
      </c>
    </row>
    <row r="68" spans="2:5">
      <c r="B68" s="590" t="s">
        <v>516</v>
      </c>
      <c r="C68" s="604"/>
      <c r="D68" s="605"/>
    </row>
    <row r="69" spans="2:5">
      <c r="B69" s="606" t="s">
        <v>869</v>
      </c>
      <c r="C69" s="591"/>
      <c r="D69" s="591"/>
    </row>
    <row r="70" spans="2:5">
      <c r="B70" s="1189" t="s">
        <v>820</v>
      </c>
      <c r="C70" s="1190"/>
      <c r="D70" s="1190"/>
    </row>
    <row r="71" spans="2:5">
      <c r="B71" s="1190"/>
      <c r="C71" s="1190"/>
      <c r="D71" s="1190"/>
    </row>
  </sheetData>
  <mergeCells count="7">
    <mergeCell ref="B70:D71"/>
    <mergeCell ref="B1:E1"/>
    <mergeCell ref="B3:E3"/>
    <mergeCell ref="B5:B6"/>
    <mergeCell ref="C5:C6"/>
    <mergeCell ref="D5:D6"/>
    <mergeCell ref="E5:E6"/>
  </mergeCells>
  <pageMargins left="0.7" right="0.7" top="0.75" bottom="0.75" header="0.3" footer="0.3"/>
  <pageSetup paperSize="9" scale="71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B1:F48"/>
  <sheetViews>
    <sheetView view="pageBreakPreview" zoomScale="85" zoomScaleSheetLayoutView="85" workbookViewId="0">
      <selection activeCell="E5" sqref="E5:I5"/>
    </sheetView>
  </sheetViews>
  <sheetFormatPr baseColWidth="10" defaultColWidth="11.42578125" defaultRowHeight="12.75"/>
  <cols>
    <col min="1" max="1" width="3" style="26" customWidth="1"/>
    <col min="2" max="2" width="52.140625" style="26" customWidth="1"/>
    <col min="3" max="3" width="17.85546875" style="26" customWidth="1"/>
    <col min="4" max="4" width="22.42578125" style="26" customWidth="1"/>
    <col min="5" max="5" width="18.5703125" style="26" customWidth="1"/>
    <col min="6" max="6" width="3" style="26" customWidth="1"/>
    <col min="7" max="16384" width="11.42578125" style="26"/>
  </cols>
  <sheetData>
    <row r="1" spans="2:6" ht="18">
      <c r="B1" s="1119" t="s">
        <v>226</v>
      </c>
      <c r="C1" s="1119"/>
      <c r="D1" s="1119"/>
      <c r="E1" s="1119"/>
      <c r="F1" s="25"/>
    </row>
    <row r="3" spans="2:6" ht="21.75" customHeight="1">
      <c r="B3" s="1120" t="s">
        <v>823</v>
      </c>
      <c r="C3" s="1120"/>
      <c r="D3" s="1120"/>
      <c r="E3" s="1120"/>
      <c r="F3" s="31"/>
    </row>
    <row r="4" spans="2:6" ht="13.5" thickBot="1">
      <c r="B4" s="27"/>
      <c r="C4" s="27"/>
      <c r="E4" s="89"/>
    </row>
    <row r="5" spans="2:6" s="371" customFormat="1" ht="12.75" customHeight="1">
      <c r="B5" s="1122" t="s">
        <v>154</v>
      </c>
      <c r="C5" s="1140" t="s">
        <v>155</v>
      </c>
      <c r="D5" s="1140" t="s">
        <v>824</v>
      </c>
      <c r="E5" s="1140" t="s">
        <v>116</v>
      </c>
      <c r="F5" s="373"/>
    </row>
    <row r="6" spans="2:6" s="371" customFormat="1" ht="24.75" customHeight="1" thickBot="1">
      <c r="B6" s="1123"/>
      <c r="C6" s="1141"/>
      <c r="D6" s="1141"/>
      <c r="E6" s="1141"/>
      <c r="F6" s="373"/>
    </row>
    <row r="7" spans="2:6" s="371" customFormat="1" ht="12.75" customHeight="1">
      <c r="B7" s="39" t="s">
        <v>156</v>
      </c>
      <c r="C7" s="248">
        <v>15</v>
      </c>
      <c r="D7" s="457">
        <v>381645.56163400004</v>
      </c>
      <c r="E7" s="250">
        <v>3.7611099617752712</v>
      </c>
      <c r="F7" s="419"/>
    </row>
    <row r="8" spans="2:6" s="371" customFormat="1" ht="12.75" customHeight="1">
      <c r="B8" s="40" t="s">
        <v>157</v>
      </c>
      <c r="C8" s="41">
        <v>131</v>
      </c>
      <c r="D8" s="458">
        <v>3570828.7787420005</v>
      </c>
      <c r="E8" s="252">
        <v>35.190451669394939</v>
      </c>
      <c r="F8" s="419"/>
    </row>
    <row r="9" spans="2:6" s="371" customFormat="1" ht="12.75" customHeight="1">
      <c r="B9" s="40" t="s">
        <v>298</v>
      </c>
      <c r="C9" s="41">
        <v>19</v>
      </c>
      <c r="D9" s="459">
        <v>423677.41466800001</v>
      </c>
      <c r="E9" s="252">
        <v>4.175333097192361</v>
      </c>
      <c r="F9" s="419"/>
    </row>
    <row r="10" spans="2:6" s="371" customFormat="1" ht="12.75" customHeight="1">
      <c r="B10" s="40" t="s">
        <v>160</v>
      </c>
      <c r="C10" s="41">
        <v>107</v>
      </c>
      <c r="D10" s="251">
        <v>93304.575916000002</v>
      </c>
      <c r="E10" s="252">
        <v>0.91951487252831499</v>
      </c>
      <c r="F10" s="419"/>
    </row>
    <row r="11" spans="2:6" s="371" customFormat="1" ht="12.75" customHeight="1">
      <c r="B11" s="40" t="s">
        <v>299</v>
      </c>
      <c r="C11" s="41">
        <v>179</v>
      </c>
      <c r="D11" s="459">
        <v>90708.374908999991</v>
      </c>
      <c r="E11" s="252">
        <v>0.89392935955027308</v>
      </c>
      <c r="F11" s="419"/>
    </row>
    <row r="12" spans="2:6" s="371" customFormat="1" ht="12.75" customHeight="1">
      <c r="B12" s="40" t="s">
        <v>195</v>
      </c>
      <c r="C12" s="41">
        <v>57</v>
      </c>
      <c r="D12" s="251">
        <v>163927.47147799999</v>
      </c>
      <c r="E12" s="252">
        <v>1.6155022040471445</v>
      </c>
      <c r="F12" s="419"/>
    </row>
    <row r="13" spans="2:6" s="371" customFormat="1" ht="12.75" customHeight="1">
      <c r="B13" s="40" t="s">
        <v>200</v>
      </c>
      <c r="C13" s="41">
        <v>248</v>
      </c>
      <c r="D13" s="459">
        <v>86199.801187000034</v>
      </c>
      <c r="E13" s="252">
        <v>0.84949744878309297</v>
      </c>
      <c r="F13" s="419"/>
    </row>
    <row r="14" spans="2:6" s="371" customFormat="1" ht="12.75" customHeight="1">
      <c r="B14" s="40" t="s">
        <v>117</v>
      </c>
      <c r="C14" s="41">
        <v>1</v>
      </c>
      <c r="D14" s="251">
        <v>234950.329983</v>
      </c>
      <c r="E14" s="252">
        <v>2.3154311629828315</v>
      </c>
      <c r="F14" s="419"/>
    </row>
    <row r="15" spans="2:6" s="371" customFormat="1" ht="13.5" thickBot="1">
      <c r="B15" s="14" t="s">
        <v>300</v>
      </c>
      <c r="C15" s="249">
        <v>1012</v>
      </c>
      <c r="D15" s="369">
        <v>5101910.1414969992</v>
      </c>
      <c r="E15" s="253">
        <v>50.279230223745785</v>
      </c>
      <c r="F15" s="419"/>
    </row>
    <row r="16" spans="2:6" hidden="1">
      <c r="B16" s="340"/>
      <c r="C16" s="105">
        <f>SUM(C7:C15)</f>
        <v>1769</v>
      </c>
      <c r="D16" s="420">
        <f>SUM(D7:D15)</f>
        <v>10147152.450013999</v>
      </c>
      <c r="E16" s="340"/>
    </row>
    <row r="44" spans="2:4">
      <c r="B44" s="390" t="s">
        <v>818</v>
      </c>
    </row>
    <row r="45" spans="2:4">
      <c r="B45" s="340" t="s">
        <v>516</v>
      </c>
    </row>
    <row r="46" spans="2:4">
      <c r="B46" s="390" t="s">
        <v>869</v>
      </c>
    </row>
    <row r="47" spans="2:4">
      <c r="B47" s="1193" t="s">
        <v>820</v>
      </c>
      <c r="C47" s="1194"/>
      <c r="D47" s="1194"/>
    </row>
    <row r="48" spans="2:4">
      <c r="B48" s="1194"/>
      <c r="C48" s="1194"/>
      <c r="D48" s="1194"/>
    </row>
  </sheetData>
  <mergeCells count="7">
    <mergeCell ref="B47:D48"/>
    <mergeCell ref="B1:E1"/>
    <mergeCell ref="B3:E3"/>
    <mergeCell ref="B5:B6"/>
    <mergeCell ref="C5:C6"/>
    <mergeCell ref="D5:D6"/>
    <mergeCell ref="E5:E6"/>
  </mergeCells>
  <phoneticPr fontId="2" type="noConversion"/>
  <printOptions horizontalCentered="1"/>
  <pageMargins left="0.69" right="0.53" top="0.98425196850393704" bottom="0.98425196850393704" header="0" footer="0"/>
  <pageSetup paperSize="9" scale="78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B1:H39"/>
  <sheetViews>
    <sheetView showGridLines="0" view="pageBreakPreview" zoomScale="85" zoomScaleNormal="75" zoomScaleSheetLayoutView="85" workbookViewId="0">
      <selection activeCell="E5" sqref="E5:I5"/>
    </sheetView>
  </sheetViews>
  <sheetFormatPr baseColWidth="10" defaultColWidth="11.42578125" defaultRowHeight="12.75"/>
  <cols>
    <col min="1" max="1" width="3" style="26" customWidth="1"/>
    <col min="2" max="2" width="44" style="26" bestFit="1" customWidth="1"/>
    <col min="3" max="3" width="23.28515625" style="26" customWidth="1"/>
    <col min="4" max="4" width="33.85546875" style="26" customWidth="1"/>
    <col min="5" max="5" width="22.5703125" style="26" customWidth="1"/>
    <col min="6" max="6" width="3" style="26" customWidth="1"/>
    <col min="7" max="16384" width="11.42578125" style="26"/>
  </cols>
  <sheetData>
    <row r="1" spans="2:8" ht="18">
      <c r="B1" s="1119" t="s">
        <v>226</v>
      </c>
      <c r="C1" s="1119"/>
      <c r="D1" s="1119"/>
      <c r="E1" s="1119"/>
      <c r="F1" s="371"/>
    </row>
    <row r="2" spans="2:8">
      <c r="F2" s="390"/>
    </row>
    <row r="3" spans="2:8" ht="21" customHeight="1">
      <c r="B3" s="1135" t="s">
        <v>825</v>
      </c>
      <c r="C3" s="1135"/>
      <c r="D3" s="1135"/>
      <c r="E3" s="1135"/>
    </row>
    <row r="4" spans="2:8" ht="12.75" customHeight="1">
      <c r="B4" s="1135" t="s">
        <v>227</v>
      </c>
      <c r="C4" s="1135"/>
      <c r="D4" s="1135"/>
      <c r="E4" s="1135"/>
    </row>
    <row r="5" spans="2:8" ht="13.5" thickBot="1">
      <c r="B5" s="27"/>
      <c r="C5" s="27"/>
      <c r="D5" s="27"/>
    </row>
    <row r="6" spans="2:8" s="371" customFormat="1" ht="29.25" customHeight="1">
      <c r="B6" s="1122" t="s">
        <v>225</v>
      </c>
      <c r="C6" s="1138" t="s">
        <v>216</v>
      </c>
      <c r="D6" s="1138" t="s">
        <v>797</v>
      </c>
      <c r="E6" s="1140" t="s">
        <v>798</v>
      </c>
    </row>
    <row r="7" spans="2:8" s="371" customFormat="1" ht="13.5" customHeight="1">
      <c r="B7" s="1186"/>
      <c r="C7" s="1187"/>
      <c r="D7" s="1187"/>
      <c r="E7" s="1196"/>
    </row>
    <row r="8" spans="2:8" s="371" customFormat="1" ht="24" customHeight="1" thickBot="1">
      <c r="B8" s="1123"/>
      <c r="C8" s="1139"/>
      <c r="D8" s="1139"/>
      <c r="E8" s="1141"/>
    </row>
    <row r="9" spans="2:8" s="371" customFormat="1">
      <c r="B9" s="421" t="s">
        <v>397</v>
      </c>
      <c r="C9" s="422">
        <v>337</v>
      </c>
      <c r="D9" s="423">
        <v>4337469.367602</v>
      </c>
      <c r="E9" s="424">
        <v>10</v>
      </c>
      <c r="F9" s="370"/>
      <c r="G9" s="370"/>
      <c r="H9" s="370"/>
    </row>
    <row r="10" spans="2:8" s="371" customFormat="1">
      <c r="B10" s="421" t="s">
        <v>398</v>
      </c>
      <c r="C10" s="425">
        <v>25</v>
      </c>
      <c r="D10" s="426">
        <v>171137.42327100001</v>
      </c>
      <c r="E10" s="424">
        <v>5</v>
      </c>
      <c r="F10" s="370"/>
      <c r="G10" s="370"/>
      <c r="H10" s="370"/>
    </row>
    <row r="11" spans="2:8" s="371" customFormat="1">
      <c r="B11" s="421" t="s">
        <v>399</v>
      </c>
      <c r="C11" s="425">
        <v>146</v>
      </c>
      <c r="D11" s="426">
        <v>351698.13415599999</v>
      </c>
      <c r="E11" s="424">
        <v>8</v>
      </c>
      <c r="F11" s="370"/>
      <c r="G11" s="370"/>
      <c r="H11" s="370"/>
    </row>
    <row r="12" spans="2:8" s="371" customFormat="1">
      <c r="B12" s="421" t="s">
        <v>400</v>
      </c>
      <c r="C12" s="425">
        <v>35</v>
      </c>
      <c r="D12" s="426">
        <v>258460.70636600003</v>
      </c>
      <c r="E12" s="424">
        <v>3</v>
      </c>
      <c r="F12" s="370"/>
      <c r="G12" s="370"/>
      <c r="H12" s="370"/>
    </row>
    <row r="13" spans="2:8" s="371" customFormat="1">
      <c r="B13" s="421" t="s">
        <v>412</v>
      </c>
      <c r="C13" s="425">
        <v>26</v>
      </c>
      <c r="D13" s="426">
        <v>724324.50379999995</v>
      </c>
      <c r="E13" s="424">
        <v>4</v>
      </c>
      <c r="F13" s="370"/>
      <c r="G13" s="370"/>
      <c r="H13" s="370"/>
    </row>
    <row r="14" spans="2:8" s="371" customFormat="1">
      <c r="B14" s="421" t="s">
        <v>651</v>
      </c>
      <c r="C14" s="425">
        <v>110</v>
      </c>
      <c r="D14" s="426">
        <v>582867.17619000014</v>
      </c>
      <c r="E14" s="424">
        <v>7</v>
      </c>
      <c r="F14" s="370"/>
      <c r="G14" s="370"/>
      <c r="H14" s="370"/>
    </row>
    <row r="15" spans="2:8" s="371" customFormat="1">
      <c r="B15" s="421" t="s">
        <v>403</v>
      </c>
      <c r="C15" s="425">
        <v>283</v>
      </c>
      <c r="D15" s="426">
        <v>1412527.1608749994</v>
      </c>
      <c r="E15" s="424">
        <v>7</v>
      </c>
      <c r="F15" s="370"/>
      <c r="G15" s="370"/>
      <c r="H15" s="370"/>
    </row>
    <row r="16" spans="2:8" s="371" customFormat="1">
      <c r="B16" s="421" t="s">
        <v>875</v>
      </c>
      <c r="C16" s="425">
        <v>0</v>
      </c>
      <c r="D16" s="426">
        <v>0</v>
      </c>
      <c r="E16" s="424">
        <v>0</v>
      </c>
      <c r="F16" s="370"/>
      <c r="G16" s="370"/>
      <c r="H16" s="370"/>
    </row>
    <row r="17" spans="2:8" s="371" customFormat="1">
      <c r="B17" s="421" t="s">
        <v>876</v>
      </c>
      <c r="C17" s="425">
        <v>0</v>
      </c>
      <c r="D17" s="426">
        <v>0</v>
      </c>
      <c r="E17" s="424">
        <v>0</v>
      </c>
      <c r="F17" s="370"/>
      <c r="G17" s="370"/>
      <c r="H17" s="370"/>
    </row>
    <row r="18" spans="2:8" s="371" customFormat="1">
      <c r="B18" s="421" t="s">
        <v>416</v>
      </c>
      <c r="C18" s="425">
        <v>125</v>
      </c>
      <c r="D18" s="426">
        <v>85346.731377999997</v>
      </c>
      <c r="E18" s="424">
        <v>7</v>
      </c>
      <c r="F18" s="370"/>
      <c r="G18" s="370"/>
      <c r="H18" s="370"/>
    </row>
    <row r="19" spans="2:8" s="371" customFormat="1">
      <c r="B19" s="421" t="s">
        <v>414</v>
      </c>
      <c r="C19" s="425">
        <v>8</v>
      </c>
      <c r="D19" s="426">
        <v>99179.089229999983</v>
      </c>
      <c r="E19" s="424">
        <v>6</v>
      </c>
      <c r="F19" s="370"/>
      <c r="G19" s="370"/>
      <c r="H19" s="370"/>
    </row>
    <row r="20" spans="2:8" s="371" customFormat="1">
      <c r="B20" s="421" t="s">
        <v>877</v>
      </c>
      <c r="C20" s="425">
        <v>291</v>
      </c>
      <c r="D20" s="426">
        <v>286783.62076800002</v>
      </c>
      <c r="E20" s="424">
        <v>7</v>
      </c>
      <c r="F20" s="370"/>
      <c r="G20" s="370"/>
      <c r="H20" s="370"/>
    </row>
    <row r="21" spans="2:8" s="371" customFormat="1">
      <c r="B21" s="421" t="s">
        <v>405</v>
      </c>
      <c r="C21" s="425">
        <v>82</v>
      </c>
      <c r="D21" s="426">
        <v>315477.76822700002</v>
      </c>
      <c r="E21" s="424">
        <v>12</v>
      </c>
      <c r="F21" s="370"/>
      <c r="G21" s="370"/>
      <c r="H21" s="370"/>
    </row>
    <row r="22" spans="2:8" s="371" customFormat="1">
      <c r="B22" s="421" t="s">
        <v>406</v>
      </c>
      <c r="C22" s="425">
        <v>98</v>
      </c>
      <c r="D22" s="426">
        <v>506541.15345399984</v>
      </c>
      <c r="E22" s="424">
        <v>7</v>
      </c>
      <c r="F22" s="370"/>
      <c r="G22" s="370"/>
      <c r="H22" s="370"/>
    </row>
    <row r="23" spans="2:8" s="371" customFormat="1">
      <c r="B23" s="421" t="s">
        <v>664</v>
      </c>
      <c r="C23" s="425">
        <v>81</v>
      </c>
      <c r="D23" s="426">
        <v>106460.01200500001</v>
      </c>
      <c r="E23" s="424">
        <v>8</v>
      </c>
      <c r="F23" s="370"/>
      <c r="G23" s="370"/>
      <c r="H23" s="370"/>
    </row>
    <row r="24" spans="2:8" s="371" customFormat="1">
      <c r="B24" s="421" t="s">
        <v>407</v>
      </c>
      <c r="C24" s="425">
        <v>9</v>
      </c>
      <c r="D24" s="426">
        <v>185886.45976</v>
      </c>
      <c r="E24" s="424">
        <v>4</v>
      </c>
      <c r="F24" s="370"/>
      <c r="G24" s="370"/>
      <c r="H24" s="370"/>
    </row>
    <row r="25" spans="2:8" s="371" customFormat="1">
      <c r="B25" s="421" t="s">
        <v>409</v>
      </c>
      <c r="C25" s="425">
        <v>43</v>
      </c>
      <c r="D25" s="426">
        <v>105497.615015</v>
      </c>
      <c r="E25" s="424">
        <v>4</v>
      </c>
      <c r="F25" s="370"/>
      <c r="G25" s="370"/>
      <c r="H25" s="370"/>
    </row>
    <row r="26" spans="2:8" s="371" customFormat="1">
      <c r="B26" s="421" t="s">
        <v>411</v>
      </c>
      <c r="C26" s="425">
        <v>53</v>
      </c>
      <c r="D26" s="426">
        <v>220248.95474000002</v>
      </c>
      <c r="E26" s="424">
        <v>5</v>
      </c>
      <c r="F26" s="370"/>
      <c r="G26" s="370"/>
      <c r="H26" s="370"/>
    </row>
    <row r="27" spans="2:8" s="371" customFormat="1">
      <c r="B27" s="421" t="s">
        <v>415</v>
      </c>
      <c r="C27" s="425">
        <v>14</v>
      </c>
      <c r="D27" s="426">
        <v>62231.463980000008</v>
      </c>
      <c r="E27" s="424">
        <v>4</v>
      </c>
      <c r="F27" s="370"/>
      <c r="G27" s="370"/>
      <c r="H27" s="370"/>
    </row>
    <row r="28" spans="2:8" s="371" customFormat="1">
      <c r="B28" s="421" t="s">
        <v>800</v>
      </c>
      <c r="C28" s="425">
        <v>1</v>
      </c>
      <c r="D28" s="426">
        <v>33959.877220000002</v>
      </c>
      <c r="E28" s="424">
        <v>1</v>
      </c>
      <c r="F28" s="370"/>
      <c r="G28" s="370"/>
      <c r="H28" s="370"/>
    </row>
    <row r="29" spans="2:8" s="371" customFormat="1">
      <c r="B29" s="427" t="s">
        <v>799</v>
      </c>
      <c r="C29" s="425">
        <v>1</v>
      </c>
      <c r="D29" s="426">
        <v>66104.901994</v>
      </c>
      <c r="E29" s="424">
        <v>1</v>
      </c>
      <c r="F29" s="370"/>
      <c r="G29" s="370"/>
      <c r="H29" s="370"/>
    </row>
    <row r="30" spans="2:8" s="371" customFormat="1" ht="13.5" thickBot="1">
      <c r="B30" s="428" t="s">
        <v>903</v>
      </c>
      <c r="C30" s="429">
        <v>1</v>
      </c>
      <c r="D30" s="430">
        <v>234950.329983</v>
      </c>
      <c r="E30" s="431">
        <v>1</v>
      </c>
    </row>
    <row r="31" spans="2:8" s="371" customFormat="1">
      <c r="B31" s="409" t="s">
        <v>820</v>
      </c>
      <c r="C31" s="432"/>
      <c r="D31" s="433"/>
      <c r="E31" s="434"/>
    </row>
    <row r="32" spans="2:8" s="371" customFormat="1" ht="13.5" thickBot="1">
      <c r="C32" s="435"/>
      <c r="D32" s="436"/>
      <c r="E32" s="424"/>
    </row>
    <row r="33" spans="2:5" s="371" customFormat="1" ht="18" customHeight="1" thickBot="1">
      <c r="B33" s="641" t="s">
        <v>392</v>
      </c>
      <c r="C33" s="437">
        <v>1769</v>
      </c>
      <c r="D33" s="438">
        <v>7875217.0499999998</v>
      </c>
      <c r="E33" s="643">
        <v>46</v>
      </c>
    </row>
    <row r="34" spans="2:5">
      <c r="B34" s="340" t="s">
        <v>517</v>
      </c>
    </row>
    <row r="35" spans="2:5">
      <c r="B35" s="390" t="s">
        <v>818</v>
      </c>
    </row>
    <row r="36" spans="2:5" ht="12.75" customHeight="1">
      <c r="B36" s="1195" t="s">
        <v>516</v>
      </c>
      <c r="C36" s="1195"/>
      <c r="D36" s="1195"/>
      <c r="E36" s="1195"/>
    </row>
    <row r="37" spans="2:5" ht="12.75" customHeight="1">
      <c r="B37" s="390" t="s">
        <v>878</v>
      </c>
      <c r="D37" s="439"/>
    </row>
    <row r="39" spans="2:5" ht="12.75" customHeight="1"/>
  </sheetData>
  <mergeCells count="8">
    <mergeCell ref="B36:E36"/>
    <mergeCell ref="B1:E1"/>
    <mergeCell ref="B3:E3"/>
    <mergeCell ref="B4:E4"/>
    <mergeCell ref="B6:B8"/>
    <mergeCell ref="C6:C8"/>
    <mergeCell ref="D6:D8"/>
    <mergeCell ref="E6:E8"/>
  </mergeCells>
  <printOptions horizontalCentered="1"/>
  <pageMargins left="0.78740157480314965" right="0.78740157480314965" top="0.59055118110236227" bottom="0.98425196850393704" header="0" footer="0"/>
  <pageSetup paperSize="9" scale="91" orientation="landscape" r:id="rId1"/>
  <headerFooter alignWithMargins="0"/>
  <rowBreaks count="1" manualBreakCount="1">
    <brk id="32" max="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B1:L141"/>
  <sheetViews>
    <sheetView view="pageBreakPreview" zoomScaleNormal="75" zoomScaleSheetLayoutView="100" workbookViewId="0">
      <selection activeCell="E5" sqref="E5:I5"/>
    </sheetView>
  </sheetViews>
  <sheetFormatPr baseColWidth="10" defaultColWidth="11.42578125" defaultRowHeight="12.75"/>
  <cols>
    <col min="1" max="1" width="3" style="591" customWidth="1"/>
    <col min="2" max="2" width="35.42578125" style="591" bestFit="1" customWidth="1"/>
    <col min="3" max="3" width="40.85546875" style="607" customWidth="1"/>
    <col min="4" max="4" width="29.28515625" style="591" customWidth="1"/>
    <col min="5" max="5" width="21" style="626" customWidth="1"/>
    <col min="6" max="6" width="3" style="591" customWidth="1"/>
    <col min="7" max="7" width="15.7109375" style="591" customWidth="1"/>
    <col min="8" max="16384" width="11.42578125" style="591"/>
  </cols>
  <sheetData>
    <row r="1" spans="2:12" ht="18">
      <c r="B1" s="1202" t="s">
        <v>226</v>
      </c>
      <c r="C1" s="1202"/>
      <c r="D1" s="1202"/>
      <c r="E1" s="1202"/>
      <c r="G1" s="608"/>
      <c r="H1" s="608"/>
      <c r="I1" s="608"/>
      <c r="J1" s="608"/>
      <c r="K1" s="608"/>
    </row>
    <row r="2" spans="2:12" ht="15">
      <c r="D2" s="606"/>
      <c r="E2" s="609"/>
      <c r="F2" s="610"/>
    </row>
    <row r="3" spans="2:12" ht="20.25" customHeight="1">
      <c r="B3" s="1201" t="s">
        <v>879</v>
      </c>
      <c r="C3" s="1201"/>
      <c r="D3" s="1201"/>
      <c r="E3" s="1201"/>
      <c r="F3" s="611"/>
      <c r="G3" s="611"/>
      <c r="H3" s="612"/>
      <c r="I3" s="612"/>
      <c r="J3" s="612"/>
      <c r="K3" s="612"/>
      <c r="L3" s="612"/>
    </row>
    <row r="4" spans="2:12" ht="15.75" thickBot="1">
      <c r="B4" s="1201" t="s">
        <v>228</v>
      </c>
      <c r="C4" s="1201"/>
      <c r="D4" s="1201"/>
      <c r="E4" s="1201"/>
      <c r="F4" s="611"/>
      <c r="G4" s="611"/>
      <c r="H4" s="612"/>
      <c r="I4" s="612"/>
      <c r="J4" s="612"/>
      <c r="K4" s="612"/>
      <c r="L4" s="612"/>
    </row>
    <row r="5" spans="2:12" ht="26.25" thickBot="1">
      <c r="B5" s="645" t="s">
        <v>225</v>
      </c>
      <c r="C5" s="440" t="s">
        <v>118</v>
      </c>
      <c r="D5" s="440" t="s">
        <v>297</v>
      </c>
      <c r="E5" s="646" t="s">
        <v>880</v>
      </c>
    </row>
    <row r="6" spans="2:12">
      <c r="B6" s="613" t="s">
        <v>397</v>
      </c>
      <c r="C6" s="614" t="s">
        <v>200</v>
      </c>
      <c r="D6" s="615">
        <v>49</v>
      </c>
      <c r="E6" s="616">
        <v>1262.2582810000001</v>
      </c>
    </row>
    <row r="7" spans="2:12">
      <c r="B7" s="617"/>
      <c r="C7" s="618" t="s">
        <v>195</v>
      </c>
      <c r="D7" s="619">
        <v>2</v>
      </c>
      <c r="E7" s="620">
        <v>19666.451488999999</v>
      </c>
    </row>
    <row r="8" spans="2:12">
      <c r="B8" s="617"/>
      <c r="C8" s="618" t="s">
        <v>196</v>
      </c>
      <c r="D8" s="619">
        <v>32</v>
      </c>
      <c r="E8" s="620">
        <v>90835.978113999998</v>
      </c>
    </row>
    <row r="9" spans="2:12">
      <c r="B9" s="617"/>
      <c r="C9" s="618" t="s">
        <v>156</v>
      </c>
      <c r="D9" s="619">
        <v>2</v>
      </c>
      <c r="E9" s="620">
        <v>139298.75857599999</v>
      </c>
    </row>
    <row r="10" spans="2:12">
      <c r="B10" s="617"/>
      <c r="C10" s="618" t="s">
        <v>157</v>
      </c>
      <c r="D10" s="619">
        <v>24</v>
      </c>
      <c r="E10" s="620">
        <v>1433336.3204729999</v>
      </c>
    </row>
    <row r="11" spans="2:12">
      <c r="B11" s="617"/>
      <c r="C11" s="618" t="s">
        <v>209</v>
      </c>
      <c r="D11" s="619">
        <v>21</v>
      </c>
      <c r="E11" s="620">
        <v>5592.6487879999995</v>
      </c>
    </row>
    <row r="12" spans="2:12">
      <c r="B12" s="617"/>
      <c r="C12" s="618" t="s">
        <v>160</v>
      </c>
      <c r="D12" s="619">
        <v>28</v>
      </c>
      <c r="E12" s="620">
        <v>4278.7176410000011</v>
      </c>
    </row>
    <row r="13" spans="2:12">
      <c r="B13" s="617"/>
      <c r="C13" s="618" t="s">
        <v>420</v>
      </c>
      <c r="D13" s="619">
        <v>5</v>
      </c>
      <c r="E13" s="620">
        <v>750.06289000000004</v>
      </c>
    </row>
    <row r="14" spans="2:12">
      <c r="B14" s="617"/>
      <c r="C14" s="618" t="s">
        <v>822</v>
      </c>
      <c r="D14" s="619">
        <v>173</v>
      </c>
      <c r="E14" s="620">
        <v>2637455.3220610004</v>
      </c>
    </row>
    <row r="15" spans="2:12" ht="13.5" thickBot="1">
      <c r="B15" s="617"/>
      <c r="C15" s="618" t="s">
        <v>214</v>
      </c>
      <c r="D15" s="619">
        <v>1</v>
      </c>
      <c r="E15" s="620">
        <v>4992.8492889999998</v>
      </c>
    </row>
    <row r="16" spans="2:12" s="623" customFormat="1" ht="13.5" thickBot="1">
      <c r="B16" s="1197" t="s">
        <v>881</v>
      </c>
      <c r="C16" s="1198"/>
      <c r="D16" s="621">
        <v>337</v>
      </c>
      <c r="E16" s="622"/>
    </row>
    <row r="17" spans="2:5" ht="15" customHeight="1">
      <c r="B17" s="617" t="s">
        <v>398</v>
      </c>
      <c r="C17" s="618" t="s">
        <v>200</v>
      </c>
      <c r="D17" s="619">
        <v>13</v>
      </c>
      <c r="E17" s="620">
        <v>4047.0528450000002</v>
      </c>
    </row>
    <row r="18" spans="2:5" ht="15" customHeight="1">
      <c r="B18" s="617"/>
      <c r="C18" s="618" t="s">
        <v>195</v>
      </c>
      <c r="D18" s="619">
        <v>4</v>
      </c>
      <c r="E18" s="620">
        <v>28464.881218000002</v>
      </c>
    </row>
    <row r="19" spans="2:5" ht="15" customHeight="1">
      <c r="B19" s="617"/>
      <c r="C19" s="618" t="s">
        <v>156</v>
      </c>
      <c r="D19" s="619">
        <v>1</v>
      </c>
      <c r="E19" s="620">
        <v>15690.251369</v>
      </c>
    </row>
    <row r="20" spans="2:5" ht="15" customHeight="1">
      <c r="B20" s="617"/>
      <c r="C20" s="618" t="s">
        <v>157</v>
      </c>
      <c r="D20" s="619">
        <v>4</v>
      </c>
      <c r="E20" s="620">
        <v>119313.217821</v>
      </c>
    </row>
    <row r="21" spans="2:5" ht="15" customHeight="1" thickBot="1">
      <c r="B21" s="617"/>
      <c r="C21" s="618" t="s">
        <v>191</v>
      </c>
      <c r="D21" s="619">
        <v>3</v>
      </c>
      <c r="E21" s="620">
        <v>3622.0200179999997</v>
      </c>
    </row>
    <row r="22" spans="2:5" s="623" customFormat="1" ht="15" customHeight="1" thickBot="1">
      <c r="B22" s="1197" t="s">
        <v>882</v>
      </c>
      <c r="C22" s="1198"/>
      <c r="D22" s="621">
        <v>25</v>
      </c>
      <c r="E22" s="622"/>
    </row>
    <row r="23" spans="2:5" ht="15" customHeight="1">
      <c r="B23" s="617" t="s">
        <v>399</v>
      </c>
      <c r="C23" s="618" t="s">
        <v>200</v>
      </c>
      <c r="D23" s="619">
        <v>52</v>
      </c>
      <c r="E23" s="620">
        <v>30538.816383000001</v>
      </c>
    </row>
    <row r="24" spans="2:5" ht="15" customHeight="1">
      <c r="B24" s="617"/>
      <c r="C24" s="618" t="s">
        <v>195</v>
      </c>
      <c r="D24" s="619">
        <v>27</v>
      </c>
      <c r="E24" s="620">
        <v>39005.216210999999</v>
      </c>
    </row>
    <row r="25" spans="2:5" ht="15" customHeight="1">
      <c r="B25" s="617"/>
      <c r="C25" s="618" t="s">
        <v>156</v>
      </c>
      <c r="D25" s="619">
        <v>4</v>
      </c>
      <c r="E25" s="620">
        <v>32103.771619000003</v>
      </c>
    </row>
    <row r="26" spans="2:5" ht="15" customHeight="1">
      <c r="B26" s="617"/>
      <c r="C26" s="618" t="s">
        <v>157</v>
      </c>
      <c r="D26" s="619">
        <v>11</v>
      </c>
      <c r="E26" s="620">
        <v>142976.55668099999</v>
      </c>
    </row>
    <row r="27" spans="2:5" ht="15" customHeight="1">
      <c r="B27" s="617"/>
      <c r="C27" s="618" t="s">
        <v>159</v>
      </c>
      <c r="D27" s="619">
        <v>7</v>
      </c>
      <c r="E27" s="620">
        <v>83951.178896000012</v>
      </c>
    </row>
    <row r="28" spans="2:5" ht="15" customHeight="1">
      <c r="B28" s="617"/>
      <c r="C28" s="618" t="s">
        <v>192</v>
      </c>
      <c r="D28" s="619">
        <v>15</v>
      </c>
      <c r="E28" s="620">
        <v>14724.4733</v>
      </c>
    </row>
    <row r="29" spans="2:5" ht="15" customHeight="1">
      <c r="B29" s="617"/>
      <c r="C29" s="618" t="s">
        <v>193</v>
      </c>
      <c r="D29" s="619">
        <v>11</v>
      </c>
      <c r="E29" s="620">
        <v>7054.5550860000003</v>
      </c>
    </row>
    <row r="30" spans="2:5" ht="15" customHeight="1" thickBot="1">
      <c r="B30" s="617"/>
      <c r="C30" s="618" t="s">
        <v>212</v>
      </c>
      <c r="D30" s="619">
        <v>19</v>
      </c>
      <c r="E30" s="620">
        <v>1343.5659800000001</v>
      </c>
    </row>
    <row r="31" spans="2:5" s="623" customFormat="1" ht="15" customHeight="1" thickBot="1">
      <c r="B31" s="1197" t="s">
        <v>883</v>
      </c>
      <c r="C31" s="1198"/>
      <c r="D31" s="621">
        <v>146</v>
      </c>
      <c r="E31" s="622"/>
    </row>
    <row r="32" spans="2:5" ht="15" customHeight="1">
      <c r="B32" s="617" t="s">
        <v>400</v>
      </c>
      <c r="C32" s="618" t="s">
        <v>200</v>
      </c>
      <c r="D32" s="619">
        <v>1</v>
      </c>
      <c r="E32" s="620">
        <v>2.6472609999999999</v>
      </c>
    </row>
    <row r="33" spans="2:5" ht="15" customHeight="1">
      <c r="B33" s="617"/>
      <c r="C33" s="618" t="s">
        <v>157</v>
      </c>
      <c r="D33" s="619">
        <v>5</v>
      </c>
      <c r="E33" s="620">
        <v>41680.747474999996</v>
      </c>
    </row>
    <row r="34" spans="2:5" ht="15" customHeight="1" thickBot="1">
      <c r="B34" s="617"/>
      <c r="C34" s="618" t="s">
        <v>214</v>
      </c>
      <c r="D34" s="619">
        <v>29</v>
      </c>
      <c r="E34" s="620">
        <v>216777.31163000004</v>
      </c>
    </row>
    <row r="35" spans="2:5" s="623" customFormat="1" ht="15" customHeight="1" thickBot="1">
      <c r="B35" s="1197" t="s">
        <v>884</v>
      </c>
      <c r="C35" s="1198"/>
      <c r="D35" s="621">
        <v>35</v>
      </c>
      <c r="E35" s="622"/>
    </row>
    <row r="36" spans="2:5" ht="15" customHeight="1">
      <c r="B36" s="617" t="s">
        <v>412</v>
      </c>
      <c r="C36" s="618" t="s">
        <v>200</v>
      </c>
      <c r="D36" s="619">
        <v>6</v>
      </c>
      <c r="E36" s="620">
        <v>8625.5052410000008</v>
      </c>
    </row>
    <row r="37" spans="2:5" ht="15" customHeight="1">
      <c r="B37" s="617"/>
      <c r="C37" s="618" t="s">
        <v>157</v>
      </c>
      <c r="D37" s="619">
        <v>13</v>
      </c>
      <c r="E37" s="620">
        <v>478317.67881899996</v>
      </c>
    </row>
    <row r="38" spans="2:5" ht="15" customHeight="1">
      <c r="B38" s="617"/>
      <c r="C38" s="618" t="s">
        <v>158</v>
      </c>
      <c r="D38" s="619">
        <v>2</v>
      </c>
      <c r="E38" s="620">
        <v>187584.16210399999</v>
      </c>
    </row>
    <row r="39" spans="2:5" ht="15" customHeight="1" thickBot="1">
      <c r="B39" s="617"/>
      <c r="C39" s="618" t="s">
        <v>160</v>
      </c>
      <c r="D39" s="619">
        <v>5</v>
      </c>
      <c r="E39" s="620">
        <v>49797.157636000004</v>
      </c>
    </row>
    <row r="40" spans="2:5" s="623" customFormat="1" ht="15" customHeight="1" thickBot="1">
      <c r="B40" s="1197" t="s">
        <v>885</v>
      </c>
      <c r="C40" s="1198"/>
      <c r="D40" s="621">
        <v>26</v>
      </c>
      <c r="E40" s="622"/>
    </row>
    <row r="41" spans="2:5" ht="15" customHeight="1">
      <c r="B41" s="617" t="s">
        <v>651</v>
      </c>
      <c r="C41" s="618" t="s">
        <v>161</v>
      </c>
      <c r="D41" s="619">
        <v>48</v>
      </c>
      <c r="E41" s="620">
        <v>7447.1699180000005</v>
      </c>
    </row>
    <row r="42" spans="2:5" ht="15" customHeight="1">
      <c r="B42" s="617"/>
      <c r="C42" s="618" t="s">
        <v>200</v>
      </c>
      <c r="D42" s="619">
        <v>24</v>
      </c>
      <c r="E42" s="620">
        <v>33624.118918</v>
      </c>
    </row>
    <row r="43" spans="2:5" ht="15" customHeight="1">
      <c r="B43" s="617"/>
      <c r="C43" s="618" t="s">
        <v>195</v>
      </c>
      <c r="D43" s="619">
        <v>1</v>
      </c>
      <c r="E43" s="620">
        <v>35.650325000000002</v>
      </c>
    </row>
    <row r="44" spans="2:5" ht="15" customHeight="1">
      <c r="B44" s="617"/>
      <c r="C44" s="618" t="s">
        <v>156</v>
      </c>
      <c r="D44" s="619">
        <v>2</v>
      </c>
      <c r="E44" s="620">
        <v>43917.691348999993</v>
      </c>
    </row>
    <row r="45" spans="2:5" ht="15" customHeight="1">
      <c r="B45" s="617"/>
      <c r="C45" s="618" t="s">
        <v>157</v>
      </c>
      <c r="D45" s="619">
        <v>7</v>
      </c>
      <c r="E45" s="620">
        <v>478664.54247300001</v>
      </c>
    </row>
    <row r="46" spans="2:5" ht="15" customHeight="1">
      <c r="B46" s="617"/>
      <c r="C46" s="618" t="s">
        <v>187</v>
      </c>
      <c r="D46" s="619">
        <v>6</v>
      </c>
      <c r="E46" s="620">
        <v>4353.8235100000002</v>
      </c>
    </row>
    <row r="47" spans="2:5" ht="15" customHeight="1" thickBot="1">
      <c r="B47" s="617"/>
      <c r="C47" s="618" t="s">
        <v>160</v>
      </c>
      <c r="D47" s="619">
        <v>22</v>
      </c>
      <c r="E47" s="620">
        <v>14824.179697</v>
      </c>
    </row>
    <row r="48" spans="2:5" s="623" customFormat="1" ht="15" customHeight="1" thickBot="1">
      <c r="B48" s="1197" t="s">
        <v>886</v>
      </c>
      <c r="C48" s="1198"/>
      <c r="D48" s="621">
        <v>110</v>
      </c>
      <c r="E48" s="622"/>
    </row>
    <row r="49" spans="2:5" ht="15" customHeight="1">
      <c r="B49" s="617" t="s">
        <v>403</v>
      </c>
      <c r="C49" s="618" t="s">
        <v>197</v>
      </c>
      <c r="D49" s="619">
        <v>7</v>
      </c>
      <c r="E49" s="620">
        <v>12096.457887999999</v>
      </c>
    </row>
    <row r="50" spans="2:5" ht="15" customHeight="1">
      <c r="B50" s="617"/>
      <c r="C50" s="618" t="s">
        <v>156</v>
      </c>
      <c r="D50" s="619">
        <v>1</v>
      </c>
      <c r="E50" s="620">
        <v>13925.998933000001</v>
      </c>
    </row>
    <row r="51" spans="2:5" ht="15" customHeight="1">
      <c r="B51" s="617"/>
      <c r="C51" s="618" t="s">
        <v>157</v>
      </c>
      <c r="D51" s="619">
        <v>14</v>
      </c>
      <c r="E51" s="620">
        <v>258415.04517099998</v>
      </c>
    </row>
    <row r="52" spans="2:5" ht="15" customHeight="1">
      <c r="B52" s="617"/>
      <c r="C52" s="618" t="s">
        <v>211</v>
      </c>
      <c r="D52" s="619">
        <v>184</v>
      </c>
      <c r="E52" s="620">
        <v>1109300.1837089993</v>
      </c>
    </row>
    <row r="53" spans="2:5" ht="15" customHeight="1">
      <c r="B53" s="617"/>
      <c r="C53" s="618" t="s">
        <v>190</v>
      </c>
      <c r="D53" s="619">
        <v>13</v>
      </c>
      <c r="E53" s="620">
        <v>2190.6684140000002</v>
      </c>
    </row>
    <row r="54" spans="2:5" ht="15" customHeight="1">
      <c r="B54" s="617"/>
      <c r="C54" s="618" t="s">
        <v>193</v>
      </c>
      <c r="D54" s="619">
        <v>6</v>
      </c>
      <c r="E54" s="620">
        <v>1871.6269420000003</v>
      </c>
    </row>
    <row r="55" spans="2:5" ht="15" customHeight="1" thickBot="1">
      <c r="B55" s="617"/>
      <c r="C55" s="618" t="s">
        <v>194</v>
      </c>
      <c r="D55" s="619">
        <v>58</v>
      </c>
      <c r="E55" s="620">
        <v>14727.179818000002</v>
      </c>
    </row>
    <row r="56" spans="2:5" s="623" customFormat="1" ht="15" customHeight="1" thickBot="1">
      <c r="B56" s="1197" t="s">
        <v>887</v>
      </c>
      <c r="C56" s="1198"/>
      <c r="D56" s="621">
        <v>283</v>
      </c>
      <c r="E56" s="622"/>
    </row>
    <row r="57" spans="2:5" ht="15" customHeight="1">
      <c r="B57" s="617" t="s">
        <v>416</v>
      </c>
      <c r="C57" s="618" t="s">
        <v>204</v>
      </c>
      <c r="D57" s="619">
        <v>2</v>
      </c>
      <c r="E57" s="620">
        <v>446.86699500000003</v>
      </c>
    </row>
    <row r="58" spans="2:5" ht="15" customHeight="1">
      <c r="B58" s="617"/>
      <c r="C58" s="618" t="s">
        <v>207</v>
      </c>
      <c r="D58" s="619">
        <v>28</v>
      </c>
      <c r="E58" s="620">
        <v>1049.9319860000003</v>
      </c>
    </row>
    <row r="59" spans="2:5" ht="15" customHeight="1">
      <c r="B59" s="617"/>
      <c r="C59" s="618" t="s">
        <v>200</v>
      </c>
      <c r="D59" s="619">
        <v>47</v>
      </c>
      <c r="E59" s="620">
        <v>2.9839999999999964E-2</v>
      </c>
    </row>
    <row r="60" spans="2:5" ht="15" customHeight="1">
      <c r="B60" s="617"/>
      <c r="C60" s="618" t="s">
        <v>195</v>
      </c>
      <c r="D60" s="619">
        <v>4</v>
      </c>
      <c r="E60" s="620">
        <v>12158.712841999999</v>
      </c>
    </row>
    <row r="61" spans="2:5" ht="15" customHeight="1">
      <c r="B61" s="617"/>
      <c r="C61" s="618" t="s">
        <v>157</v>
      </c>
      <c r="D61" s="619">
        <v>3</v>
      </c>
      <c r="E61" s="620">
        <v>62191.589370999995</v>
      </c>
    </row>
    <row r="62" spans="2:5" ht="15" customHeight="1">
      <c r="B62" s="617"/>
      <c r="C62" s="618" t="s">
        <v>189</v>
      </c>
      <c r="D62" s="619">
        <v>3</v>
      </c>
      <c r="E62" s="620">
        <v>552.21378000000004</v>
      </c>
    </row>
    <row r="63" spans="2:5" ht="15" customHeight="1" thickBot="1">
      <c r="B63" s="617"/>
      <c r="C63" s="618" t="s">
        <v>160</v>
      </c>
      <c r="D63" s="619">
        <v>38</v>
      </c>
      <c r="E63" s="620">
        <v>8947.3865640000022</v>
      </c>
    </row>
    <row r="64" spans="2:5" s="623" customFormat="1" ht="15" customHeight="1" thickBot="1">
      <c r="B64" s="1197" t="s">
        <v>888</v>
      </c>
      <c r="C64" s="1198"/>
      <c r="D64" s="621">
        <v>125</v>
      </c>
      <c r="E64" s="622"/>
    </row>
    <row r="65" spans="2:5" ht="15" customHeight="1">
      <c r="B65" s="617" t="s">
        <v>414</v>
      </c>
      <c r="C65" s="618" t="s">
        <v>201</v>
      </c>
      <c r="D65" s="619">
        <v>1</v>
      </c>
      <c r="E65" s="620">
        <v>2.6485539999999999</v>
      </c>
    </row>
    <row r="66" spans="2:5" ht="15" customHeight="1">
      <c r="B66" s="617"/>
      <c r="C66" s="618" t="s">
        <v>199</v>
      </c>
      <c r="D66" s="619">
        <v>1</v>
      </c>
      <c r="E66" s="620">
        <v>1538.605753</v>
      </c>
    </row>
    <row r="67" spans="2:5" ht="15" customHeight="1">
      <c r="B67" s="617"/>
      <c r="C67" s="618" t="s">
        <v>158</v>
      </c>
      <c r="D67" s="619">
        <v>3</v>
      </c>
      <c r="E67" s="620">
        <v>96714.137011999992</v>
      </c>
    </row>
    <row r="68" spans="2:5" ht="15" customHeight="1">
      <c r="B68" s="617"/>
      <c r="C68" s="618" t="s">
        <v>521</v>
      </c>
      <c r="D68" s="619">
        <v>1</v>
      </c>
      <c r="E68" s="620">
        <v>44.561897999999999</v>
      </c>
    </row>
    <row r="69" spans="2:5" ht="15" customHeight="1">
      <c r="B69" s="617"/>
      <c r="C69" s="618" t="s">
        <v>160</v>
      </c>
      <c r="D69" s="619">
        <v>1</v>
      </c>
      <c r="E69" s="620">
        <v>627.71227699999997</v>
      </c>
    </row>
    <row r="70" spans="2:5" ht="15" customHeight="1" thickBot="1">
      <c r="B70" s="617"/>
      <c r="C70" s="618" t="s">
        <v>213</v>
      </c>
      <c r="D70" s="619">
        <v>1</v>
      </c>
      <c r="E70" s="620">
        <v>251.42373599999999</v>
      </c>
    </row>
    <row r="71" spans="2:5" s="623" customFormat="1" ht="15" customHeight="1" thickBot="1">
      <c r="B71" s="1197" t="s">
        <v>889</v>
      </c>
      <c r="C71" s="1198"/>
      <c r="D71" s="621">
        <v>8</v>
      </c>
      <c r="E71" s="622"/>
    </row>
    <row r="72" spans="2:5" ht="15" customHeight="1">
      <c r="B72" s="617" t="s">
        <v>877</v>
      </c>
      <c r="C72" s="618" t="s">
        <v>206</v>
      </c>
      <c r="D72" s="619">
        <v>134</v>
      </c>
      <c r="E72" s="620">
        <v>0.37881800000000088</v>
      </c>
    </row>
    <row r="73" spans="2:5">
      <c r="B73" s="617"/>
      <c r="C73" s="618" t="s">
        <v>200</v>
      </c>
      <c r="D73" s="619">
        <v>1</v>
      </c>
      <c r="E73" s="620">
        <v>5.3817250000000003</v>
      </c>
    </row>
    <row r="74" spans="2:5">
      <c r="B74" s="617"/>
      <c r="C74" s="618" t="s">
        <v>195</v>
      </c>
      <c r="D74" s="619">
        <v>8</v>
      </c>
      <c r="E74" s="620">
        <v>37193.526845999993</v>
      </c>
    </row>
    <row r="75" spans="2:5">
      <c r="B75" s="617"/>
      <c r="C75" s="618" t="s">
        <v>198</v>
      </c>
      <c r="D75" s="619">
        <v>75</v>
      </c>
      <c r="E75" s="620">
        <v>30783.631259999998</v>
      </c>
    </row>
    <row r="76" spans="2:5">
      <c r="B76" s="617"/>
      <c r="C76" s="618" t="s">
        <v>157</v>
      </c>
      <c r="D76" s="619">
        <v>21</v>
      </c>
      <c r="E76" s="620">
        <v>169570.86610500002</v>
      </c>
    </row>
    <row r="77" spans="2:5">
      <c r="B77" s="617"/>
      <c r="C77" s="618" t="s">
        <v>160</v>
      </c>
      <c r="D77" s="619">
        <v>4</v>
      </c>
      <c r="E77" s="620">
        <v>4835.971861</v>
      </c>
    </row>
    <row r="78" spans="2:5" ht="13.5" thickBot="1">
      <c r="B78" s="617"/>
      <c r="C78" s="618" t="s">
        <v>826</v>
      </c>
      <c r="D78" s="619">
        <v>48</v>
      </c>
      <c r="E78" s="620">
        <v>44393.864152999995</v>
      </c>
    </row>
    <row r="79" spans="2:5" s="623" customFormat="1" ht="13.5" thickBot="1">
      <c r="B79" s="1197" t="s">
        <v>890</v>
      </c>
      <c r="C79" s="1198"/>
      <c r="D79" s="621">
        <v>291</v>
      </c>
      <c r="E79" s="622"/>
    </row>
    <row r="80" spans="2:5">
      <c r="B80" s="617" t="s">
        <v>405</v>
      </c>
      <c r="C80" s="618" t="s">
        <v>203</v>
      </c>
      <c r="D80" s="619">
        <v>47</v>
      </c>
      <c r="E80" s="620">
        <v>40.589053999999983</v>
      </c>
    </row>
    <row r="81" spans="2:5">
      <c r="B81" s="617"/>
      <c r="C81" s="618" t="s">
        <v>873</v>
      </c>
      <c r="D81" s="619">
        <v>1</v>
      </c>
      <c r="E81" s="620">
        <v>256.70198699999997</v>
      </c>
    </row>
    <row r="82" spans="2:5">
      <c r="B82" s="617"/>
      <c r="C82" s="618" t="s">
        <v>874</v>
      </c>
      <c r="D82" s="619">
        <v>1</v>
      </c>
      <c r="E82" s="620">
        <v>8.0609380000000002</v>
      </c>
    </row>
    <row r="83" spans="2:5">
      <c r="B83" s="617"/>
      <c r="C83" s="618" t="s">
        <v>205</v>
      </c>
      <c r="D83" s="619">
        <v>4</v>
      </c>
      <c r="E83" s="620">
        <v>6124.4621379999999</v>
      </c>
    </row>
    <row r="84" spans="2:5">
      <c r="B84" s="617"/>
      <c r="C84" s="618" t="s">
        <v>119</v>
      </c>
      <c r="D84" s="619">
        <v>8</v>
      </c>
      <c r="E84" s="620">
        <v>120.162324</v>
      </c>
    </row>
    <row r="85" spans="2:5">
      <c r="B85" s="617"/>
      <c r="C85" s="618" t="s">
        <v>200</v>
      </c>
      <c r="D85" s="619">
        <v>4</v>
      </c>
      <c r="E85" s="620">
        <v>1407.1145139999999</v>
      </c>
    </row>
    <row r="86" spans="2:5">
      <c r="B86" s="617"/>
      <c r="C86" s="618" t="s">
        <v>195</v>
      </c>
      <c r="D86" s="619">
        <v>2</v>
      </c>
      <c r="E86" s="620">
        <v>1459.6809240000002</v>
      </c>
    </row>
    <row r="87" spans="2:5">
      <c r="B87" s="617"/>
      <c r="C87" s="618" t="s">
        <v>156</v>
      </c>
      <c r="D87" s="619">
        <v>1</v>
      </c>
      <c r="E87" s="620">
        <v>18009.968411000002</v>
      </c>
    </row>
    <row r="88" spans="2:5">
      <c r="B88" s="617"/>
      <c r="C88" s="618" t="s">
        <v>157</v>
      </c>
      <c r="D88" s="619">
        <v>2</v>
      </c>
      <c r="E88" s="620">
        <v>36514.702216000005</v>
      </c>
    </row>
    <row r="89" spans="2:5">
      <c r="B89" s="617"/>
      <c r="C89" s="618" t="s">
        <v>210</v>
      </c>
      <c r="D89" s="619">
        <v>7</v>
      </c>
      <c r="E89" s="620">
        <v>4278.018247</v>
      </c>
    </row>
    <row r="90" spans="2:5">
      <c r="B90" s="617"/>
      <c r="C90" s="618" t="s">
        <v>160</v>
      </c>
      <c r="D90" s="619">
        <v>1</v>
      </c>
      <c r="E90" s="620">
        <v>7260.9897559999999</v>
      </c>
    </row>
    <row r="91" spans="2:5" ht="13.5" thickBot="1">
      <c r="B91" s="617"/>
      <c r="C91" s="618" t="s">
        <v>120</v>
      </c>
      <c r="D91" s="619">
        <v>4</v>
      </c>
      <c r="E91" s="620">
        <v>239997.31771800001</v>
      </c>
    </row>
    <row r="92" spans="2:5" s="623" customFormat="1" ht="13.5" thickBot="1">
      <c r="B92" s="1197" t="s">
        <v>891</v>
      </c>
      <c r="C92" s="1198"/>
      <c r="D92" s="621">
        <v>82</v>
      </c>
      <c r="E92" s="622"/>
    </row>
    <row r="93" spans="2:5">
      <c r="B93" s="617" t="s">
        <v>406</v>
      </c>
      <c r="C93" s="618" t="s">
        <v>208</v>
      </c>
      <c r="D93" s="619">
        <v>5</v>
      </c>
      <c r="E93" s="620">
        <v>5800.0690720000002</v>
      </c>
    </row>
    <row r="94" spans="2:5">
      <c r="B94" s="617"/>
      <c r="C94" s="618" t="s">
        <v>200</v>
      </c>
      <c r="D94" s="619">
        <v>8</v>
      </c>
      <c r="E94" s="620">
        <v>1490.8412970000002</v>
      </c>
    </row>
    <row r="95" spans="2:5">
      <c r="B95" s="617"/>
      <c r="C95" s="618" t="s">
        <v>195</v>
      </c>
      <c r="D95" s="619">
        <v>2</v>
      </c>
      <c r="E95" s="620">
        <v>905.88028699999995</v>
      </c>
    </row>
    <row r="96" spans="2:5">
      <c r="B96" s="617"/>
      <c r="C96" s="618" t="s">
        <v>156</v>
      </c>
      <c r="D96" s="619">
        <v>1</v>
      </c>
      <c r="E96" s="620">
        <v>8542.6203860000005</v>
      </c>
    </row>
    <row r="97" spans="2:5">
      <c r="B97" s="617"/>
      <c r="C97" s="618" t="s">
        <v>157</v>
      </c>
      <c r="D97" s="619">
        <v>6</v>
      </c>
      <c r="E97" s="620">
        <v>40088.554039000002</v>
      </c>
    </row>
    <row r="98" spans="2:5">
      <c r="B98" s="617"/>
      <c r="C98" s="618" t="s">
        <v>213</v>
      </c>
      <c r="D98" s="619">
        <v>3</v>
      </c>
      <c r="E98" s="620">
        <v>200.242682</v>
      </c>
    </row>
    <row r="99" spans="2:5" ht="13.5" thickBot="1">
      <c r="B99" s="617"/>
      <c r="C99" s="618" t="s">
        <v>217</v>
      </c>
      <c r="D99" s="619">
        <v>73</v>
      </c>
      <c r="E99" s="620">
        <v>449512.94569099986</v>
      </c>
    </row>
    <row r="100" spans="2:5" s="623" customFormat="1" ht="13.5" thickBot="1">
      <c r="B100" s="1197" t="s">
        <v>892</v>
      </c>
      <c r="C100" s="1198"/>
      <c r="D100" s="621">
        <v>98</v>
      </c>
      <c r="E100" s="622"/>
    </row>
    <row r="101" spans="2:5">
      <c r="B101" s="617" t="s">
        <v>664</v>
      </c>
      <c r="C101" s="618" t="s">
        <v>119</v>
      </c>
      <c r="D101" s="619">
        <v>62</v>
      </c>
      <c r="E101" s="620">
        <v>0.1752739999999999</v>
      </c>
    </row>
    <row r="102" spans="2:5">
      <c r="B102" s="617"/>
      <c r="C102" s="618" t="s">
        <v>200</v>
      </c>
      <c r="D102" s="619">
        <v>2</v>
      </c>
      <c r="E102" s="620">
        <v>499.05220400000002</v>
      </c>
    </row>
    <row r="103" spans="2:5">
      <c r="B103" s="617"/>
      <c r="C103" s="618" t="s">
        <v>196</v>
      </c>
      <c r="D103" s="619">
        <v>1</v>
      </c>
      <c r="E103" s="620">
        <v>63401.976835000001</v>
      </c>
    </row>
    <row r="104" spans="2:5">
      <c r="B104" s="617"/>
      <c r="C104" s="618" t="s">
        <v>156</v>
      </c>
      <c r="D104" s="619">
        <v>1</v>
      </c>
      <c r="E104" s="620">
        <v>10091.721777000001</v>
      </c>
    </row>
    <row r="105" spans="2:5">
      <c r="B105" s="617"/>
      <c r="C105" s="618" t="s">
        <v>157</v>
      </c>
      <c r="D105" s="619">
        <v>6</v>
      </c>
      <c r="E105" s="620">
        <v>26181.763847000002</v>
      </c>
    </row>
    <row r="106" spans="2:5">
      <c r="B106" s="617"/>
      <c r="C106" s="618" t="s">
        <v>160</v>
      </c>
      <c r="D106" s="619">
        <v>6</v>
      </c>
      <c r="E106" s="620">
        <v>2009.2468249999999</v>
      </c>
    </row>
    <row r="107" spans="2:5">
      <c r="B107" s="617"/>
      <c r="C107" s="618" t="s">
        <v>192</v>
      </c>
      <c r="D107" s="619">
        <v>2</v>
      </c>
      <c r="E107" s="620">
        <v>3689.7757550000006</v>
      </c>
    </row>
    <row r="108" spans="2:5" ht="13.5" thickBot="1">
      <c r="B108" s="617"/>
      <c r="C108" s="618" t="s">
        <v>193</v>
      </c>
      <c r="D108" s="619">
        <v>1</v>
      </c>
      <c r="E108" s="620">
        <v>586.299488</v>
      </c>
    </row>
    <row r="109" spans="2:5" s="623" customFormat="1" ht="13.5" thickBot="1">
      <c r="B109" s="1197" t="s">
        <v>893</v>
      </c>
      <c r="C109" s="1198"/>
      <c r="D109" s="621">
        <v>81</v>
      </c>
      <c r="E109" s="622"/>
    </row>
    <row r="110" spans="2:5">
      <c r="B110" s="617" t="s">
        <v>407</v>
      </c>
      <c r="C110" s="618" t="s">
        <v>421</v>
      </c>
      <c r="D110" s="619">
        <v>1</v>
      </c>
      <c r="E110" s="620">
        <v>58.976950000000002</v>
      </c>
    </row>
    <row r="111" spans="2:5">
      <c r="B111" s="617"/>
      <c r="C111" s="618" t="s">
        <v>157</v>
      </c>
      <c r="D111" s="619">
        <v>1</v>
      </c>
      <c r="E111" s="620">
        <v>17812.970986</v>
      </c>
    </row>
    <row r="112" spans="2:5">
      <c r="B112" s="617"/>
      <c r="C112" s="618" t="s">
        <v>160</v>
      </c>
      <c r="D112" s="619">
        <v>1</v>
      </c>
      <c r="E112" s="620">
        <v>474.43863800000003</v>
      </c>
    </row>
    <row r="113" spans="2:5" ht="13.5" thickBot="1">
      <c r="B113" s="617"/>
      <c r="C113" s="618" t="s">
        <v>121</v>
      </c>
      <c r="D113" s="619">
        <v>6</v>
      </c>
      <c r="E113" s="620">
        <v>167540.07318599999</v>
      </c>
    </row>
    <row r="114" spans="2:5" s="623" customFormat="1" ht="13.5" thickBot="1">
      <c r="B114" s="1197" t="s">
        <v>894</v>
      </c>
      <c r="C114" s="1198"/>
      <c r="D114" s="621">
        <v>9</v>
      </c>
      <c r="E114" s="622"/>
    </row>
    <row r="115" spans="2:5">
      <c r="B115" s="617" t="s">
        <v>409</v>
      </c>
      <c r="C115" s="618" t="s">
        <v>203</v>
      </c>
      <c r="D115" s="619">
        <v>25</v>
      </c>
      <c r="E115" s="620">
        <v>7.0675000000000029E-2</v>
      </c>
    </row>
    <row r="116" spans="2:5">
      <c r="B116" s="617"/>
      <c r="C116" s="618" t="s">
        <v>422</v>
      </c>
      <c r="D116" s="619">
        <v>8</v>
      </c>
      <c r="E116" s="620">
        <v>7666.7166679999991</v>
      </c>
    </row>
    <row r="117" spans="2:5">
      <c r="B117" s="617"/>
      <c r="C117" s="618" t="s">
        <v>157</v>
      </c>
      <c r="D117" s="619">
        <v>9</v>
      </c>
      <c r="E117" s="620">
        <v>75792.216733000008</v>
      </c>
    </row>
    <row r="118" spans="2:5" ht="13.5" thickBot="1">
      <c r="B118" s="617"/>
      <c r="C118" s="618" t="s">
        <v>186</v>
      </c>
      <c r="D118" s="619">
        <v>1</v>
      </c>
      <c r="E118" s="620">
        <v>22038.610939000002</v>
      </c>
    </row>
    <row r="119" spans="2:5" s="623" customFormat="1" ht="13.5" thickBot="1">
      <c r="B119" s="1197" t="s">
        <v>895</v>
      </c>
      <c r="C119" s="1198"/>
      <c r="D119" s="621">
        <v>43</v>
      </c>
      <c r="E119" s="622"/>
    </row>
    <row r="120" spans="2:5">
      <c r="B120" s="617" t="s">
        <v>411</v>
      </c>
      <c r="C120" s="618" t="s">
        <v>200</v>
      </c>
      <c r="D120" s="619">
        <v>39</v>
      </c>
      <c r="E120" s="620">
        <v>4108.4902799999982</v>
      </c>
    </row>
    <row r="121" spans="2:5">
      <c r="B121" s="617"/>
      <c r="C121" s="618" t="s">
        <v>195</v>
      </c>
      <c r="D121" s="619">
        <v>2</v>
      </c>
      <c r="E121" s="620">
        <v>19068.562877</v>
      </c>
    </row>
    <row r="122" spans="2:5">
      <c r="B122" s="617"/>
      <c r="C122" s="618" t="s">
        <v>157</v>
      </c>
      <c r="D122" s="619">
        <v>5</v>
      </c>
      <c r="E122" s="620">
        <v>189972.00653200003</v>
      </c>
    </row>
    <row r="123" spans="2:5">
      <c r="B123" s="617"/>
      <c r="C123" s="618" t="s">
        <v>193</v>
      </c>
      <c r="D123" s="619">
        <v>1</v>
      </c>
      <c r="E123" s="620">
        <v>5302.0039699999998</v>
      </c>
    </row>
    <row r="124" spans="2:5" ht="13.5" thickBot="1">
      <c r="B124" s="617"/>
      <c r="C124" s="618" t="s">
        <v>194</v>
      </c>
      <c r="D124" s="619">
        <v>6</v>
      </c>
      <c r="E124" s="620">
        <v>1797.891081</v>
      </c>
    </row>
    <row r="125" spans="2:5" s="623" customFormat="1" ht="13.5" thickBot="1">
      <c r="B125" s="1197" t="s">
        <v>896</v>
      </c>
      <c r="C125" s="1198"/>
      <c r="D125" s="621">
        <v>53</v>
      </c>
      <c r="E125" s="622"/>
    </row>
    <row r="126" spans="2:5">
      <c r="B126" s="617" t="s">
        <v>415</v>
      </c>
      <c r="C126" s="618" t="s">
        <v>200</v>
      </c>
      <c r="D126" s="619">
        <v>1</v>
      </c>
      <c r="E126" s="620">
        <v>585.84384399999999</v>
      </c>
    </row>
    <row r="127" spans="2:5">
      <c r="B127" s="617"/>
      <c r="C127" s="618" t="s">
        <v>195</v>
      </c>
      <c r="D127" s="619">
        <v>5</v>
      </c>
      <c r="E127" s="620">
        <v>5968.9084589999993</v>
      </c>
    </row>
    <row r="128" spans="2:5">
      <c r="B128" s="617"/>
      <c r="C128" s="618" t="s">
        <v>158</v>
      </c>
      <c r="D128" s="619">
        <v>7</v>
      </c>
      <c r="E128" s="620">
        <v>55427.936656000005</v>
      </c>
    </row>
    <row r="129" spans="2:5" ht="13.5" thickBot="1">
      <c r="B129" s="617"/>
      <c r="C129" s="618" t="s">
        <v>160</v>
      </c>
      <c r="D129" s="619">
        <v>1</v>
      </c>
      <c r="E129" s="620">
        <v>248.77502100000001</v>
      </c>
    </row>
    <row r="130" spans="2:5" s="623" customFormat="1" ht="13.5" thickBot="1">
      <c r="B130" s="1197" t="s">
        <v>897</v>
      </c>
      <c r="C130" s="1198"/>
      <c r="D130" s="621">
        <v>14</v>
      </c>
      <c r="E130" s="622"/>
    </row>
    <row r="131" spans="2:5" ht="13.5" thickBot="1">
      <c r="B131" s="617" t="s">
        <v>800</v>
      </c>
      <c r="C131" s="618" t="s">
        <v>156</v>
      </c>
      <c r="D131" s="619">
        <v>1</v>
      </c>
      <c r="E131" s="620">
        <v>33959.877220000002</v>
      </c>
    </row>
    <row r="132" spans="2:5" s="623" customFormat="1" ht="13.5" thickBot="1">
      <c r="B132" s="1197" t="s">
        <v>898</v>
      </c>
      <c r="C132" s="1198"/>
      <c r="D132" s="621">
        <v>1</v>
      </c>
      <c r="E132" s="622"/>
    </row>
    <row r="133" spans="2:5" ht="13.5" thickBot="1">
      <c r="B133" s="617" t="s">
        <v>799</v>
      </c>
      <c r="C133" s="618" t="s">
        <v>156</v>
      </c>
      <c r="D133" s="619">
        <v>1</v>
      </c>
      <c r="E133" s="620">
        <v>66104.901994</v>
      </c>
    </row>
    <row r="134" spans="2:5" s="623" customFormat="1" ht="13.5" thickBot="1">
      <c r="B134" s="1197" t="s">
        <v>899</v>
      </c>
      <c r="C134" s="1198"/>
      <c r="D134" s="621">
        <v>1</v>
      </c>
      <c r="E134" s="622"/>
    </row>
    <row r="135" spans="2:5" ht="13.5" thickBot="1">
      <c r="B135" s="617" t="s">
        <v>903</v>
      </c>
      <c r="C135" s="618" t="s">
        <v>117</v>
      </c>
      <c r="D135" s="619">
        <v>1</v>
      </c>
      <c r="E135" s="620">
        <v>234950.329983</v>
      </c>
    </row>
    <row r="136" spans="2:5" s="623" customFormat="1" ht="13.5" thickBot="1">
      <c r="B136" s="1197" t="s">
        <v>904</v>
      </c>
      <c r="C136" s="1198"/>
      <c r="D136" s="621">
        <v>1</v>
      </c>
      <c r="E136" s="624"/>
    </row>
    <row r="137" spans="2:5" ht="13.5" thickBot="1">
      <c r="B137" s="1199" t="s">
        <v>478</v>
      </c>
      <c r="C137" s="1200"/>
      <c r="D137" s="639">
        <v>1769</v>
      </c>
      <c r="E137" s="644"/>
    </row>
    <row r="138" spans="2:5">
      <c r="B138" s="625" t="s">
        <v>820</v>
      </c>
    </row>
    <row r="139" spans="2:5">
      <c r="B139" s="625" t="s">
        <v>818</v>
      </c>
    </row>
    <row r="140" spans="2:5">
      <c r="B140" s="606" t="s">
        <v>516</v>
      </c>
    </row>
    <row r="141" spans="2:5">
      <c r="B141" s="606" t="s">
        <v>869</v>
      </c>
    </row>
  </sheetData>
  <mergeCells count="24">
    <mergeCell ref="B4:E4"/>
    <mergeCell ref="B1:E1"/>
    <mergeCell ref="B3:E3"/>
    <mergeCell ref="B16:C16"/>
    <mergeCell ref="B22:C22"/>
    <mergeCell ref="B31:C31"/>
    <mergeCell ref="B35:C35"/>
    <mergeCell ref="B40:C40"/>
    <mergeCell ref="B48:C48"/>
    <mergeCell ref="B56:C56"/>
    <mergeCell ref="B64:C64"/>
    <mergeCell ref="B71:C71"/>
    <mergeCell ref="B79:C79"/>
    <mergeCell ref="B92:C92"/>
    <mergeCell ref="B100:C100"/>
    <mergeCell ref="B132:C132"/>
    <mergeCell ref="B134:C134"/>
    <mergeCell ref="B136:C136"/>
    <mergeCell ref="B137:C137"/>
    <mergeCell ref="B109:C109"/>
    <mergeCell ref="B114:C114"/>
    <mergeCell ref="B119:C119"/>
    <mergeCell ref="B125:C125"/>
    <mergeCell ref="B130:C130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3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27"/>
  <sheetViews>
    <sheetView view="pageBreakPreview" zoomScaleNormal="75" zoomScaleSheetLayoutView="100" workbookViewId="0">
      <selection activeCell="N32" sqref="N32"/>
    </sheetView>
  </sheetViews>
  <sheetFormatPr baseColWidth="10" defaultRowHeight="12.75"/>
  <cols>
    <col min="1" max="1" width="11.42578125" style="340"/>
    <col min="2" max="2" width="35.5703125" style="314" customWidth="1"/>
    <col min="3" max="7" width="23.5703125" style="314" customWidth="1"/>
    <col min="8" max="16384" width="11.42578125" style="314"/>
  </cols>
  <sheetData>
    <row r="1" spans="2:7" ht="18">
      <c r="B1" s="1083" t="s">
        <v>396</v>
      </c>
      <c r="C1" s="1083"/>
      <c r="D1" s="1083"/>
      <c r="E1" s="1083"/>
      <c r="F1" s="1083"/>
      <c r="G1" s="1083"/>
    </row>
    <row r="2" spans="2:7">
      <c r="B2" s="316"/>
      <c r="C2" s="316"/>
      <c r="D2" s="316"/>
      <c r="E2" s="316"/>
      <c r="F2" s="316"/>
      <c r="G2" s="316"/>
    </row>
    <row r="3" spans="2:7" ht="24.75" customHeight="1">
      <c r="B3" s="1084" t="s">
        <v>912</v>
      </c>
      <c r="C3" s="1084"/>
      <c r="D3" s="1084"/>
      <c r="E3" s="1084"/>
      <c r="F3" s="1084"/>
      <c r="G3" s="1084"/>
    </row>
    <row r="4" spans="2:7" ht="13.5" thickBot="1">
      <c r="B4" s="321"/>
      <c r="C4" s="321"/>
      <c r="D4" s="321"/>
      <c r="E4" s="321"/>
      <c r="F4" s="321"/>
      <c r="G4" s="321"/>
    </row>
    <row r="5" spans="2:7" ht="51" customHeight="1" thickBot="1">
      <c r="B5" s="19" t="s">
        <v>318</v>
      </c>
      <c r="C5" s="20" t="s">
        <v>510</v>
      </c>
      <c r="D5" s="20" t="s">
        <v>389</v>
      </c>
      <c r="E5" s="20" t="s">
        <v>578</v>
      </c>
      <c r="F5" s="20" t="s">
        <v>390</v>
      </c>
      <c r="G5" s="21" t="s">
        <v>391</v>
      </c>
    </row>
    <row r="6" spans="2:7" ht="21" customHeight="1">
      <c r="B6" s="336" t="s">
        <v>397</v>
      </c>
      <c r="C6" s="154">
        <v>602291.18999999994</v>
      </c>
      <c r="D6" s="154">
        <v>567984.09</v>
      </c>
      <c r="E6" s="325">
        <v>3220791.7800000003</v>
      </c>
      <c r="F6" s="135">
        <v>732.97</v>
      </c>
      <c r="G6" s="325">
        <v>4391800.03</v>
      </c>
    </row>
    <row r="7" spans="2:7">
      <c r="B7" s="337" t="s">
        <v>398</v>
      </c>
      <c r="C7" s="155">
        <v>87831</v>
      </c>
      <c r="D7" s="155">
        <v>958124</v>
      </c>
      <c r="E7" s="325">
        <v>1562356.3</v>
      </c>
      <c r="F7" s="136"/>
      <c r="G7" s="325">
        <v>2608311.2999999998</v>
      </c>
    </row>
    <row r="8" spans="2:7">
      <c r="B8" s="337" t="s">
        <v>399</v>
      </c>
      <c r="C8" s="155">
        <v>27327</v>
      </c>
      <c r="D8" s="155">
        <v>82438</v>
      </c>
      <c r="E8" s="325">
        <v>453580.78</v>
      </c>
      <c r="F8" s="134">
        <v>299.61</v>
      </c>
      <c r="G8" s="325">
        <v>563645.39</v>
      </c>
    </row>
    <row r="9" spans="2:7">
      <c r="B9" s="337" t="s">
        <v>400</v>
      </c>
      <c r="C9" s="155">
        <v>157.44981610366409</v>
      </c>
      <c r="D9" s="155">
        <v>42893.864803929166</v>
      </c>
      <c r="E9" s="325">
        <v>102503.91256630093</v>
      </c>
      <c r="F9" s="134">
        <v>218238.14299995606</v>
      </c>
      <c r="G9" s="325">
        <v>363793.37018628983</v>
      </c>
    </row>
    <row r="10" spans="2:7">
      <c r="B10" s="337" t="s">
        <v>511</v>
      </c>
      <c r="C10" s="155">
        <v>209053</v>
      </c>
      <c r="D10" s="155">
        <v>611522</v>
      </c>
      <c r="E10" s="325">
        <v>2744204</v>
      </c>
      <c r="F10" s="134"/>
      <c r="G10" s="325">
        <v>3564779</v>
      </c>
    </row>
    <row r="11" spans="2:7">
      <c r="B11" s="337" t="s">
        <v>402</v>
      </c>
      <c r="C11" s="155">
        <v>85551</v>
      </c>
      <c r="D11" s="155">
        <v>1628614</v>
      </c>
      <c r="E11" s="325">
        <v>3093566</v>
      </c>
      <c r="F11" s="134"/>
      <c r="G11" s="325">
        <v>4807731</v>
      </c>
    </row>
    <row r="12" spans="2:7">
      <c r="B12" s="337" t="s">
        <v>403</v>
      </c>
      <c r="C12" s="155">
        <v>96983</v>
      </c>
      <c r="D12" s="155">
        <v>385462</v>
      </c>
      <c r="E12" s="325">
        <v>1519382</v>
      </c>
      <c r="F12" s="134"/>
      <c r="G12" s="325">
        <v>2001827</v>
      </c>
    </row>
    <row r="13" spans="2:7">
      <c r="B13" s="337" t="s">
        <v>414</v>
      </c>
      <c r="C13" s="155">
        <v>68178.635555808374</v>
      </c>
      <c r="D13" s="155">
        <v>76185.449591259414</v>
      </c>
      <c r="E13" s="325">
        <v>293897.96530124109</v>
      </c>
      <c r="F13" s="134"/>
      <c r="G13" s="325">
        <v>438262.05044830887</v>
      </c>
    </row>
    <row r="14" spans="2:7">
      <c r="B14" s="337" t="s">
        <v>416</v>
      </c>
      <c r="C14" s="155">
        <v>43825.710000000006</v>
      </c>
      <c r="D14" s="155">
        <v>389768</v>
      </c>
      <c r="E14" s="325">
        <v>160762.97999999998</v>
      </c>
      <c r="F14" s="134"/>
      <c r="G14" s="325">
        <v>594356.68999999994</v>
      </c>
    </row>
    <row r="15" spans="2:7">
      <c r="B15" s="337" t="s">
        <v>413</v>
      </c>
      <c r="C15" s="155">
        <v>95062</v>
      </c>
      <c r="D15" s="155">
        <v>308430</v>
      </c>
      <c r="E15" s="325">
        <v>851848.35</v>
      </c>
      <c r="F15" s="134"/>
      <c r="G15" s="325">
        <v>1255340.3500000001</v>
      </c>
    </row>
    <row r="16" spans="2:7">
      <c r="B16" s="337" t="s">
        <v>405</v>
      </c>
      <c r="C16" s="155">
        <v>32438</v>
      </c>
      <c r="D16" s="155">
        <v>151325</v>
      </c>
      <c r="E16" s="325">
        <v>2543471.0499999998</v>
      </c>
      <c r="F16" s="134"/>
      <c r="G16" s="325">
        <v>2727234.05</v>
      </c>
    </row>
    <row r="17" spans="2:7">
      <c r="B17" s="337" t="s">
        <v>406</v>
      </c>
      <c r="C17" s="155">
        <v>10720.46</v>
      </c>
      <c r="D17" s="155">
        <v>19512.22</v>
      </c>
      <c r="E17" s="325">
        <v>1380135.3399999999</v>
      </c>
      <c r="F17" s="134">
        <v>620313.01</v>
      </c>
      <c r="G17" s="325">
        <v>2030681.0299999998</v>
      </c>
    </row>
    <row r="18" spans="2:7">
      <c r="B18" s="337" t="s">
        <v>417</v>
      </c>
      <c r="C18" s="155">
        <v>8695.5191719785835</v>
      </c>
      <c r="D18" s="155">
        <v>4397.6275143875619</v>
      </c>
      <c r="E18" s="325">
        <v>207693.44092596826</v>
      </c>
      <c r="F18" s="134"/>
      <c r="G18" s="325">
        <v>220786.58761233441</v>
      </c>
    </row>
    <row r="19" spans="2:7">
      <c r="B19" s="337" t="s">
        <v>407</v>
      </c>
      <c r="C19" s="155">
        <v>16565.222852761861</v>
      </c>
      <c r="D19" s="155">
        <v>189942.48670541248</v>
      </c>
      <c r="E19" s="325">
        <v>104444.56151674336</v>
      </c>
      <c r="F19" s="134"/>
      <c r="G19" s="325">
        <v>310952.27107491769</v>
      </c>
    </row>
    <row r="20" spans="2:7">
      <c r="B20" s="337" t="s">
        <v>409</v>
      </c>
      <c r="C20" s="155">
        <v>16789.587669068293</v>
      </c>
      <c r="D20" s="155">
        <v>210619.18931194415</v>
      </c>
      <c r="E20" s="325">
        <v>274110.88694547251</v>
      </c>
      <c r="F20" s="134"/>
      <c r="G20" s="325">
        <v>501519.66392648494</v>
      </c>
    </row>
    <row r="21" spans="2:7">
      <c r="B21" s="337" t="s">
        <v>411</v>
      </c>
      <c r="C21" s="155">
        <v>9489.3346403713294</v>
      </c>
      <c r="D21" s="155">
        <v>289554.64852755039</v>
      </c>
      <c r="E21" s="325">
        <v>470334.99999335461</v>
      </c>
      <c r="F21" s="134">
        <v>1170.9502661898644</v>
      </c>
      <c r="G21" s="325">
        <v>770549.9334274662</v>
      </c>
    </row>
    <row r="22" spans="2:7">
      <c r="B22" s="337" t="s">
        <v>415</v>
      </c>
      <c r="C22" s="155">
        <v>59689.998430516192</v>
      </c>
      <c r="D22" s="155">
        <v>89093.386507113071</v>
      </c>
      <c r="E22" s="325">
        <v>362510.3682900517</v>
      </c>
      <c r="F22" s="136"/>
      <c r="G22" s="325">
        <v>511293.75322768098</v>
      </c>
    </row>
    <row r="23" spans="2:7" ht="6.75" customHeight="1">
      <c r="B23" s="337"/>
      <c r="C23" s="17"/>
      <c r="D23" s="17"/>
      <c r="E23" s="17"/>
      <c r="F23" s="17"/>
      <c r="G23" s="257"/>
    </row>
    <row r="24" spans="2:7" ht="13.5" thickBot="1">
      <c r="B24" s="338" t="s">
        <v>392</v>
      </c>
      <c r="C24" s="133">
        <v>1470648.108136608</v>
      </c>
      <c r="D24" s="133">
        <v>6005865.9629615955</v>
      </c>
      <c r="E24" s="133">
        <v>19345594.715539128</v>
      </c>
      <c r="F24" s="133">
        <v>840754.68326614588</v>
      </c>
      <c r="G24" s="133">
        <v>27662863.469903491</v>
      </c>
    </row>
    <row r="25" spans="2:7" ht="22.5" customHeight="1">
      <c r="B25" s="1096" t="s">
        <v>395</v>
      </c>
      <c r="C25" s="1096"/>
      <c r="D25" s="1096"/>
      <c r="E25" s="1096"/>
      <c r="F25" s="1096"/>
      <c r="G25" s="260"/>
    </row>
    <row r="26" spans="2:7" ht="18.75" customHeight="1">
      <c r="B26" s="334" t="s">
        <v>579</v>
      </c>
      <c r="C26" s="335"/>
      <c r="D26" s="322"/>
      <c r="E26" s="322"/>
      <c r="F26" s="322"/>
      <c r="G26" s="264"/>
    </row>
    <row r="27" spans="2:7" ht="24" customHeight="1">
      <c r="B27" s="1095" t="s">
        <v>512</v>
      </c>
      <c r="C27" s="1095"/>
    </row>
  </sheetData>
  <mergeCells count="4">
    <mergeCell ref="B1:G1"/>
    <mergeCell ref="B3:G3"/>
    <mergeCell ref="B25:F25"/>
    <mergeCell ref="B27:C27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B1:M30"/>
  <sheetViews>
    <sheetView view="pageBreakPreview" zoomScaleNormal="75" zoomScaleSheetLayoutView="100" workbookViewId="0">
      <selection activeCell="E5" sqref="E5:I5"/>
    </sheetView>
  </sheetViews>
  <sheetFormatPr baseColWidth="10" defaultRowHeight="12.75"/>
  <cols>
    <col min="1" max="1" width="3" style="340" customWidth="1"/>
    <col min="2" max="2" width="25.7109375" style="340" customWidth="1"/>
    <col min="3" max="4" width="16.7109375" style="340" customWidth="1"/>
    <col min="5" max="5" width="19.7109375" style="340" bestFit="1" customWidth="1"/>
    <col min="6" max="8" width="16" style="340" customWidth="1"/>
    <col min="9" max="9" width="11.5703125" style="340"/>
    <col min="10" max="10" width="6.85546875" style="340" customWidth="1"/>
    <col min="11" max="16384" width="11.42578125" style="340"/>
  </cols>
  <sheetData>
    <row r="1" spans="2:13" ht="18">
      <c r="B1" s="1207" t="s">
        <v>226</v>
      </c>
      <c r="C1" s="1207"/>
      <c r="D1" s="1207"/>
      <c r="E1" s="1207"/>
      <c r="F1" s="1207"/>
      <c r="G1" s="1207"/>
      <c r="H1" s="1207"/>
      <c r="I1" s="1207"/>
    </row>
    <row r="2" spans="2:13" ht="15">
      <c r="H2" s="441"/>
      <c r="J2" s="52"/>
    </row>
    <row r="3" spans="2:13" ht="15" customHeight="1">
      <c r="B3" s="1208" t="s">
        <v>911</v>
      </c>
      <c r="C3" s="1208"/>
      <c r="D3" s="1208"/>
      <c r="E3" s="1208"/>
      <c r="F3" s="1208"/>
      <c r="G3" s="1208"/>
      <c r="H3" s="1208"/>
      <c r="I3" s="1208"/>
      <c r="J3" s="91"/>
      <c r="K3" s="91"/>
      <c r="L3" s="91"/>
      <c r="M3" s="91"/>
    </row>
    <row r="4" spans="2:13" ht="13.5" thickBot="1">
      <c r="D4" s="106"/>
      <c r="E4" s="106"/>
      <c r="F4" s="106"/>
      <c r="G4" s="106"/>
      <c r="H4" s="106"/>
    </row>
    <row r="5" spans="2:13" ht="33.75" customHeight="1">
      <c r="B5" s="1209" t="s">
        <v>225</v>
      </c>
      <c r="C5" s="1211" t="s">
        <v>122</v>
      </c>
      <c r="D5" s="1211"/>
      <c r="E5" s="1211"/>
      <c r="F5" s="1211" t="s">
        <v>123</v>
      </c>
      <c r="G5" s="1211"/>
      <c r="H5" s="1211"/>
      <c r="I5" s="1205" t="s">
        <v>124</v>
      </c>
    </row>
    <row r="6" spans="2:13" ht="48.75" customHeight="1" thickBot="1">
      <c r="B6" s="1210"/>
      <c r="C6" s="442" t="s">
        <v>316</v>
      </c>
      <c r="D6" s="178" t="s">
        <v>317</v>
      </c>
      <c r="E6" s="178" t="s">
        <v>125</v>
      </c>
      <c r="F6" s="443" t="s">
        <v>316</v>
      </c>
      <c r="G6" s="632" t="s">
        <v>317</v>
      </c>
      <c r="H6" s="443" t="s">
        <v>423</v>
      </c>
      <c r="I6" s="1206"/>
    </row>
    <row r="7" spans="2:13">
      <c r="B7" s="629" t="s">
        <v>397</v>
      </c>
      <c r="C7" s="460">
        <v>2922670.6878564293</v>
      </c>
      <c r="D7" s="460">
        <v>1544399.4412012764</v>
      </c>
      <c r="E7" s="460">
        <v>4467070.1290577054</v>
      </c>
      <c r="F7" s="460">
        <v>1612824.307482647</v>
      </c>
      <c r="G7" s="631">
        <v>655673.84392241982</v>
      </c>
      <c r="H7" s="460">
        <v>2268498.1514050667</v>
      </c>
      <c r="I7" s="461">
        <v>50.782684978433267</v>
      </c>
    </row>
    <row r="8" spans="2:13">
      <c r="B8" s="628" t="s">
        <v>398</v>
      </c>
      <c r="C8" s="462">
        <v>1543465.1778872891</v>
      </c>
      <c r="D8" s="462">
        <v>1071866.4437601496</v>
      </c>
      <c r="E8" s="462">
        <v>2615331.621647439</v>
      </c>
      <c r="F8" s="462">
        <v>661018.62985849474</v>
      </c>
      <c r="G8" s="630">
        <v>413347.12285267637</v>
      </c>
      <c r="H8" s="462">
        <v>1074365.7527111711</v>
      </c>
      <c r="I8" s="463">
        <v>41.079522910919074</v>
      </c>
    </row>
    <row r="9" spans="2:13">
      <c r="B9" s="628" t="s">
        <v>399</v>
      </c>
      <c r="C9" s="462">
        <v>132141.9525035886</v>
      </c>
      <c r="D9" s="462">
        <v>434275.86592755525</v>
      </c>
      <c r="E9" s="462">
        <v>566417.81843114388</v>
      </c>
      <c r="F9" s="462">
        <v>107755.08306517561</v>
      </c>
      <c r="G9" s="630">
        <v>237245.59071932835</v>
      </c>
      <c r="H9" s="462">
        <v>345000.67378450395</v>
      </c>
      <c r="I9" s="463">
        <v>60.909219759378679</v>
      </c>
    </row>
    <row r="10" spans="2:13">
      <c r="B10" s="628" t="s">
        <v>400</v>
      </c>
      <c r="C10" s="462">
        <v>211034.49293457516</v>
      </c>
      <c r="D10" s="462">
        <v>153282.49500293643</v>
      </c>
      <c r="E10" s="462">
        <v>364316.98793751159</v>
      </c>
      <c r="F10" s="462">
        <v>60941.922046659303</v>
      </c>
      <c r="G10" s="630">
        <v>66819.786502330127</v>
      </c>
      <c r="H10" s="462">
        <v>127761.70854898944</v>
      </c>
      <c r="I10" s="463">
        <v>35.06883092997667</v>
      </c>
    </row>
    <row r="11" spans="2:13">
      <c r="B11" s="628" t="s">
        <v>412</v>
      </c>
      <c r="C11" s="462">
        <v>2944983.9239394427</v>
      </c>
      <c r="D11" s="462">
        <v>1870372.8220895026</v>
      </c>
      <c r="E11" s="462">
        <v>4815356.7460289448</v>
      </c>
      <c r="F11" s="462">
        <v>964721.12463906943</v>
      </c>
      <c r="G11" s="630">
        <v>722276.26877946034</v>
      </c>
      <c r="H11" s="462">
        <v>1686997.3934185298</v>
      </c>
      <c r="I11" s="463">
        <v>35.033694955409835</v>
      </c>
    </row>
    <row r="12" spans="2:13">
      <c r="B12" s="628" t="s">
        <v>651</v>
      </c>
      <c r="C12" s="462">
        <v>2708077.3118474195</v>
      </c>
      <c r="D12" s="462">
        <v>889459.19451802585</v>
      </c>
      <c r="E12" s="462">
        <v>3597536.5063654454</v>
      </c>
      <c r="F12" s="462">
        <v>1188030.8713111519</v>
      </c>
      <c r="G12" s="630">
        <v>313656.72026052803</v>
      </c>
      <c r="H12" s="462">
        <v>1501687.5915716798</v>
      </c>
      <c r="I12" s="463">
        <v>41.742108493259444</v>
      </c>
    </row>
    <row r="13" spans="2:13">
      <c r="B13" s="628" t="s">
        <v>403</v>
      </c>
      <c r="C13" s="462">
        <v>1589505.3252462395</v>
      </c>
      <c r="D13" s="462">
        <v>418823.20311844297</v>
      </c>
      <c r="E13" s="462">
        <v>2008328.5283646826</v>
      </c>
      <c r="F13" s="462">
        <v>651043.43354289269</v>
      </c>
      <c r="G13" s="630">
        <v>233820.37481499012</v>
      </c>
      <c r="H13" s="462">
        <v>884863.80835788278</v>
      </c>
      <c r="I13" s="463">
        <v>44.059714128464776</v>
      </c>
    </row>
    <row r="14" spans="2:13">
      <c r="B14" s="628" t="s">
        <v>416</v>
      </c>
      <c r="C14" s="462">
        <v>435011.06068905722</v>
      </c>
      <c r="D14" s="462">
        <v>159354.47588598356</v>
      </c>
      <c r="E14" s="462">
        <v>594365.53657504078</v>
      </c>
      <c r="F14" s="462">
        <v>163608.81109919405</v>
      </c>
      <c r="G14" s="630">
        <v>67297.060998231493</v>
      </c>
      <c r="H14" s="462">
        <v>230905.87209742554</v>
      </c>
      <c r="I14" s="463">
        <v>38.849135403777375</v>
      </c>
    </row>
    <row r="15" spans="2:13">
      <c r="B15" s="628" t="s">
        <v>414</v>
      </c>
      <c r="C15" s="462">
        <v>266799.66091662477</v>
      </c>
      <c r="D15" s="462">
        <v>171462.67196901358</v>
      </c>
      <c r="E15" s="462">
        <v>438262.33288563835</v>
      </c>
      <c r="F15" s="462">
        <v>166906.47500931317</v>
      </c>
      <c r="G15" s="630">
        <v>65824.333975785397</v>
      </c>
      <c r="H15" s="462">
        <v>232730.80898509856</v>
      </c>
      <c r="I15" s="463">
        <v>53.10308267943897</v>
      </c>
    </row>
    <row r="16" spans="2:13">
      <c r="B16" s="628" t="s">
        <v>877</v>
      </c>
      <c r="C16" s="462">
        <v>747820.478017363</v>
      </c>
      <c r="D16" s="462">
        <v>519215.63233491225</v>
      </c>
      <c r="E16" s="462">
        <v>1267036.1103522752</v>
      </c>
      <c r="F16" s="462">
        <v>458826.27965817391</v>
      </c>
      <c r="G16" s="630">
        <v>271514.05946049088</v>
      </c>
      <c r="H16" s="462">
        <v>730340.33911866485</v>
      </c>
      <c r="I16" s="463">
        <v>57.64163571593928</v>
      </c>
    </row>
    <row r="17" spans="2:9">
      <c r="B17" s="628" t="s">
        <v>405</v>
      </c>
      <c r="C17" s="462">
        <v>1897505.1944087213</v>
      </c>
      <c r="D17" s="462">
        <v>830353.03571930435</v>
      </c>
      <c r="E17" s="462">
        <v>2727858.2301280256</v>
      </c>
      <c r="F17" s="462">
        <v>623070.53024173342</v>
      </c>
      <c r="G17" s="630">
        <v>334088.22259232664</v>
      </c>
      <c r="H17" s="462">
        <v>957158.75283406</v>
      </c>
      <c r="I17" s="463">
        <v>35.088288029878228</v>
      </c>
    </row>
    <row r="18" spans="2:9">
      <c r="B18" s="628" t="s">
        <v>406</v>
      </c>
      <c r="C18" s="462">
        <v>1454297.7614500953</v>
      </c>
      <c r="D18" s="462">
        <v>586456.28060886066</v>
      </c>
      <c r="E18" s="462">
        <v>2040754.0420589559</v>
      </c>
      <c r="F18" s="462">
        <v>137091.11944686258</v>
      </c>
      <c r="G18" s="630">
        <v>176876.81777243916</v>
      </c>
      <c r="H18" s="462">
        <v>313967.9372193017</v>
      </c>
      <c r="I18" s="463">
        <v>15.384898461479141</v>
      </c>
    </row>
    <row r="19" spans="2:9">
      <c r="B19" s="628" t="s">
        <v>664</v>
      </c>
      <c r="C19" s="462">
        <v>186872.53932421125</v>
      </c>
      <c r="D19" s="462">
        <v>35315.826406451102</v>
      </c>
      <c r="E19" s="462">
        <v>222188.36573066236</v>
      </c>
      <c r="F19" s="462">
        <v>81072.442231315668</v>
      </c>
      <c r="G19" s="630">
        <v>30242.650722101356</v>
      </c>
      <c r="H19" s="462">
        <v>111315.09295341703</v>
      </c>
      <c r="I19" s="463">
        <v>50.099424687408536</v>
      </c>
    </row>
    <row r="20" spans="2:9">
      <c r="B20" s="628" t="s">
        <v>407</v>
      </c>
      <c r="C20" s="462">
        <v>176826.02207773074</v>
      </c>
      <c r="D20" s="462">
        <v>134126.24859585302</v>
      </c>
      <c r="E20" s="462">
        <v>310952.27067358373</v>
      </c>
      <c r="F20" s="462">
        <v>102803.0491535464</v>
      </c>
      <c r="G20" s="630">
        <v>58360.322709212764</v>
      </c>
      <c r="H20" s="462">
        <v>161163.37186275917</v>
      </c>
      <c r="I20" s="463">
        <v>51.828974110286332</v>
      </c>
    </row>
    <row r="21" spans="2:9">
      <c r="B21" s="628" t="s">
        <v>409</v>
      </c>
      <c r="C21" s="462">
        <v>396745.8552938464</v>
      </c>
      <c r="D21" s="462">
        <v>95040.214595644007</v>
      </c>
      <c r="E21" s="462">
        <v>491786.06988949038</v>
      </c>
      <c r="F21" s="462">
        <v>114615.43718540081</v>
      </c>
      <c r="G21" s="630">
        <v>40075.724719947706</v>
      </c>
      <c r="H21" s="462">
        <v>154691.1619053485</v>
      </c>
      <c r="I21" s="463">
        <v>31.454970235352391</v>
      </c>
    </row>
    <row r="22" spans="2:9">
      <c r="B22" s="628" t="s">
        <v>411</v>
      </c>
      <c r="C22" s="462">
        <v>453716.34138637444</v>
      </c>
      <c r="D22" s="462">
        <v>316762.42897425359</v>
      </c>
      <c r="E22" s="462">
        <v>770478.77036062803</v>
      </c>
      <c r="F22" s="462">
        <v>133381.9096795916</v>
      </c>
      <c r="G22" s="630">
        <v>136771.17100770373</v>
      </c>
      <c r="H22" s="462">
        <v>270153.0806872953</v>
      </c>
      <c r="I22" s="463">
        <v>35.063014203603331</v>
      </c>
    </row>
    <row r="23" spans="2:9">
      <c r="B23" s="628" t="s">
        <v>415</v>
      </c>
      <c r="C23" s="462">
        <v>308244.33325956797</v>
      </c>
      <c r="D23" s="462">
        <v>203119.38123002203</v>
      </c>
      <c r="E23" s="462">
        <v>511363.71448959003</v>
      </c>
      <c r="F23" s="462">
        <v>154047.4729752077</v>
      </c>
      <c r="G23" s="630">
        <v>65703.062190189346</v>
      </c>
      <c r="H23" s="462">
        <v>219750.53516539704</v>
      </c>
      <c r="I23" s="463">
        <v>42.973431422434366</v>
      </c>
    </row>
    <row r="24" spans="2:9">
      <c r="B24" s="444"/>
      <c r="C24" s="445"/>
      <c r="D24" s="445"/>
      <c r="E24" s="445"/>
      <c r="F24" s="445"/>
      <c r="G24" s="445"/>
      <c r="H24" s="445"/>
      <c r="I24" s="446"/>
    </row>
    <row r="25" spans="2:9" ht="13.5" thickBot="1">
      <c r="B25" s="647" t="s">
        <v>392</v>
      </c>
      <c r="C25" s="447">
        <v>18375718.119038578</v>
      </c>
      <c r="D25" s="447">
        <v>9433685.6619381867</v>
      </c>
      <c r="E25" s="447">
        <v>27809403.780976765</v>
      </c>
      <c r="F25" s="447">
        <v>7381758.8986264309</v>
      </c>
      <c r="G25" s="447">
        <f>SUM(G7:G23)</f>
        <v>3889593.1340001617</v>
      </c>
      <c r="H25" s="447">
        <v>11271352.03262659</v>
      </c>
      <c r="I25" s="648">
        <v>40.530721627109621</v>
      </c>
    </row>
    <row r="26" spans="2:9">
      <c r="B26" s="1203" t="s">
        <v>517</v>
      </c>
      <c r="C26" s="1203"/>
      <c r="D26" s="1203"/>
      <c r="E26" s="1203"/>
      <c r="F26" s="1204"/>
      <c r="G26" s="1204"/>
      <c r="H26" s="1204"/>
      <c r="I26" s="1204"/>
    </row>
    <row r="27" spans="2:9">
      <c r="B27" s="1203" t="s">
        <v>818</v>
      </c>
      <c r="C27" s="1203"/>
      <c r="D27" s="1203"/>
      <c r="E27" s="1203"/>
      <c r="F27" s="1204"/>
      <c r="G27" s="1204"/>
      <c r="H27" s="1204"/>
      <c r="I27" s="1204"/>
    </row>
    <row r="28" spans="2:9">
      <c r="B28" s="1203" t="s">
        <v>524</v>
      </c>
      <c r="C28" s="1203"/>
      <c r="D28" s="1203"/>
      <c r="E28" s="1203"/>
      <c r="F28" s="1204"/>
      <c r="G28" s="1204"/>
      <c r="H28" s="1204"/>
      <c r="I28" s="1204"/>
    </row>
    <row r="29" spans="2:9">
      <c r="B29" s="633" t="s">
        <v>878</v>
      </c>
      <c r="C29" s="634"/>
      <c r="D29" s="634"/>
      <c r="E29" s="634"/>
      <c r="F29" s="634"/>
      <c r="G29" s="634"/>
      <c r="H29" s="634"/>
      <c r="I29" s="634"/>
    </row>
    <row r="30" spans="2:9">
      <c r="H30" s="75"/>
    </row>
  </sheetData>
  <mergeCells count="9">
    <mergeCell ref="B28:I28"/>
    <mergeCell ref="I5:I6"/>
    <mergeCell ref="B1:I1"/>
    <mergeCell ref="B3:I3"/>
    <mergeCell ref="B5:B6"/>
    <mergeCell ref="C5:E5"/>
    <mergeCell ref="F5:H5"/>
    <mergeCell ref="B27:I27"/>
    <mergeCell ref="B26:I26"/>
  </mergeCells>
  <phoneticPr fontId="2" type="noConversion"/>
  <printOptions horizontalCentered="1"/>
  <pageMargins left="0.78740157480314965" right="0.78740157480314965" top="0.59055118110236227" bottom="0.98425196850393704" header="0" footer="0"/>
  <pageSetup paperSize="9" scale="86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0"/>
  <dimension ref="A1:I84"/>
  <sheetViews>
    <sheetView view="pageBreakPreview" topLeftCell="A58" zoomScaleSheetLayoutView="100" workbookViewId="0">
      <selection activeCell="E5" sqref="E5:I5"/>
    </sheetView>
  </sheetViews>
  <sheetFormatPr baseColWidth="10" defaultColWidth="9.140625" defaultRowHeight="12.75"/>
  <cols>
    <col min="1" max="1" width="17.140625" style="340" customWidth="1"/>
    <col min="2" max="2" width="30.5703125" style="340" customWidth="1"/>
    <col min="3" max="3" width="15.7109375" style="340" customWidth="1"/>
    <col min="4" max="4" width="14.28515625" style="340" customWidth="1"/>
    <col min="5" max="5" width="16.7109375" style="340" customWidth="1"/>
    <col min="6" max="6" width="14.7109375" style="340" customWidth="1"/>
    <col min="7" max="7" width="18.140625" style="340" customWidth="1"/>
    <col min="8" max="16384" width="9.140625" style="340"/>
  </cols>
  <sheetData>
    <row r="1" spans="1:9" ht="18">
      <c r="A1" s="1215" t="s">
        <v>424</v>
      </c>
      <c r="B1" s="1215"/>
      <c r="C1" s="1215"/>
      <c r="D1" s="1215"/>
      <c r="E1" s="1215"/>
      <c r="F1" s="1215"/>
      <c r="G1" s="1215"/>
    </row>
    <row r="3" spans="1:9" s="662" customFormat="1" ht="15" customHeight="1">
      <c r="A3" s="1216" t="s">
        <v>913</v>
      </c>
      <c r="B3" s="1216"/>
      <c r="C3" s="1216"/>
      <c r="D3" s="1216"/>
      <c r="E3" s="1216"/>
      <c r="F3" s="1216"/>
      <c r="G3" s="1216"/>
      <c r="H3" s="292"/>
      <c r="I3" s="292"/>
    </row>
    <row r="4" spans="1:9" ht="13.5" customHeight="1" thickBot="1">
      <c r="A4" s="42"/>
      <c r="B4" s="42"/>
      <c r="C4" s="42"/>
      <c r="D4" s="42"/>
      <c r="E4" s="42"/>
      <c r="F4" s="42"/>
      <c r="G4" s="42"/>
    </row>
    <row r="5" spans="1:9" ht="34.5" customHeight="1">
      <c r="A5" s="1217" t="s">
        <v>218</v>
      </c>
      <c r="B5" s="656" t="s">
        <v>425</v>
      </c>
      <c r="C5" s="1219" t="s">
        <v>426</v>
      </c>
      <c r="D5" s="1220"/>
      <c r="E5" s="1219" t="s">
        <v>427</v>
      </c>
      <c r="F5" s="1220"/>
      <c r="G5" s="658" t="s">
        <v>428</v>
      </c>
    </row>
    <row r="6" spans="1:9" ht="30" customHeight="1" thickBot="1">
      <c r="A6" s="1218"/>
      <c r="B6" s="661" t="s">
        <v>582</v>
      </c>
      <c r="C6" s="107" t="s">
        <v>632</v>
      </c>
      <c r="D6" s="107" t="s">
        <v>567</v>
      </c>
      <c r="E6" s="107" t="s">
        <v>430</v>
      </c>
      <c r="F6" s="107" t="s">
        <v>567</v>
      </c>
      <c r="G6" s="185" t="s">
        <v>429</v>
      </c>
    </row>
    <row r="7" spans="1:9">
      <c r="A7" s="1221" t="s">
        <v>128</v>
      </c>
      <c r="B7" s="186" t="s">
        <v>583</v>
      </c>
      <c r="C7" s="195">
        <v>419896.25</v>
      </c>
      <c r="D7" s="678">
        <v>52.81</v>
      </c>
      <c r="E7" s="195">
        <v>610511.97</v>
      </c>
      <c r="F7" s="195">
        <v>4.92</v>
      </c>
      <c r="G7" s="196">
        <v>1.45</v>
      </c>
      <c r="H7" s="6"/>
    </row>
    <row r="8" spans="1:9">
      <c r="A8" s="1222"/>
      <c r="B8" s="187" t="s">
        <v>584</v>
      </c>
      <c r="C8" s="120">
        <v>96981.3</v>
      </c>
      <c r="D8" s="120">
        <v>12.2</v>
      </c>
      <c r="E8" s="120">
        <v>703014.79</v>
      </c>
      <c r="F8" s="120">
        <v>5.66</v>
      </c>
      <c r="G8" s="121">
        <v>7.25</v>
      </c>
      <c r="H8" s="6"/>
    </row>
    <row r="9" spans="1:9">
      <c r="A9" s="1222"/>
      <c r="B9" s="188" t="s">
        <v>585</v>
      </c>
      <c r="C9" s="120">
        <v>124472.48</v>
      </c>
      <c r="D9" s="120">
        <v>15.66</v>
      </c>
      <c r="E9" s="120">
        <v>2002055.47</v>
      </c>
      <c r="F9" s="120">
        <v>16.12</v>
      </c>
      <c r="G9" s="121">
        <v>16.079999999999998</v>
      </c>
      <c r="H9" s="6"/>
    </row>
    <row r="10" spans="1:9">
      <c r="A10" s="1222"/>
      <c r="B10" s="188" t="s">
        <v>586</v>
      </c>
      <c r="C10" s="120">
        <v>66410.63</v>
      </c>
      <c r="D10" s="120">
        <v>8.35</v>
      </c>
      <c r="E10" s="120">
        <v>2329735.2799999998</v>
      </c>
      <c r="F10" s="120">
        <v>18.760000000000002</v>
      </c>
      <c r="G10" s="121">
        <v>35.08</v>
      </c>
      <c r="H10" s="6"/>
    </row>
    <row r="11" spans="1:9">
      <c r="A11" s="1222"/>
      <c r="B11" s="188" t="s">
        <v>587</v>
      </c>
      <c r="C11" s="120">
        <v>36788.32</v>
      </c>
      <c r="D11" s="120">
        <v>4.63</v>
      </c>
      <c r="E11" s="120">
        <v>2543078.98</v>
      </c>
      <c r="F11" s="120">
        <v>20.47</v>
      </c>
      <c r="G11" s="121">
        <v>69.13</v>
      </c>
      <c r="H11" s="6"/>
    </row>
    <row r="12" spans="1:9">
      <c r="A12" s="1222"/>
      <c r="B12" s="188" t="s">
        <v>588</v>
      </c>
      <c r="C12" s="120">
        <v>16213.96</v>
      </c>
      <c r="D12" s="120">
        <v>2.04</v>
      </c>
      <c r="E12" s="120">
        <v>2214175.86</v>
      </c>
      <c r="F12" s="120">
        <v>17.829999999999998</v>
      </c>
      <c r="G12" s="121">
        <v>136.56</v>
      </c>
      <c r="H12" s="6"/>
    </row>
    <row r="13" spans="1:9">
      <c r="A13" s="1222"/>
      <c r="B13" s="188" t="s">
        <v>432</v>
      </c>
      <c r="C13" s="120">
        <v>6437.18</v>
      </c>
      <c r="D13" s="120">
        <v>0.81</v>
      </c>
      <c r="E13" s="120">
        <v>2017591.05</v>
      </c>
      <c r="F13" s="120">
        <v>16.239999999999998</v>
      </c>
      <c r="G13" s="121">
        <v>313.43</v>
      </c>
      <c r="H13" s="6"/>
    </row>
    <row r="14" spans="1:9">
      <c r="A14" s="1222"/>
      <c r="B14" s="65" t="s">
        <v>433</v>
      </c>
      <c r="C14" s="120">
        <v>767200.12</v>
      </c>
      <c r="D14" s="120">
        <v>96.5</v>
      </c>
      <c r="E14" s="120">
        <v>12420163.4</v>
      </c>
      <c r="F14" s="120">
        <v>100</v>
      </c>
      <c r="G14" s="121">
        <v>16.190000000000001</v>
      </c>
      <c r="H14" s="6"/>
    </row>
    <row r="15" spans="1:9" ht="25.5">
      <c r="A15" s="1222"/>
      <c r="B15" s="181" t="s">
        <v>434</v>
      </c>
      <c r="C15" s="183">
        <v>6282.19</v>
      </c>
      <c r="D15" s="183">
        <v>0.79</v>
      </c>
      <c r="E15" s="183"/>
      <c r="F15" s="183"/>
      <c r="G15" s="121"/>
      <c r="H15" s="6"/>
    </row>
    <row r="16" spans="1:9">
      <c r="A16" s="1222"/>
      <c r="B16" s="65" t="s">
        <v>435</v>
      </c>
      <c r="C16" s="183">
        <v>21556.11</v>
      </c>
      <c r="D16" s="183">
        <v>2.71</v>
      </c>
      <c r="E16" s="183"/>
      <c r="F16" s="183"/>
      <c r="G16" s="121"/>
      <c r="H16" s="6"/>
    </row>
    <row r="17" spans="1:8">
      <c r="A17" s="1222"/>
      <c r="B17" s="246" t="s">
        <v>391</v>
      </c>
      <c r="C17" s="122">
        <v>795038.42</v>
      </c>
      <c r="D17" s="122">
        <v>100</v>
      </c>
      <c r="E17" s="122"/>
      <c r="F17" s="122"/>
      <c r="G17" s="123"/>
      <c r="H17" s="6"/>
    </row>
    <row r="18" spans="1:8">
      <c r="A18" s="1222" t="s">
        <v>589</v>
      </c>
      <c r="B18" s="189" t="s">
        <v>583</v>
      </c>
      <c r="C18" s="125">
        <v>266807.53999999998</v>
      </c>
      <c r="D18" s="679">
        <v>45.86</v>
      </c>
      <c r="E18" s="125">
        <v>539974.27</v>
      </c>
      <c r="F18" s="125">
        <v>6.26</v>
      </c>
      <c r="G18" s="126">
        <v>2.02</v>
      </c>
      <c r="H18" s="6"/>
    </row>
    <row r="19" spans="1:8">
      <c r="A19" s="1222" t="s">
        <v>589</v>
      </c>
      <c r="B19" s="187" t="s">
        <v>584</v>
      </c>
      <c r="C19" s="120">
        <v>89630.71</v>
      </c>
      <c r="D19" s="120">
        <v>15.41</v>
      </c>
      <c r="E19" s="120">
        <v>642384.89</v>
      </c>
      <c r="F19" s="120">
        <v>7.44</v>
      </c>
      <c r="G19" s="121">
        <v>7.17</v>
      </c>
      <c r="H19" s="6"/>
    </row>
    <row r="20" spans="1:8">
      <c r="A20" s="1222" t="s">
        <v>589</v>
      </c>
      <c r="B20" s="188" t="s">
        <v>585</v>
      </c>
      <c r="C20" s="120">
        <v>87962.42</v>
      </c>
      <c r="D20" s="120">
        <v>15.12</v>
      </c>
      <c r="E20" s="120">
        <v>1379537.31</v>
      </c>
      <c r="F20" s="120">
        <v>15.98</v>
      </c>
      <c r="G20" s="121">
        <v>15.68</v>
      </c>
      <c r="H20" s="6"/>
    </row>
    <row r="21" spans="1:8">
      <c r="A21" s="1222" t="s">
        <v>589</v>
      </c>
      <c r="B21" s="188" t="s">
        <v>586</v>
      </c>
      <c r="C21" s="120">
        <v>37489.440000000002</v>
      </c>
      <c r="D21" s="120">
        <v>6.45</v>
      </c>
      <c r="E21" s="120">
        <v>1312803.33</v>
      </c>
      <c r="F21" s="120">
        <v>15.21</v>
      </c>
      <c r="G21" s="121">
        <v>35.020000000000003</v>
      </c>
      <c r="H21" s="6"/>
    </row>
    <row r="22" spans="1:8">
      <c r="A22" s="1222" t="s">
        <v>589</v>
      </c>
      <c r="B22" s="188" t="s">
        <v>587</v>
      </c>
      <c r="C22" s="120">
        <v>20892.740000000002</v>
      </c>
      <c r="D22" s="120">
        <v>3.59</v>
      </c>
      <c r="E22" s="120">
        <v>1455372.49</v>
      </c>
      <c r="F22" s="120">
        <v>16.86</v>
      </c>
      <c r="G22" s="121">
        <v>69.66</v>
      </c>
      <c r="H22" s="6"/>
    </row>
    <row r="23" spans="1:8">
      <c r="A23" s="1222" t="s">
        <v>589</v>
      </c>
      <c r="B23" s="188" t="s">
        <v>588</v>
      </c>
      <c r="C23" s="120">
        <v>11492.86</v>
      </c>
      <c r="D23" s="120">
        <v>1.98</v>
      </c>
      <c r="E23" s="120">
        <v>1599731.95</v>
      </c>
      <c r="F23" s="120">
        <v>18.54</v>
      </c>
      <c r="G23" s="121">
        <v>139.19</v>
      </c>
      <c r="H23" s="6"/>
    </row>
    <row r="24" spans="1:8">
      <c r="A24" s="1222" t="s">
        <v>589</v>
      </c>
      <c r="B24" s="188" t="s">
        <v>432</v>
      </c>
      <c r="C24" s="120">
        <v>5471.99</v>
      </c>
      <c r="D24" s="120">
        <v>0.94</v>
      </c>
      <c r="E24" s="120">
        <v>1700523.21</v>
      </c>
      <c r="F24" s="120">
        <v>19.71</v>
      </c>
      <c r="G24" s="121">
        <v>310.77</v>
      </c>
      <c r="H24" s="6"/>
    </row>
    <row r="25" spans="1:8">
      <c r="A25" s="1222" t="s">
        <v>589</v>
      </c>
      <c r="B25" s="65" t="s">
        <v>433</v>
      </c>
      <c r="C25" s="120">
        <v>519747.7</v>
      </c>
      <c r="D25" s="120">
        <v>89.35</v>
      </c>
      <c r="E25" s="120">
        <v>8630327.4499999993</v>
      </c>
      <c r="F25" s="120">
        <v>100</v>
      </c>
      <c r="G25" s="121">
        <v>16.600000000000001</v>
      </c>
      <c r="H25" s="6"/>
    </row>
    <row r="26" spans="1:8" ht="25.5">
      <c r="A26" s="1222" t="s">
        <v>589</v>
      </c>
      <c r="B26" s="181" t="s">
        <v>434</v>
      </c>
      <c r="C26" s="183">
        <v>10512.03</v>
      </c>
      <c r="D26" s="183">
        <v>1.81</v>
      </c>
      <c r="E26" s="183"/>
      <c r="F26" s="183"/>
      <c r="G26" s="121"/>
      <c r="H26" s="6"/>
    </row>
    <row r="27" spans="1:8">
      <c r="A27" s="1222" t="s">
        <v>589</v>
      </c>
      <c r="B27" s="65" t="s">
        <v>435</v>
      </c>
      <c r="C27" s="183">
        <v>51398.46</v>
      </c>
      <c r="D27" s="183">
        <v>8.84</v>
      </c>
      <c r="E27" s="183"/>
      <c r="F27" s="183"/>
      <c r="G27" s="121"/>
      <c r="H27" s="6"/>
    </row>
    <row r="28" spans="1:8">
      <c r="A28" s="1222" t="s">
        <v>589</v>
      </c>
      <c r="B28" s="246" t="s">
        <v>391</v>
      </c>
      <c r="C28" s="122">
        <v>581658.18999999994</v>
      </c>
      <c r="D28" s="122">
        <v>100</v>
      </c>
      <c r="E28" s="122"/>
      <c r="F28" s="122"/>
      <c r="G28" s="123"/>
      <c r="H28" s="6"/>
    </row>
    <row r="29" spans="1:8">
      <c r="A29" s="1222" t="s">
        <v>590</v>
      </c>
      <c r="B29" s="189" t="s">
        <v>583</v>
      </c>
      <c r="C29" s="125">
        <v>404577.5</v>
      </c>
      <c r="D29" s="125">
        <v>46.11</v>
      </c>
      <c r="E29" s="125">
        <v>977706.17</v>
      </c>
      <c r="F29" s="125">
        <v>11.33</v>
      </c>
      <c r="G29" s="126">
        <v>2.42</v>
      </c>
      <c r="H29" s="6"/>
    </row>
    <row r="30" spans="1:8">
      <c r="A30" s="1222" t="s">
        <v>590</v>
      </c>
      <c r="B30" s="187" t="s">
        <v>584</v>
      </c>
      <c r="C30" s="120">
        <v>208671.89</v>
      </c>
      <c r="D30" s="120">
        <v>23.78</v>
      </c>
      <c r="E30" s="120">
        <v>1491764.26</v>
      </c>
      <c r="F30" s="120">
        <v>17.28</v>
      </c>
      <c r="G30" s="121">
        <v>7.15</v>
      </c>
      <c r="H30" s="6"/>
    </row>
    <row r="31" spans="1:8">
      <c r="A31" s="1222" t="s">
        <v>590</v>
      </c>
      <c r="B31" s="188" t="s">
        <v>585</v>
      </c>
      <c r="C31" s="120">
        <v>163845.44</v>
      </c>
      <c r="D31" s="120">
        <v>18.670000000000002</v>
      </c>
      <c r="E31" s="120">
        <v>2475562.33</v>
      </c>
      <c r="F31" s="120">
        <v>28.68</v>
      </c>
      <c r="G31" s="121">
        <v>15.11</v>
      </c>
      <c r="H31" s="6"/>
    </row>
    <row r="32" spans="1:8">
      <c r="A32" s="1222" t="s">
        <v>590</v>
      </c>
      <c r="B32" s="188" t="s">
        <v>586</v>
      </c>
      <c r="C32" s="120">
        <v>45584.09</v>
      </c>
      <c r="D32" s="120">
        <v>5.19</v>
      </c>
      <c r="E32" s="120">
        <v>1567444.26</v>
      </c>
      <c r="F32" s="120">
        <v>18.16</v>
      </c>
      <c r="G32" s="121">
        <v>34.39</v>
      </c>
      <c r="H32" s="6"/>
    </row>
    <row r="33" spans="1:8">
      <c r="A33" s="1222" t="s">
        <v>590</v>
      </c>
      <c r="B33" s="188" t="s">
        <v>587</v>
      </c>
      <c r="C33" s="120">
        <v>17874.05</v>
      </c>
      <c r="D33" s="120">
        <v>2.04</v>
      </c>
      <c r="E33" s="120">
        <v>1208466.72</v>
      </c>
      <c r="F33" s="120">
        <v>14</v>
      </c>
      <c r="G33" s="121">
        <v>67.61</v>
      </c>
      <c r="H33" s="6"/>
    </row>
    <row r="34" spans="1:8">
      <c r="A34" s="1222" t="s">
        <v>590</v>
      </c>
      <c r="B34" s="188" t="s">
        <v>588</v>
      </c>
      <c r="C34" s="120">
        <v>4813.8900000000003</v>
      </c>
      <c r="D34" s="120">
        <v>0.55000000000000004</v>
      </c>
      <c r="E34" s="120">
        <v>638104.32999999996</v>
      </c>
      <c r="F34" s="120">
        <v>7.39</v>
      </c>
      <c r="G34" s="121">
        <v>132.55000000000001</v>
      </c>
      <c r="H34" s="6"/>
    </row>
    <row r="35" spans="1:8">
      <c r="A35" s="1222" t="s">
        <v>590</v>
      </c>
      <c r="B35" s="188" t="s">
        <v>432</v>
      </c>
      <c r="C35" s="120">
        <v>1020.21</v>
      </c>
      <c r="D35" s="120">
        <v>0.12</v>
      </c>
      <c r="E35" s="120">
        <v>272929.84000000003</v>
      </c>
      <c r="F35" s="120">
        <v>3.16</v>
      </c>
      <c r="G35" s="121">
        <v>267.52</v>
      </c>
      <c r="H35" s="6"/>
    </row>
    <row r="36" spans="1:8">
      <c r="A36" s="1222" t="s">
        <v>590</v>
      </c>
      <c r="B36" s="65" t="s">
        <v>433</v>
      </c>
      <c r="C36" s="120">
        <v>846387.07</v>
      </c>
      <c r="D36" s="120">
        <v>96.46</v>
      </c>
      <c r="E36" s="120">
        <v>8631977.9100000001</v>
      </c>
      <c r="F36" s="120">
        <v>100</v>
      </c>
      <c r="G36" s="121">
        <v>10.199999999999999</v>
      </c>
      <c r="H36" s="6"/>
    </row>
    <row r="37" spans="1:8" ht="25.5">
      <c r="A37" s="1222" t="s">
        <v>590</v>
      </c>
      <c r="B37" s="181" t="s">
        <v>434</v>
      </c>
      <c r="C37" s="183">
        <v>10391.5</v>
      </c>
      <c r="D37" s="183">
        <v>1.18</v>
      </c>
      <c r="E37" s="183"/>
      <c r="F37" s="183"/>
      <c r="G37" s="121"/>
      <c r="H37" s="6"/>
    </row>
    <row r="38" spans="1:8">
      <c r="A38" s="1222" t="s">
        <v>590</v>
      </c>
      <c r="B38" s="181" t="s">
        <v>435</v>
      </c>
      <c r="C38" s="183">
        <v>20710.009999999998</v>
      </c>
      <c r="D38" s="183">
        <v>2.36</v>
      </c>
      <c r="E38" s="183"/>
      <c r="F38" s="183"/>
      <c r="G38" s="121"/>
      <c r="H38" s="6"/>
    </row>
    <row r="39" spans="1:8">
      <c r="A39" s="1222" t="s">
        <v>590</v>
      </c>
      <c r="B39" s="246" t="s">
        <v>391</v>
      </c>
      <c r="C39" s="122">
        <v>877488.58</v>
      </c>
      <c r="D39" s="122">
        <v>100</v>
      </c>
      <c r="E39" s="122"/>
      <c r="F39" s="122"/>
      <c r="G39" s="123"/>
      <c r="H39" s="6"/>
    </row>
    <row r="40" spans="1:8">
      <c r="A40" s="1223" t="s">
        <v>138</v>
      </c>
      <c r="B40" s="124" t="s">
        <v>583</v>
      </c>
      <c r="C40" s="125">
        <v>602841.23</v>
      </c>
      <c r="D40" s="125">
        <v>74.88</v>
      </c>
      <c r="E40" s="125">
        <v>722669.06</v>
      </c>
      <c r="F40" s="125">
        <v>15.95</v>
      </c>
      <c r="G40" s="126">
        <v>1.2</v>
      </c>
      <c r="H40" s="6"/>
    </row>
    <row r="41" spans="1:8">
      <c r="A41" s="1223" t="s">
        <v>590</v>
      </c>
      <c r="B41" s="190" t="s">
        <v>584</v>
      </c>
      <c r="C41" s="120">
        <v>88634.6</v>
      </c>
      <c r="D41" s="120">
        <v>11</v>
      </c>
      <c r="E41" s="120">
        <v>629848.07999999996</v>
      </c>
      <c r="F41" s="120">
        <v>13.9</v>
      </c>
      <c r="G41" s="121">
        <v>7.11</v>
      </c>
      <c r="H41" s="6"/>
    </row>
    <row r="42" spans="1:8">
      <c r="A42" s="1223" t="s">
        <v>590</v>
      </c>
      <c r="B42" s="119" t="s">
        <v>585</v>
      </c>
      <c r="C42" s="120">
        <v>70066.87</v>
      </c>
      <c r="D42" s="120">
        <v>8.6999999999999993</v>
      </c>
      <c r="E42" s="120">
        <v>1077707.03</v>
      </c>
      <c r="F42" s="120">
        <v>23.79</v>
      </c>
      <c r="G42" s="121">
        <v>15.38</v>
      </c>
      <c r="H42" s="6"/>
    </row>
    <row r="43" spans="1:8">
      <c r="A43" s="1223" t="s">
        <v>590</v>
      </c>
      <c r="B43" s="119" t="s">
        <v>586</v>
      </c>
      <c r="C43" s="120">
        <v>19281.310000000001</v>
      </c>
      <c r="D43" s="120">
        <v>2.4</v>
      </c>
      <c r="E43" s="120">
        <v>650081.48</v>
      </c>
      <c r="F43" s="120">
        <v>14.35</v>
      </c>
      <c r="G43" s="121">
        <v>33.72</v>
      </c>
      <c r="H43" s="6"/>
    </row>
    <row r="44" spans="1:8">
      <c r="A44" s="1223" t="s">
        <v>590</v>
      </c>
      <c r="B44" s="119" t="s">
        <v>587</v>
      </c>
      <c r="C44" s="120">
        <v>6322.74</v>
      </c>
      <c r="D44" s="120">
        <v>0.79</v>
      </c>
      <c r="E44" s="120">
        <v>432086.94</v>
      </c>
      <c r="F44" s="120">
        <v>9.5399999999999991</v>
      </c>
      <c r="G44" s="121">
        <v>68.34</v>
      </c>
      <c r="H44" s="6"/>
    </row>
    <row r="45" spans="1:8">
      <c r="A45" s="1223" t="s">
        <v>590</v>
      </c>
      <c r="B45" s="119" t="s">
        <v>588</v>
      </c>
      <c r="C45" s="120">
        <v>2970.51</v>
      </c>
      <c r="D45" s="120">
        <v>0.37</v>
      </c>
      <c r="E45" s="120">
        <v>414711.84</v>
      </c>
      <c r="F45" s="120">
        <v>9.16</v>
      </c>
      <c r="G45" s="121">
        <v>139.61000000000001</v>
      </c>
      <c r="H45" s="6"/>
    </row>
    <row r="46" spans="1:8">
      <c r="A46" s="1223" t="s">
        <v>590</v>
      </c>
      <c r="B46" s="119" t="s">
        <v>432</v>
      </c>
      <c r="C46" s="120">
        <v>1816.19</v>
      </c>
      <c r="D46" s="120">
        <v>0.23</v>
      </c>
      <c r="E46" s="120">
        <v>602765.93000000005</v>
      </c>
      <c r="F46" s="120">
        <v>13.31</v>
      </c>
      <c r="G46" s="121">
        <v>331.88</v>
      </c>
      <c r="H46" s="6"/>
    </row>
    <row r="47" spans="1:8">
      <c r="A47" s="1223" t="s">
        <v>590</v>
      </c>
      <c r="B47" s="119" t="s">
        <v>433</v>
      </c>
      <c r="C47" s="120">
        <v>791933.45</v>
      </c>
      <c r="D47" s="120">
        <v>98.37</v>
      </c>
      <c r="E47" s="120">
        <v>4529870.3600000003</v>
      </c>
      <c r="F47" s="120">
        <v>100</v>
      </c>
      <c r="G47" s="121">
        <v>5.72</v>
      </c>
      <c r="H47" s="6"/>
    </row>
    <row r="48" spans="1:8" ht="25.5">
      <c r="A48" s="1223" t="s">
        <v>590</v>
      </c>
      <c r="B48" s="182" t="s">
        <v>434</v>
      </c>
      <c r="C48" s="183">
        <v>4389.03</v>
      </c>
      <c r="D48" s="183">
        <v>0.55000000000000004</v>
      </c>
      <c r="E48" s="183"/>
      <c r="F48" s="183"/>
      <c r="G48" s="121"/>
      <c r="H48" s="6"/>
    </row>
    <row r="49" spans="1:8">
      <c r="A49" s="1223" t="s">
        <v>590</v>
      </c>
      <c r="B49" s="182" t="s">
        <v>435</v>
      </c>
      <c r="C49" s="183">
        <v>8692.49</v>
      </c>
      <c r="D49" s="183">
        <v>1.08</v>
      </c>
      <c r="E49" s="183"/>
      <c r="F49" s="183"/>
      <c r="G49" s="121"/>
      <c r="H49" s="6"/>
    </row>
    <row r="50" spans="1:8">
      <c r="A50" s="1223" t="s">
        <v>590</v>
      </c>
      <c r="B50" s="184" t="s">
        <v>391</v>
      </c>
      <c r="C50" s="122">
        <v>805014.97</v>
      </c>
      <c r="D50" s="122">
        <v>100</v>
      </c>
      <c r="E50" s="122"/>
      <c r="F50" s="122"/>
      <c r="G50" s="123"/>
      <c r="H50" s="6"/>
    </row>
    <row r="51" spans="1:8">
      <c r="A51" s="1222" t="s">
        <v>591</v>
      </c>
      <c r="B51" s="189" t="s">
        <v>583</v>
      </c>
      <c r="C51" s="125">
        <v>1463085.21</v>
      </c>
      <c r="D51" s="679">
        <v>67.22</v>
      </c>
      <c r="E51" s="125">
        <v>2672914.71</v>
      </c>
      <c r="F51" s="125">
        <v>16.84</v>
      </c>
      <c r="G51" s="126">
        <v>1.83</v>
      </c>
      <c r="H51" s="6"/>
    </row>
    <row r="52" spans="1:8">
      <c r="A52" s="1222" t="s">
        <v>591</v>
      </c>
      <c r="B52" s="187" t="s">
        <v>584</v>
      </c>
      <c r="C52" s="120">
        <v>308456.95</v>
      </c>
      <c r="D52" s="120">
        <v>14.17</v>
      </c>
      <c r="E52" s="120">
        <v>2158708.08</v>
      </c>
      <c r="F52" s="120">
        <v>13.6</v>
      </c>
      <c r="G52" s="121">
        <v>7</v>
      </c>
      <c r="H52" s="6"/>
    </row>
    <row r="53" spans="1:8">
      <c r="A53" s="1222" t="s">
        <v>591</v>
      </c>
      <c r="B53" s="188" t="s">
        <v>585</v>
      </c>
      <c r="C53" s="120">
        <v>217614.2</v>
      </c>
      <c r="D53" s="120">
        <v>10</v>
      </c>
      <c r="E53" s="120">
        <v>3355358.54</v>
      </c>
      <c r="F53" s="120">
        <v>21.15</v>
      </c>
      <c r="G53" s="121">
        <v>15.42</v>
      </c>
      <c r="H53" s="6"/>
    </row>
    <row r="54" spans="1:8">
      <c r="A54" s="1222" t="s">
        <v>591</v>
      </c>
      <c r="B54" s="188" t="s">
        <v>586</v>
      </c>
      <c r="C54" s="120">
        <v>72151.73</v>
      </c>
      <c r="D54" s="120">
        <v>3.31</v>
      </c>
      <c r="E54" s="120">
        <v>2485721.96</v>
      </c>
      <c r="F54" s="120">
        <v>15.66</v>
      </c>
      <c r="G54" s="121">
        <v>34.450000000000003</v>
      </c>
      <c r="H54" s="6"/>
    </row>
    <row r="55" spans="1:8">
      <c r="A55" s="1222" t="s">
        <v>591</v>
      </c>
      <c r="B55" s="188" t="s">
        <v>587</v>
      </c>
      <c r="C55" s="120">
        <v>30457.47</v>
      </c>
      <c r="D55" s="120">
        <v>1.4</v>
      </c>
      <c r="E55" s="120">
        <v>2087584.07</v>
      </c>
      <c r="F55" s="120">
        <v>13.16</v>
      </c>
      <c r="G55" s="121">
        <v>68.540000000000006</v>
      </c>
      <c r="H55" s="6"/>
    </row>
    <row r="56" spans="1:8">
      <c r="A56" s="1222" t="s">
        <v>591</v>
      </c>
      <c r="B56" s="188" t="s">
        <v>588</v>
      </c>
      <c r="C56" s="120">
        <v>11960.36</v>
      </c>
      <c r="D56" s="120">
        <v>0.55000000000000004</v>
      </c>
      <c r="E56" s="120">
        <v>1633893.1</v>
      </c>
      <c r="F56" s="120">
        <v>10.3</v>
      </c>
      <c r="G56" s="121">
        <v>136.61000000000001</v>
      </c>
      <c r="H56" s="6"/>
    </row>
    <row r="57" spans="1:8">
      <c r="A57" s="1222" t="s">
        <v>591</v>
      </c>
      <c r="B57" s="188" t="s">
        <v>432</v>
      </c>
      <c r="C57" s="120">
        <v>4849.88</v>
      </c>
      <c r="D57" s="120">
        <v>0.22</v>
      </c>
      <c r="E57" s="120">
        <v>1474448.81</v>
      </c>
      <c r="F57" s="120">
        <v>9.2899999999999991</v>
      </c>
      <c r="G57" s="121">
        <v>304.02</v>
      </c>
      <c r="H57" s="6"/>
    </row>
    <row r="58" spans="1:8">
      <c r="A58" s="1222" t="s">
        <v>591</v>
      </c>
      <c r="B58" s="65" t="s">
        <v>433</v>
      </c>
      <c r="C58" s="120">
        <v>2108575.7999999998</v>
      </c>
      <c r="D58" s="120">
        <v>96.87</v>
      </c>
      <c r="E58" s="120">
        <v>15868629.27</v>
      </c>
      <c r="F58" s="120">
        <v>100</v>
      </c>
      <c r="G58" s="121">
        <v>7.53</v>
      </c>
      <c r="H58" s="6"/>
    </row>
    <row r="59" spans="1:8" ht="25.5">
      <c r="A59" s="1222" t="s">
        <v>591</v>
      </c>
      <c r="B59" s="181" t="s">
        <v>434</v>
      </c>
      <c r="C59" s="183">
        <v>45872.21</v>
      </c>
      <c r="D59" s="183">
        <v>2.11</v>
      </c>
      <c r="E59" s="183"/>
      <c r="F59" s="183"/>
      <c r="G59" s="121"/>
      <c r="H59" s="6"/>
    </row>
    <row r="60" spans="1:8">
      <c r="A60" s="1222" t="s">
        <v>591</v>
      </c>
      <c r="B60" s="65" t="s">
        <v>435</v>
      </c>
      <c r="C60" s="183">
        <v>22182.04</v>
      </c>
      <c r="D60" s="183">
        <v>1.02</v>
      </c>
      <c r="E60" s="183"/>
      <c r="F60" s="183"/>
      <c r="G60" s="121"/>
      <c r="H60" s="6"/>
    </row>
    <row r="61" spans="1:8">
      <c r="A61" s="1222" t="s">
        <v>591</v>
      </c>
      <c r="B61" s="246" t="s">
        <v>391</v>
      </c>
      <c r="C61" s="122">
        <v>2176630.0499999998</v>
      </c>
      <c r="D61" s="122">
        <v>100</v>
      </c>
      <c r="E61" s="122"/>
      <c r="F61" s="122"/>
      <c r="G61" s="123"/>
      <c r="H61" s="6"/>
    </row>
    <row r="62" spans="1:8">
      <c r="A62" s="1222" t="s">
        <v>592</v>
      </c>
      <c r="B62" s="189" t="s">
        <v>583</v>
      </c>
      <c r="C62" s="125">
        <v>113200.62</v>
      </c>
      <c r="D62" s="679">
        <v>14.65</v>
      </c>
      <c r="E62" s="125">
        <v>341820.74</v>
      </c>
      <c r="F62" s="125">
        <v>1.44</v>
      </c>
      <c r="G62" s="126">
        <v>3.02</v>
      </c>
      <c r="H62" s="6"/>
    </row>
    <row r="63" spans="1:8">
      <c r="A63" s="1222" t="s">
        <v>592</v>
      </c>
      <c r="B63" s="187" t="s">
        <v>584</v>
      </c>
      <c r="C63" s="120">
        <v>160098.15</v>
      </c>
      <c r="D63" s="120">
        <v>20.72</v>
      </c>
      <c r="E63" s="120">
        <v>1184735.03</v>
      </c>
      <c r="F63" s="120">
        <v>5</v>
      </c>
      <c r="G63" s="121">
        <v>7.4</v>
      </c>
      <c r="H63" s="6"/>
    </row>
    <row r="64" spans="1:8">
      <c r="A64" s="1222" t="s">
        <v>592</v>
      </c>
      <c r="B64" s="188" t="s">
        <v>585</v>
      </c>
      <c r="C64" s="120">
        <v>221604.46</v>
      </c>
      <c r="D64" s="120">
        <v>28.67</v>
      </c>
      <c r="E64" s="120">
        <v>3481553.01</v>
      </c>
      <c r="F64" s="120">
        <v>14.69</v>
      </c>
      <c r="G64" s="121">
        <v>15.71</v>
      </c>
      <c r="H64" s="6"/>
    </row>
    <row r="65" spans="1:8">
      <c r="A65" s="1222" t="s">
        <v>592</v>
      </c>
      <c r="B65" s="188" t="s">
        <v>586</v>
      </c>
      <c r="C65" s="120">
        <v>77047.350000000006</v>
      </c>
      <c r="D65" s="120">
        <v>9.9700000000000006</v>
      </c>
      <c r="E65" s="120">
        <v>2644010.0099999998</v>
      </c>
      <c r="F65" s="120">
        <v>11.16</v>
      </c>
      <c r="G65" s="121">
        <v>34.32</v>
      </c>
      <c r="H65" s="6"/>
    </row>
    <row r="66" spans="1:8">
      <c r="A66" s="1222" t="s">
        <v>592</v>
      </c>
      <c r="B66" s="188" t="s">
        <v>587</v>
      </c>
      <c r="C66" s="120">
        <v>50937.04</v>
      </c>
      <c r="D66" s="120">
        <v>6.59</v>
      </c>
      <c r="E66" s="120">
        <v>3654312.3</v>
      </c>
      <c r="F66" s="120">
        <v>15.42</v>
      </c>
      <c r="G66" s="121">
        <v>71.739999999999995</v>
      </c>
      <c r="H66" s="6"/>
    </row>
    <row r="67" spans="1:8">
      <c r="A67" s="1222" t="s">
        <v>592</v>
      </c>
      <c r="B67" s="188" t="s">
        <v>588</v>
      </c>
      <c r="C67" s="120">
        <v>39430.76</v>
      </c>
      <c r="D67" s="120">
        <v>5.0999999999999996</v>
      </c>
      <c r="E67" s="120">
        <v>5514893.5800000001</v>
      </c>
      <c r="F67" s="120">
        <v>23.27</v>
      </c>
      <c r="G67" s="121">
        <v>139.86000000000001</v>
      </c>
      <c r="H67" s="6"/>
    </row>
    <row r="68" spans="1:8">
      <c r="A68" s="1222" t="s">
        <v>592</v>
      </c>
      <c r="B68" s="188" t="s">
        <v>432</v>
      </c>
      <c r="C68" s="120">
        <v>21141.3</v>
      </c>
      <c r="D68" s="120">
        <v>2.74</v>
      </c>
      <c r="E68" s="120">
        <v>6877981.8499999996</v>
      </c>
      <c r="F68" s="120">
        <v>29.02</v>
      </c>
      <c r="G68" s="121">
        <v>325.33</v>
      </c>
      <c r="H68" s="6"/>
    </row>
    <row r="69" spans="1:8">
      <c r="A69" s="1222" t="s">
        <v>592</v>
      </c>
      <c r="B69" s="65" t="s">
        <v>433</v>
      </c>
      <c r="C69" s="120">
        <v>683459.68</v>
      </c>
      <c r="D69" s="120">
        <v>88.44</v>
      </c>
      <c r="E69" s="120">
        <v>23699306.520000003</v>
      </c>
      <c r="F69" s="120">
        <v>100</v>
      </c>
      <c r="G69" s="121">
        <v>34.68</v>
      </c>
      <c r="H69" s="6"/>
    </row>
    <row r="70" spans="1:8" ht="25.5">
      <c r="A70" s="1222" t="s">
        <v>592</v>
      </c>
      <c r="B70" s="181" t="s">
        <v>434</v>
      </c>
      <c r="C70" s="183">
        <v>3656.53</v>
      </c>
      <c r="D70" s="183">
        <v>0.47</v>
      </c>
      <c r="E70" s="183"/>
      <c r="F70" s="183"/>
      <c r="G70" s="121"/>
      <c r="H70" s="6"/>
    </row>
    <row r="71" spans="1:8">
      <c r="A71" s="1222" t="s">
        <v>592</v>
      </c>
      <c r="B71" s="65" t="s">
        <v>435</v>
      </c>
      <c r="C71" s="183">
        <v>85719.66</v>
      </c>
      <c r="D71" s="183">
        <v>11.09</v>
      </c>
      <c r="E71" s="183"/>
      <c r="F71" s="183"/>
      <c r="G71" s="121"/>
      <c r="H71" s="6"/>
    </row>
    <row r="72" spans="1:8">
      <c r="A72" s="1222" t="s">
        <v>592</v>
      </c>
      <c r="B72" s="246" t="s">
        <v>391</v>
      </c>
      <c r="C72" s="122">
        <v>772835.87</v>
      </c>
      <c r="D72" s="122">
        <v>100</v>
      </c>
      <c r="E72" s="122"/>
      <c r="F72" s="122"/>
      <c r="G72" s="123"/>
      <c r="H72" s="6"/>
    </row>
    <row r="73" spans="1:8">
      <c r="A73" s="1212" t="s">
        <v>448</v>
      </c>
      <c r="B73" s="189" t="s">
        <v>583</v>
      </c>
      <c r="C73" s="125">
        <v>1014500.24</v>
      </c>
      <c r="D73" s="679">
        <v>70.98</v>
      </c>
      <c r="E73" s="125">
        <v>1507552.78</v>
      </c>
      <c r="F73" s="125">
        <v>15.84</v>
      </c>
      <c r="G73" s="126">
        <v>1.49</v>
      </c>
      <c r="H73" s="6"/>
    </row>
    <row r="74" spans="1:8">
      <c r="A74" s="1213"/>
      <c r="B74" s="187" t="s">
        <v>584</v>
      </c>
      <c r="C74" s="120">
        <v>155428.26</v>
      </c>
      <c r="D74" s="120">
        <v>10.88</v>
      </c>
      <c r="E74" s="120">
        <v>1106407.19</v>
      </c>
      <c r="F74" s="120">
        <v>11.62</v>
      </c>
      <c r="G74" s="121">
        <v>7.12</v>
      </c>
      <c r="H74" s="6"/>
    </row>
    <row r="75" spans="1:8">
      <c r="A75" s="1213"/>
      <c r="B75" s="188" t="s">
        <v>585</v>
      </c>
      <c r="C75" s="120">
        <v>144982.79</v>
      </c>
      <c r="D75" s="120">
        <v>10.15</v>
      </c>
      <c r="E75" s="120">
        <v>2274952.4300000002</v>
      </c>
      <c r="F75" s="120">
        <v>23.9</v>
      </c>
      <c r="G75" s="121">
        <v>15.69</v>
      </c>
      <c r="H75" s="6"/>
    </row>
    <row r="76" spans="1:8">
      <c r="A76" s="1213"/>
      <c r="B76" s="188" t="s">
        <v>586</v>
      </c>
      <c r="C76" s="120">
        <v>60056.639999999999</v>
      </c>
      <c r="D76" s="120">
        <v>4.2</v>
      </c>
      <c r="E76" s="120">
        <v>2081477.01</v>
      </c>
      <c r="F76" s="120">
        <v>21.87</v>
      </c>
      <c r="G76" s="121">
        <v>34.659999999999997</v>
      </c>
      <c r="H76" s="6"/>
    </row>
    <row r="77" spans="1:8">
      <c r="A77" s="1213"/>
      <c r="B77" s="188" t="s">
        <v>587</v>
      </c>
      <c r="C77" s="120">
        <v>24227.15</v>
      </c>
      <c r="D77" s="120">
        <v>1.7</v>
      </c>
      <c r="E77" s="120">
        <v>1629518.74</v>
      </c>
      <c r="F77" s="120">
        <v>17.12</v>
      </c>
      <c r="G77" s="121">
        <v>67.260000000000005</v>
      </c>
      <c r="H77" s="6"/>
    </row>
    <row r="78" spans="1:8">
      <c r="A78" s="1213"/>
      <c r="B78" s="188" t="s">
        <v>588</v>
      </c>
      <c r="C78" s="120">
        <v>5679.47</v>
      </c>
      <c r="D78" s="120">
        <v>0.4</v>
      </c>
      <c r="E78" s="120">
        <v>740680.51</v>
      </c>
      <c r="F78" s="120">
        <v>7.78</v>
      </c>
      <c r="G78" s="121">
        <v>130.41</v>
      </c>
      <c r="H78" s="6"/>
    </row>
    <row r="79" spans="1:8">
      <c r="A79" s="1213"/>
      <c r="B79" s="188" t="s">
        <v>432</v>
      </c>
      <c r="C79" s="120">
        <v>694.07</v>
      </c>
      <c r="D79" s="120">
        <v>0.05</v>
      </c>
      <c r="E79" s="120">
        <v>177613.96</v>
      </c>
      <c r="F79" s="120">
        <v>1.87</v>
      </c>
      <c r="G79" s="121">
        <v>255.9</v>
      </c>
      <c r="H79" s="6"/>
    </row>
    <row r="80" spans="1:8">
      <c r="A80" s="1213"/>
      <c r="B80" s="65" t="s">
        <v>433</v>
      </c>
      <c r="C80" s="120">
        <v>1405568.62</v>
      </c>
      <c r="D80" s="120">
        <v>98.36</v>
      </c>
      <c r="E80" s="120">
        <v>9518202.620000001</v>
      </c>
      <c r="F80" s="120">
        <v>100</v>
      </c>
      <c r="G80" s="121">
        <v>6.77</v>
      </c>
      <c r="H80" s="6"/>
    </row>
    <row r="81" spans="1:8" ht="25.5">
      <c r="A81" s="1213"/>
      <c r="B81" s="181" t="s">
        <v>434</v>
      </c>
      <c r="C81" s="183">
        <v>3494</v>
      </c>
      <c r="D81" s="183">
        <v>0.24</v>
      </c>
      <c r="E81" s="183"/>
      <c r="F81" s="183"/>
      <c r="G81" s="121"/>
      <c r="H81" s="6"/>
    </row>
    <row r="82" spans="1:8">
      <c r="A82" s="1213"/>
      <c r="B82" s="65" t="s">
        <v>435</v>
      </c>
      <c r="C82" s="183">
        <v>20041.27</v>
      </c>
      <c r="D82" s="183">
        <v>1.4</v>
      </c>
      <c r="E82" s="183"/>
      <c r="F82" s="183"/>
      <c r="G82" s="121"/>
      <c r="H82" s="6"/>
    </row>
    <row r="83" spans="1:8">
      <c r="A83" s="1214"/>
      <c r="B83" s="246" t="s">
        <v>391</v>
      </c>
      <c r="C83" s="122">
        <v>1429103.89</v>
      </c>
      <c r="D83" s="122">
        <v>100</v>
      </c>
      <c r="E83" s="122"/>
      <c r="F83" s="122"/>
      <c r="G83" s="123"/>
      <c r="H83" s="6"/>
    </row>
    <row r="84" spans="1:8">
      <c r="E84" s="6"/>
      <c r="F84" s="6"/>
      <c r="G84" s="6"/>
      <c r="H84" s="6"/>
    </row>
  </sheetData>
  <mergeCells count="12">
    <mergeCell ref="A73:A83"/>
    <mergeCell ref="A1:G1"/>
    <mergeCell ref="A3:G3"/>
    <mergeCell ref="A5:A6"/>
    <mergeCell ref="C5:D5"/>
    <mergeCell ref="E5:F5"/>
    <mergeCell ref="A7:A17"/>
    <mergeCell ref="A18:A28"/>
    <mergeCell ref="A29:A39"/>
    <mergeCell ref="A40:A50"/>
    <mergeCell ref="A51:A61"/>
    <mergeCell ref="A62:A72"/>
  </mergeCells>
  <printOptions horizontalCentered="1"/>
  <pageMargins left="0.52" right="0.55000000000000004" top="0.59055118110236227" bottom="0.98425196850393704" header="0" footer="0"/>
  <pageSetup paperSize="9" scale="58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1"/>
  <dimension ref="A1:I85"/>
  <sheetViews>
    <sheetView view="pageBreakPreview" topLeftCell="A37" zoomScale="60" workbookViewId="0">
      <selection activeCell="E5" sqref="E5:I5"/>
    </sheetView>
  </sheetViews>
  <sheetFormatPr baseColWidth="10" defaultColWidth="9.140625" defaultRowHeight="12.75"/>
  <cols>
    <col min="1" max="1" width="19.140625" style="340" customWidth="1"/>
    <col min="2" max="2" width="30.85546875" style="340" customWidth="1"/>
    <col min="3" max="7" width="19.140625" style="340" customWidth="1"/>
    <col min="8" max="16384" width="9.140625" style="340"/>
  </cols>
  <sheetData>
    <row r="1" spans="1:9" ht="18">
      <c r="A1" s="1215" t="s">
        <v>424</v>
      </c>
      <c r="B1" s="1215"/>
      <c r="C1" s="1215"/>
      <c r="D1" s="1215"/>
      <c r="E1" s="1215"/>
      <c r="F1" s="1215"/>
      <c r="G1" s="1215"/>
    </row>
    <row r="3" spans="1:9" s="662" customFormat="1" ht="15" customHeight="1">
      <c r="A3" s="1216" t="s">
        <v>914</v>
      </c>
      <c r="B3" s="1216"/>
      <c r="C3" s="1216"/>
      <c r="D3" s="1216"/>
      <c r="E3" s="1216"/>
      <c r="F3" s="1216"/>
      <c r="G3" s="1216"/>
      <c r="H3" s="265"/>
      <c r="I3" s="292"/>
    </row>
    <row r="4" spans="1:9" ht="13.5" customHeight="1">
      <c r="A4" s="1224" t="s">
        <v>393</v>
      </c>
      <c r="B4" s="1224"/>
      <c r="C4" s="1224"/>
      <c r="D4" s="1224"/>
      <c r="E4" s="1224"/>
      <c r="F4" s="1224"/>
      <c r="G4" s="1224"/>
    </row>
    <row r="5" spans="1:9" ht="13.5" customHeight="1" thickBot="1">
      <c r="A5" s="1225"/>
      <c r="B5" s="1225"/>
      <c r="C5" s="1225"/>
      <c r="D5" s="1225"/>
      <c r="E5" s="1225"/>
      <c r="F5" s="1225"/>
      <c r="G5" s="1225"/>
    </row>
    <row r="6" spans="1:9" ht="33" customHeight="1">
      <c r="A6" s="1217" t="s">
        <v>218</v>
      </c>
      <c r="B6" s="656" t="s">
        <v>425</v>
      </c>
      <c r="C6" s="1219" t="s">
        <v>426</v>
      </c>
      <c r="D6" s="1220"/>
      <c r="E6" s="1219" t="s">
        <v>427</v>
      </c>
      <c r="F6" s="1220"/>
      <c r="G6" s="658" t="s">
        <v>428</v>
      </c>
    </row>
    <row r="7" spans="1:9" ht="33.75" customHeight="1" thickBot="1">
      <c r="A7" s="1218"/>
      <c r="B7" s="661" t="s">
        <v>582</v>
      </c>
      <c r="C7" s="107" t="s">
        <v>632</v>
      </c>
      <c r="D7" s="107" t="s">
        <v>567</v>
      </c>
      <c r="E7" s="107" t="s">
        <v>430</v>
      </c>
      <c r="F7" s="107" t="s">
        <v>567</v>
      </c>
      <c r="G7" s="185" t="s">
        <v>429</v>
      </c>
    </row>
    <row r="8" spans="1:9" ht="16.5" customHeight="1">
      <c r="A8" s="1221" t="s">
        <v>140</v>
      </c>
      <c r="B8" s="186" t="s">
        <v>583</v>
      </c>
      <c r="C8" s="195">
        <v>1402732.51</v>
      </c>
      <c r="D8" s="195">
        <v>70.599999999999994</v>
      </c>
      <c r="E8" s="195">
        <v>2025967.71</v>
      </c>
      <c r="F8" s="195">
        <v>11.87</v>
      </c>
      <c r="G8" s="196">
        <v>1.44</v>
      </c>
      <c r="H8" s="6"/>
    </row>
    <row r="9" spans="1:9">
      <c r="A9" s="1222" t="s">
        <v>593</v>
      </c>
      <c r="B9" s="187" t="s">
        <v>584</v>
      </c>
      <c r="C9" s="120">
        <v>212118.79</v>
      </c>
      <c r="D9" s="120">
        <v>10.68</v>
      </c>
      <c r="E9" s="120">
        <v>1497612.05</v>
      </c>
      <c r="F9" s="120">
        <v>8.75</v>
      </c>
      <c r="G9" s="121">
        <v>7.06</v>
      </c>
      <c r="H9" s="6"/>
    </row>
    <row r="10" spans="1:9">
      <c r="A10" s="1222" t="s">
        <v>593</v>
      </c>
      <c r="B10" s="188" t="s">
        <v>585</v>
      </c>
      <c r="C10" s="120">
        <v>179187.73</v>
      </c>
      <c r="D10" s="120">
        <v>9.02</v>
      </c>
      <c r="E10" s="120">
        <v>2806871.84</v>
      </c>
      <c r="F10" s="120">
        <v>16.399999999999999</v>
      </c>
      <c r="G10" s="121">
        <v>15.66</v>
      </c>
      <c r="H10" s="6"/>
    </row>
    <row r="11" spans="1:9">
      <c r="A11" s="1222" t="s">
        <v>593</v>
      </c>
      <c r="B11" s="188" t="s">
        <v>586</v>
      </c>
      <c r="C11" s="120">
        <v>78101</v>
      </c>
      <c r="D11" s="120">
        <v>3.93</v>
      </c>
      <c r="E11" s="120">
        <v>2719992.99</v>
      </c>
      <c r="F11" s="120">
        <v>15.83</v>
      </c>
      <c r="G11" s="121">
        <v>34.83</v>
      </c>
      <c r="H11" s="6"/>
    </row>
    <row r="12" spans="1:9">
      <c r="A12" s="1222" t="s">
        <v>593</v>
      </c>
      <c r="B12" s="188" t="s">
        <v>587</v>
      </c>
      <c r="C12" s="120">
        <v>33720.720000000001</v>
      </c>
      <c r="D12" s="120">
        <v>1.7</v>
      </c>
      <c r="E12" s="120">
        <v>2315228.0299999998</v>
      </c>
      <c r="F12" s="120">
        <v>13.22</v>
      </c>
      <c r="G12" s="121">
        <v>68.66</v>
      </c>
      <c r="H12" s="6"/>
    </row>
    <row r="13" spans="1:9">
      <c r="A13" s="1222" t="s">
        <v>593</v>
      </c>
      <c r="B13" s="188" t="s">
        <v>588</v>
      </c>
      <c r="C13" s="120">
        <v>17789.439999999999</v>
      </c>
      <c r="D13" s="120">
        <v>0.9</v>
      </c>
      <c r="E13" s="120">
        <v>2500242.39</v>
      </c>
      <c r="F13" s="120">
        <v>14.08</v>
      </c>
      <c r="G13" s="121">
        <v>140.55000000000001</v>
      </c>
      <c r="H13" s="6"/>
    </row>
    <row r="14" spans="1:9">
      <c r="A14" s="1222" t="s">
        <v>593</v>
      </c>
      <c r="B14" s="188" t="s">
        <v>432</v>
      </c>
      <c r="C14" s="120">
        <v>11343.21</v>
      </c>
      <c r="D14" s="120">
        <v>0.56999999999999995</v>
      </c>
      <c r="E14" s="120">
        <v>3617543.78</v>
      </c>
      <c r="F14" s="120">
        <v>19.850000000000001</v>
      </c>
      <c r="G14" s="121">
        <v>318.92</v>
      </c>
      <c r="H14" s="6"/>
    </row>
    <row r="15" spans="1:9">
      <c r="A15" s="1222" t="s">
        <v>593</v>
      </c>
      <c r="B15" s="65" t="s">
        <v>433</v>
      </c>
      <c r="C15" s="120">
        <v>1934993.4</v>
      </c>
      <c r="D15" s="120">
        <v>97.4</v>
      </c>
      <c r="E15" s="120">
        <v>17483458.789999999</v>
      </c>
      <c r="F15" s="120">
        <v>100</v>
      </c>
      <c r="G15" s="121">
        <v>9.0399999999999991</v>
      </c>
      <c r="H15" s="6"/>
    </row>
    <row r="16" spans="1:9" ht="26.25" customHeight="1">
      <c r="A16" s="1222" t="s">
        <v>593</v>
      </c>
      <c r="B16" s="181" t="s">
        <v>434</v>
      </c>
      <c r="C16" s="183">
        <v>36852.83</v>
      </c>
      <c r="D16" s="183">
        <v>1.85</v>
      </c>
      <c r="E16" s="183"/>
      <c r="F16" s="183"/>
      <c r="G16" s="121"/>
      <c r="H16" s="6"/>
    </row>
    <row r="17" spans="1:8">
      <c r="A17" s="1222" t="s">
        <v>593</v>
      </c>
      <c r="B17" s="181" t="s">
        <v>435</v>
      </c>
      <c r="C17" s="183">
        <v>14976.92</v>
      </c>
      <c r="D17" s="183">
        <v>0.75</v>
      </c>
      <c r="E17" s="183"/>
      <c r="F17" s="183"/>
      <c r="G17" s="121"/>
      <c r="H17" s="6"/>
    </row>
    <row r="18" spans="1:8">
      <c r="A18" s="1222" t="s">
        <v>593</v>
      </c>
      <c r="B18" s="246" t="s">
        <v>391</v>
      </c>
      <c r="C18" s="122">
        <v>1986823.15</v>
      </c>
      <c r="D18" s="122">
        <v>100</v>
      </c>
      <c r="E18" s="122"/>
      <c r="F18" s="122"/>
      <c r="G18" s="123"/>
      <c r="H18" s="6"/>
    </row>
    <row r="19" spans="1:8" ht="18.75" customHeight="1">
      <c r="A19" s="1214" t="s">
        <v>593</v>
      </c>
      <c r="B19" s="189" t="s">
        <v>583</v>
      </c>
      <c r="C19" s="125">
        <v>197651.7</v>
      </c>
      <c r="D19" s="679">
        <v>26.58</v>
      </c>
      <c r="E19" s="125">
        <v>404567.14</v>
      </c>
      <c r="F19" s="125">
        <v>2.41</v>
      </c>
      <c r="G19" s="126">
        <v>2.0499999999999998</v>
      </c>
      <c r="H19" s="6"/>
    </row>
    <row r="20" spans="1:8">
      <c r="A20" s="1222" t="s">
        <v>593</v>
      </c>
      <c r="B20" s="187" t="s">
        <v>584</v>
      </c>
      <c r="C20" s="120">
        <v>109758.86</v>
      </c>
      <c r="D20" s="120">
        <v>14.76</v>
      </c>
      <c r="E20" s="120">
        <v>806442.19</v>
      </c>
      <c r="F20" s="120">
        <v>4.8099999999999996</v>
      </c>
      <c r="G20" s="121">
        <v>7.35</v>
      </c>
      <c r="H20" s="6"/>
    </row>
    <row r="21" spans="1:8">
      <c r="A21" s="1222" t="s">
        <v>593</v>
      </c>
      <c r="B21" s="188" t="s">
        <v>585</v>
      </c>
      <c r="C21" s="120">
        <v>187004.43</v>
      </c>
      <c r="D21" s="120">
        <v>25.15</v>
      </c>
      <c r="E21" s="120">
        <v>3083016.95</v>
      </c>
      <c r="F21" s="120">
        <v>18.37</v>
      </c>
      <c r="G21" s="121">
        <v>16.489999999999998</v>
      </c>
      <c r="H21" s="6"/>
    </row>
    <row r="22" spans="1:8">
      <c r="A22" s="1222" t="s">
        <v>593</v>
      </c>
      <c r="B22" s="188" t="s">
        <v>586</v>
      </c>
      <c r="C22" s="120">
        <v>107033.60000000001</v>
      </c>
      <c r="D22" s="120">
        <v>14.39</v>
      </c>
      <c r="E22" s="120">
        <v>3738712.57</v>
      </c>
      <c r="F22" s="120">
        <v>22.28</v>
      </c>
      <c r="G22" s="121">
        <v>34.93</v>
      </c>
      <c r="H22" s="6"/>
    </row>
    <row r="23" spans="1:8">
      <c r="A23" s="1222" t="s">
        <v>593</v>
      </c>
      <c r="B23" s="188" t="s">
        <v>587</v>
      </c>
      <c r="C23" s="120">
        <v>53952.31</v>
      </c>
      <c r="D23" s="120">
        <v>7.26</v>
      </c>
      <c r="E23" s="120">
        <v>3722559.04</v>
      </c>
      <c r="F23" s="120">
        <v>22.18</v>
      </c>
      <c r="G23" s="121">
        <v>69</v>
      </c>
      <c r="H23" s="6"/>
    </row>
    <row r="24" spans="1:8">
      <c r="A24" s="1222" t="s">
        <v>593</v>
      </c>
      <c r="B24" s="188" t="s">
        <v>588</v>
      </c>
      <c r="C24" s="120">
        <v>20380.740000000002</v>
      </c>
      <c r="D24" s="120">
        <v>2.74</v>
      </c>
      <c r="E24" s="120">
        <v>2759447.18</v>
      </c>
      <c r="F24" s="120">
        <v>16.440000000000001</v>
      </c>
      <c r="G24" s="121">
        <v>135.38999999999999</v>
      </c>
      <c r="H24" s="6"/>
    </row>
    <row r="25" spans="1:8">
      <c r="A25" s="1222" t="s">
        <v>593</v>
      </c>
      <c r="B25" s="188" t="s">
        <v>432</v>
      </c>
      <c r="C25" s="120">
        <v>7154.89</v>
      </c>
      <c r="D25" s="120">
        <v>0.96</v>
      </c>
      <c r="E25" s="120">
        <v>2267761.48</v>
      </c>
      <c r="F25" s="120">
        <v>13.51</v>
      </c>
      <c r="G25" s="121">
        <v>316.95</v>
      </c>
      <c r="H25" s="6"/>
    </row>
    <row r="26" spans="1:8">
      <c r="A26" s="1222" t="s">
        <v>593</v>
      </c>
      <c r="B26" s="65" t="s">
        <v>433</v>
      </c>
      <c r="C26" s="120">
        <v>682936.53</v>
      </c>
      <c r="D26" s="120">
        <v>91.84</v>
      </c>
      <c r="E26" s="120">
        <v>16782506.550000001</v>
      </c>
      <c r="F26" s="120">
        <v>100</v>
      </c>
      <c r="G26" s="121">
        <v>24.57</v>
      </c>
      <c r="H26" s="6"/>
    </row>
    <row r="27" spans="1:8" ht="29.25" customHeight="1">
      <c r="A27" s="1222" t="s">
        <v>593</v>
      </c>
      <c r="B27" s="181" t="s">
        <v>434</v>
      </c>
      <c r="C27" s="183">
        <v>23256.93</v>
      </c>
      <c r="D27" s="183">
        <v>3.13</v>
      </c>
      <c r="E27" s="183"/>
      <c r="F27" s="183"/>
      <c r="G27" s="121"/>
      <c r="H27" s="6"/>
    </row>
    <row r="28" spans="1:8">
      <c r="A28" s="1222" t="s">
        <v>593</v>
      </c>
      <c r="B28" s="65" t="s">
        <v>435</v>
      </c>
      <c r="C28" s="183">
        <v>37394.76</v>
      </c>
      <c r="D28" s="183">
        <v>5.03</v>
      </c>
      <c r="E28" s="183"/>
      <c r="F28" s="183"/>
      <c r="G28" s="121"/>
      <c r="H28" s="6"/>
    </row>
    <row r="29" spans="1:8">
      <c r="A29" s="1222" t="s">
        <v>593</v>
      </c>
      <c r="B29" s="246" t="s">
        <v>391</v>
      </c>
      <c r="C29" s="122">
        <v>743588.22</v>
      </c>
      <c r="D29" s="122">
        <v>100</v>
      </c>
      <c r="E29" s="122"/>
      <c r="F29" s="122"/>
      <c r="G29" s="123"/>
      <c r="H29" s="6"/>
    </row>
    <row r="30" spans="1:8">
      <c r="A30" s="1222" t="s">
        <v>479</v>
      </c>
      <c r="B30" s="189" t="s">
        <v>583</v>
      </c>
      <c r="C30" s="125">
        <v>186815</v>
      </c>
      <c r="D30" s="125">
        <v>35.119999999999997</v>
      </c>
      <c r="E30" s="125">
        <v>409653.89</v>
      </c>
      <c r="F30" s="125">
        <v>3.77</v>
      </c>
      <c r="G30" s="126">
        <v>2.19</v>
      </c>
      <c r="H30" s="6"/>
    </row>
    <row r="31" spans="1:8">
      <c r="A31" s="1222" t="s">
        <v>479</v>
      </c>
      <c r="B31" s="187" t="s">
        <v>584</v>
      </c>
      <c r="C31" s="120">
        <v>119734.47</v>
      </c>
      <c r="D31" s="120">
        <v>22.5</v>
      </c>
      <c r="E31" s="120">
        <v>866630.04</v>
      </c>
      <c r="F31" s="120">
        <v>7.98</v>
      </c>
      <c r="G31" s="121">
        <v>7.24</v>
      </c>
      <c r="H31" s="6"/>
    </row>
    <row r="32" spans="1:8">
      <c r="A32" s="1222" t="s">
        <v>479</v>
      </c>
      <c r="B32" s="188" t="s">
        <v>585</v>
      </c>
      <c r="C32" s="120">
        <v>114574.8</v>
      </c>
      <c r="D32" s="120">
        <v>21.53</v>
      </c>
      <c r="E32" s="120">
        <v>1747733.96</v>
      </c>
      <c r="F32" s="120">
        <v>16.09</v>
      </c>
      <c r="G32" s="121">
        <v>15.25</v>
      </c>
      <c r="H32" s="6"/>
    </row>
    <row r="33" spans="1:8">
      <c r="A33" s="1222" t="s">
        <v>479</v>
      </c>
      <c r="B33" s="188" t="s">
        <v>586</v>
      </c>
      <c r="C33" s="120">
        <v>35505.980000000003</v>
      </c>
      <c r="D33" s="120">
        <v>6.67</v>
      </c>
      <c r="E33" s="120">
        <v>1248243.28</v>
      </c>
      <c r="F33" s="120">
        <v>11.49</v>
      </c>
      <c r="G33" s="121">
        <v>35.159999999999997</v>
      </c>
      <c r="H33" s="6"/>
    </row>
    <row r="34" spans="1:8">
      <c r="A34" s="1222" t="s">
        <v>479</v>
      </c>
      <c r="B34" s="188" t="s">
        <v>587</v>
      </c>
      <c r="C34" s="120">
        <v>29546.13</v>
      </c>
      <c r="D34" s="120">
        <v>5.55</v>
      </c>
      <c r="E34" s="120">
        <v>2112711.48</v>
      </c>
      <c r="F34" s="120">
        <v>19.45</v>
      </c>
      <c r="G34" s="121">
        <v>71.510000000000005</v>
      </c>
      <c r="H34" s="6"/>
    </row>
    <row r="35" spans="1:8">
      <c r="A35" s="1222" t="s">
        <v>479</v>
      </c>
      <c r="B35" s="188" t="s">
        <v>588</v>
      </c>
      <c r="C35" s="120">
        <v>18802.78</v>
      </c>
      <c r="D35" s="120">
        <v>3.53</v>
      </c>
      <c r="E35" s="120">
        <v>2586691.14</v>
      </c>
      <c r="F35" s="120">
        <v>23.8</v>
      </c>
      <c r="G35" s="121">
        <v>137.57</v>
      </c>
      <c r="H35" s="6"/>
    </row>
    <row r="36" spans="1:8">
      <c r="A36" s="1222" t="s">
        <v>479</v>
      </c>
      <c r="B36" s="188" t="s">
        <v>432</v>
      </c>
      <c r="C36" s="120">
        <v>6714.36</v>
      </c>
      <c r="D36" s="120">
        <v>1.26</v>
      </c>
      <c r="E36" s="120">
        <v>1893174.77</v>
      </c>
      <c r="F36" s="120">
        <v>17.420000000000002</v>
      </c>
      <c r="G36" s="121">
        <v>281.95999999999998</v>
      </c>
      <c r="H36" s="6"/>
    </row>
    <row r="37" spans="1:8">
      <c r="A37" s="1222" t="s">
        <v>479</v>
      </c>
      <c r="B37" s="65" t="s">
        <v>433</v>
      </c>
      <c r="C37" s="120">
        <v>511693.52</v>
      </c>
      <c r="D37" s="120">
        <v>96.16</v>
      </c>
      <c r="E37" s="120">
        <v>10864838.560000001</v>
      </c>
      <c r="F37" s="120">
        <v>100</v>
      </c>
      <c r="G37" s="121">
        <v>21.23</v>
      </c>
      <c r="H37" s="6"/>
    </row>
    <row r="38" spans="1:8" ht="29.25" customHeight="1">
      <c r="A38" s="1222" t="s">
        <v>479</v>
      </c>
      <c r="B38" s="181" t="s">
        <v>434</v>
      </c>
      <c r="C38" s="183">
        <v>7542.92</v>
      </c>
      <c r="D38" s="183">
        <v>1.42</v>
      </c>
      <c r="E38" s="183"/>
      <c r="F38" s="183"/>
      <c r="G38" s="121"/>
      <c r="H38" s="6"/>
    </row>
    <row r="39" spans="1:8">
      <c r="A39" s="1222" t="s">
        <v>479</v>
      </c>
      <c r="B39" s="181" t="s">
        <v>435</v>
      </c>
      <c r="C39" s="183">
        <v>12902.91</v>
      </c>
      <c r="D39" s="183">
        <v>2.42</v>
      </c>
      <c r="E39" s="183"/>
      <c r="F39" s="183"/>
      <c r="G39" s="121"/>
      <c r="H39" s="6"/>
    </row>
    <row r="40" spans="1:8">
      <c r="A40" s="1222" t="s">
        <v>479</v>
      </c>
      <c r="B40" s="246" t="s">
        <v>391</v>
      </c>
      <c r="C40" s="122">
        <v>532139.35</v>
      </c>
      <c r="D40" s="122">
        <v>100</v>
      </c>
      <c r="E40" s="122"/>
      <c r="F40" s="122"/>
      <c r="G40" s="123"/>
      <c r="H40" s="6"/>
    </row>
    <row r="41" spans="1:8">
      <c r="A41" s="1222" t="s">
        <v>594</v>
      </c>
      <c r="B41" s="189" t="s">
        <v>583</v>
      </c>
      <c r="C41" s="125">
        <v>259167.35999999999</v>
      </c>
      <c r="D41" s="679">
        <v>39.08</v>
      </c>
      <c r="E41" s="125">
        <v>678051.56</v>
      </c>
      <c r="F41" s="125">
        <v>4.5199999999999996</v>
      </c>
      <c r="G41" s="126">
        <v>2.62</v>
      </c>
      <c r="H41" s="6"/>
    </row>
    <row r="42" spans="1:8">
      <c r="A42" s="1222" t="s">
        <v>594</v>
      </c>
      <c r="B42" s="187" t="s">
        <v>584</v>
      </c>
      <c r="C42" s="120">
        <v>175413.87</v>
      </c>
      <c r="D42" s="120">
        <v>26.45</v>
      </c>
      <c r="E42" s="120">
        <v>1252275.69</v>
      </c>
      <c r="F42" s="120">
        <v>8.36</v>
      </c>
      <c r="G42" s="121">
        <v>7.14</v>
      </c>
      <c r="H42" s="6"/>
    </row>
    <row r="43" spans="1:8">
      <c r="A43" s="1222" t="s">
        <v>594</v>
      </c>
      <c r="B43" s="188" t="s">
        <v>585</v>
      </c>
      <c r="C43" s="120">
        <v>95472.78</v>
      </c>
      <c r="D43" s="120">
        <v>14.4</v>
      </c>
      <c r="E43" s="120">
        <v>1386492.51</v>
      </c>
      <c r="F43" s="120">
        <v>9.25</v>
      </c>
      <c r="G43" s="121">
        <v>14.52</v>
      </c>
      <c r="H43" s="6"/>
    </row>
    <row r="44" spans="1:8">
      <c r="A44" s="1222" t="s">
        <v>594</v>
      </c>
      <c r="B44" s="188" t="s">
        <v>586</v>
      </c>
      <c r="C44" s="120">
        <v>33225.9</v>
      </c>
      <c r="D44" s="120">
        <v>5.01</v>
      </c>
      <c r="E44" s="120">
        <v>1200671.32</v>
      </c>
      <c r="F44" s="120">
        <v>8.01</v>
      </c>
      <c r="G44" s="121">
        <v>36.14</v>
      </c>
      <c r="H44" s="6"/>
    </row>
    <row r="45" spans="1:8">
      <c r="A45" s="1222" t="s">
        <v>594</v>
      </c>
      <c r="B45" s="188" t="s">
        <v>587</v>
      </c>
      <c r="C45" s="120">
        <v>33823.46</v>
      </c>
      <c r="D45" s="120">
        <v>5.0999999999999996</v>
      </c>
      <c r="E45" s="120">
        <v>2432338.5</v>
      </c>
      <c r="F45" s="120">
        <v>16.23</v>
      </c>
      <c r="G45" s="121">
        <v>71.91</v>
      </c>
      <c r="H45" s="6"/>
    </row>
    <row r="46" spans="1:8">
      <c r="A46" s="1222" t="s">
        <v>594</v>
      </c>
      <c r="B46" s="188" t="s">
        <v>588</v>
      </c>
      <c r="C46" s="120">
        <v>26147.18</v>
      </c>
      <c r="D46" s="120">
        <v>3.94</v>
      </c>
      <c r="E46" s="120">
        <v>3667914.03</v>
      </c>
      <c r="F46" s="120">
        <v>24.47</v>
      </c>
      <c r="G46" s="121">
        <v>140.28</v>
      </c>
      <c r="H46" s="6"/>
    </row>
    <row r="47" spans="1:8">
      <c r="A47" s="1222" t="s">
        <v>594</v>
      </c>
      <c r="B47" s="188" t="s">
        <v>432</v>
      </c>
      <c r="C47" s="120">
        <v>14057.37</v>
      </c>
      <c r="D47" s="120">
        <v>2.12</v>
      </c>
      <c r="E47" s="120">
        <v>4370616.6399999997</v>
      </c>
      <c r="F47" s="120">
        <v>29.16</v>
      </c>
      <c r="G47" s="121">
        <v>310.91000000000003</v>
      </c>
      <c r="H47" s="6"/>
    </row>
    <row r="48" spans="1:8">
      <c r="A48" s="1222" t="s">
        <v>594</v>
      </c>
      <c r="B48" s="65" t="s">
        <v>433</v>
      </c>
      <c r="C48" s="120">
        <v>637307.92000000004</v>
      </c>
      <c r="D48" s="120">
        <v>96.1</v>
      </c>
      <c r="E48" s="120">
        <v>14988360.25</v>
      </c>
      <c r="F48" s="120">
        <v>100</v>
      </c>
      <c r="G48" s="121">
        <v>23.52</v>
      </c>
      <c r="H48" s="6"/>
    </row>
    <row r="49" spans="1:8" ht="28.5" customHeight="1">
      <c r="A49" s="1222" t="s">
        <v>594</v>
      </c>
      <c r="B49" s="181" t="s">
        <v>434</v>
      </c>
      <c r="C49" s="183">
        <v>7428.68</v>
      </c>
      <c r="D49" s="183">
        <v>1.1200000000000001</v>
      </c>
      <c r="E49" s="183"/>
      <c r="F49" s="183"/>
      <c r="G49" s="121"/>
      <c r="H49" s="6"/>
    </row>
    <row r="50" spans="1:8">
      <c r="A50" s="1222" t="s">
        <v>594</v>
      </c>
      <c r="B50" s="65" t="s">
        <v>435</v>
      </c>
      <c r="C50" s="183">
        <v>18448.73</v>
      </c>
      <c r="D50" s="183">
        <v>2.78</v>
      </c>
      <c r="E50" s="183"/>
      <c r="F50" s="183"/>
      <c r="G50" s="121"/>
      <c r="H50" s="6"/>
    </row>
    <row r="51" spans="1:8">
      <c r="A51" s="1222" t="s">
        <v>594</v>
      </c>
      <c r="B51" s="246" t="s">
        <v>391</v>
      </c>
      <c r="C51" s="122">
        <v>663185.32999999996</v>
      </c>
      <c r="D51" s="122">
        <v>100</v>
      </c>
      <c r="E51" s="122"/>
      <c r="F51" s="122"/>
      <c r="G51" s="123"/>
      <c r="H51" s="6"/>
    </row>
    <row r="52" spans="1:8">
      <c r="A52" s="1222" t="s">
        <v>595</v>
      </c>
      <c r="B52" s="189" t="s">
        <v>583</v>
      </c>
      <c r="C52" s="125">
        <v>484625.32</v>
      </c>
      <c r="D52" s="679">
        <v>35.19</v>
      </c>
      <c r="E52" s="125">
        <v>977317.65</v>
      </c>
      <c r="F52" s="125">
        <v>3</v>
      </c>
      <c r="G52" s="126">
        <v>2.02</v>
      </c>
      <c r="H52" s="6"/>
    </row>
    <row r="53" spans="1:8">
      <c r="A53" s="1222" t="s">
        <v>595</v>
      </c>
      <c r="B53" s="187" t="s">
        <v>584</v>
      </c>
      <c r="C53" s="120">
        <v>220695.6</v>
      </c>
      <c r="D53" s="120">
        <v>16.03</v>
      </c>
      <c r="E53" s="120">
        <v>1595446.75</v>
      </c>
      <c r="F53" s="120">
        <v>4.9000000000000004</v>
      </c>
      <c r="G53" s="121">
        <v>7.23</v>
      </c>
      <c r="H53" s="6"/>
    </row>
    <row r="54" spans="1:8">
      <c r="A54" s="1222" t="s">
        <v>595</v>
      </c>
      <c r="B54" s="188" t="s">
        <v>585</v>
      </c>
      <c r="C54" s="120">
        <v>279602.45</v>
      </c>
      <c r="D54" s="120">
        <v>20.3</v>
      </c>
      <c r="E54" s="120">
        <v>4517630.04</v>
      </c>
      <c r="F54" s="120">
        <v>13.89</v>
      </c>
      <c r="G54" s="121">
        <v>16.16</v>
      </c>
      <c r="H54" s="6"/>
    </row>
    <row r="55" spans="1:8">
      <c r="A55" s="1222" t="s">
        <v>595</v>
      </c>
      <c r="B55" s="188" t="s">
        <v>586</v>
      </c>
      <c r="C55" s="120">
        <v>170470.22</v>
      </c>
      <c r="D55" s="120">
        <v>12.38</v>
      </c>
      <c r="E55" s="120">
        <v>6060280.9000000004</v>
      </c>
      <c r="F55" s="120">
        <v>18.63</v>
      </c>
      <c r="G55" s="121">
        <v>35.549999999999997</v>
      </c>
      <c r="H55" s="6"/>
    </row>
    <row r="56" spans="1:8">
      <c r="A56" s="1222" t="s">
        <v>595</v>
      </c>
      <c r="B56" s="188" t="s">
        <v>587</v>
      </c>
      <c r="C56" s="120">
        <v>117162.17</v>
      </c>
      <c r="D56" s="120">
        <v>8.51</v>
      </c>
      <c r="E56" s="120">
        <v>8180753.9800000004</v>
      </c>
      <c r="F56" s="120">
        <v>25.15</v>
      </c>
      <c r="G56" s="121">
        <v>69.819999999999993</v>
      </c>
      <c r="H56" s="6"/>
    </row>
    <row r="57" spans="1:8">
      <c r="A57" s="1222" t="s">
        <v>595</v>
      </c>
      <c r="B57" s="188" t="s">
        <v>588</v>
      </c>
      <c r="C57" s="120">
        <v>50801.85</v>
      </c>
      <c r="D57" s="120">
        <v>3.69</v>
      </c>
      <c r="E57" s="120">
        <v>6849430.29</v>
      </c>
      <c r="F57" s="120">
        <v>21.06</v>
      </c>
      <c r="G57" s="121">
        <v>134.83000000000001</v>
      </c>
      <c r="H57" s="6"/>
    </row>
    <row r="58" spans="1:8">
      <c r="A58" s="1222" t="s">
        <v>595</v>
      </c>
      <c r="B58" s="188" t="s">
        <v>432</v>
      </c>
      <c r="C58" s="120">
        <v>14331.9</v>
      </c>
      <c r="D58" s="120">
        <v>1.04</v>
      </c>
      <c r="E58" s="120">
        <v>4349289.53</v>
      </c>
      <c r="F58" s="120">
        <v>13.37</v>
      </c>
      <c r="G58" s="121">
        <v>303.47000000000003</v>
      </c>
      <c r="H58" s="6"/>
    </row>
    <row r="59" spans="1:8">
      <c r="A59" s="1222" t="s">
        <v>595</v>
      </c>
      <c r="B59" s="65" t="s">
        <v>433</v>
      </c>
      <c r="C59" s="120">
        <v>1337689.51</v>
      </c>
      <c r="D59" s="120">
        <v>97.14</v>
      </c>
      <c r="E59" s="120">
        <v>32530149.140000001</v>
      </c>
      <c r="F59" s="120">
        <v>100</v>
      </c>
      <c r="G59" s="121">
        <v>24.32</v>
      </c>
      <c r="H59" s="6"/>
    </row>
    <row r="60" spans="1:8" ht="30" customHeight="1">
      <c r="A60" s="1222" t="s">
        <v>595</v>
      </c>
      <c r="B60" s="181" t="s">
        <v>434</v>
      </c>
      <c r="C60" s="120">
        <v>15039.32</v>
      </c>
      <c r="D60" s="120">
        <v>1.0900000000000001</v>
      </c>
      <c r="E60" s="120"/>
      <c r="F60" s="120"/>
      <c r="G60" s="121"/>
      <c r="H60" s="6"/>
    </row>
    <row r="61" spans="1:8">
      <c r="A61" s="1222" t="s">
        <v>595</v>
      </c>
      <c r="B61" s="65" t="s">
        <v>435</v>
      </c>
      <c r="C61" s="183">
        <v>24402.02</v>
      </c>
      <c r="D61" s="183">
        <v>1.77</v>
      </c>
      <c r="E61" s="183"/>
      <c r="F61" s="183"/>
      <c r="G61" s="121"/>
      <c r="H61" s="6"/>
    </row>
    <row r="62" spans="1:8">
      <c r="A62" s="1222" t="s">
        <v>595</v>
      </c>
      <c r="B62" s="246" t="s">
        <v>391</v>
      </c>
      <c r="C62" s="680">
        <v>1377130.85</v>
      </c>
      <c r="D62" s="680">
        <v>100</v>
      </c>
      <c r="E62" s="680"/>
      <c r="F62" s="680"/>
      <c r="G62" s="123"/>
      <c r="H62" s="6"/>
    </row>
    <row r="63" spans="1:8">
      <c r="A63" s="1222" t="s">
        <v>596</v>
      </c>
      <c r="B63" s="189" t="s">
        <v>583</v>
      </c>
      <c r="C63" s="125">
        <v>13441.6</v>
      </c>
      <c r="D63" s="679">
        <v>50.02</v>
      </c>
      <c r="E63" s="125">
        <v>29766.560000000001</v>
      </c>
      <c r="F63" s="125">
        <v>13.52</v>
      </c>
      <c r="G63" s="126">
        <v>2.21</v>
      </c>
      <c r="H63" s="6"/>
    </row>
    <row r="64" spans="1:8">
      <c r="A64" s="1222" t="s">
        <v>596</v>
      </c>
      <c r="B64" s="187" t="s">
        <v>584</v>
      </c>
      <c r="C64" s="120">
        <v>5517.66</v>
      </c>
      <c r="D64" s="120">
        <v>20.53</v>
      </c>
      <c r="E64" s="120">
        <v>40207.64</v>
      </c>
      <c r="F64" s="120">
        <v>18.260000000000002</v>
      </c>
      <c r="G64" s="121">
        <v>7.29</v>
      </c>
      <c r="H64" s="6"/>
    </row>
    <row r="65" spans="1:8">
      <c r="A65" s="1222" t="s">
        <v>596</v>
      </c>
      <c r="B65" s="188" t="s">
        <v>585</v>
      </c>
      <c r="C65" s="120">
        <v>5728.88</v>
      </c>
      <c r="D65" s="120">
        <v>21.32</v>
      </c>
      <c r="E65" s="120">
        <v>86057.94</v>
      </c>
      <c r="F65" s="120">
        <v>39.1</v>
      </c>
      <c r="G65" s="121">
        <v>15.02</v>
      </c>
      <c r="H65" s="6"/>
    </row>
    <row r="66" spans="1:8">
      <c r="A66" s="1222" t="s">
        <v>596</v>
      </c>
      <c r="B66" s="188" t="s">
        <v>586</v>
      </c>
      <c r="C66" s="120">
        <v>1636.03</v>
      </c>
      <c r="D66" s="120">
        <v>6.09</v>
      </c>
      <c r="E66" s="120">
        <v>55002.12</v>
      </c>
      <c r="F66" s="120">
        <v>24.98</v>
      </c>
      <c r="G66" s="121">
        <v>33.619999999999997</v>
      </c>
      <c r="H66" s="6"/>
    </row>
    <row r="67" spans="1:8">
      <c r="A67" s="1222" t="s">
        <v>596</v>
      </c>
      <c r="B67" s="188" t="s">
        <v>587</v>
      </c>
      <c r="C67" s="120">
        <v>145.06</v>
      </c>
      <c r="D67" s="120">
        <v>0.54</v>
      </c>
      <c r="E67" s="120">
        <v>8811.74</v>
      </c>
      <c r="F67" s="120">
        <v>4</v>
      </c>
      <c r="G67" s="121">
        <v>60.75</v>
      </c>
      <c r="H67" s="6"/>
    </row>
    <row r="68" spans="1:8">
      <c r="A68" s="1222" t="s">
        <v>596</v>
      </c>
      <c r="B68" s="188" t="s">
        <v>588</v>
      </c>
      <c r="C68" s="120">
        <v>2.68</v>
      </c>
      <c r="D68" s="120">
        <v>0.01</v>
      </c>
      <c r="E68" s="120">
        <v>304.02</v>
      </c>
      <c r="F68" s="120">
        <v>0.14000000000000001</v>
      </c>
      <c r="G68" s="121">
        <v>113.44</v>
      </c>
      <c r="H68" s="6"/>
    </row>
    <row r="69" spans="1:8">
      <c r="A69" s="1222" t="s">
        <v>596</v>
      </c>
      <c r="B69" s="188" t="s">
        <v>432</v>
      </c>
      <c r="C69" s="120"/>
      <c r="D69" s="120"/>
      <c r="E69" s="120"/>
      <c r="F69" s="120"/>
      <c r="G69" s="121"/>
      <c r="H69" s="6"/>
    </row>
    <row r="70" spans="1:8">
      <c r="A70" s="1222" t="s">
        <v>596</v>
      </c>
      <c r="B70" s="65" t="s">
        <v>433</v>
      </c>
      <c r="C70" s="120">
        <v>26471.91</v>
      </c>
      <c r="D70" s="120">
        <v>98.51</v>
      </c>
      <c r="E70" s="120">
        <v>220150.02</v>
      </c>
      <c r="F70" s="120">
        <v>100</v>
      </c>
      <c r="G70" s="121">
        <v>8.32</v>
      </c>
      <c r="H70" s="6"/>
    </row>
    <row r="71" spans="1:8" ht="28.5" customHeight="1">
      <c r="A71" s="1222" t="s">
        <v>596</v>
      </c>
      <c r="B71" s="181" t="s">
        <v>434</v>
      </c>
      <c r="C71" s="183">
        <v>1.87</v>
      </c>
      <c r="D71" s="183">
        <v>0.01</v>
      </c>
      <c r="E71" s="183"/>
      <c r="F71" s="183"/>
      <c r="G71" s="121"/>
      <c r="H71" s="6"/>
    </row>
    <row r="72" spans="1:8">
      <c r="A72" s="1222" t="s">
        <v>596</v>
      </c>
      <c r="B72" s="65" t="s">
        <v>435</v>
      </c>
      <c r="C72" s="183">
        <v>398.22</v>
      </c>
      <c r="D72" s="183">
        <v>1.48</v>
      </c>
      <c r="E72" s="183"/>
      <c r="F72" s="183"/>
      <c r="G72" s="121"/>
      <c r="H72" s="6"/>
    </row>
    <row r="73" spans="1:8">
      <c r="A73" s="1222" t="s">
        <v>596</v>
      </c>
      <c r="B73" s="246" t="s">
        <v>391</v>
      </c>
      <c r="C73" s="122">
        <v>26872</v>
      </c>
      <c r="D73" s="122">
        <v>100</v>
      </c>
      <c r="E73" s="122"/>
      <c r="F73" s="122"/>
      <c r="G73" s="123"/>
      <c r="H73" s="6"/>
    </row>
    <row r="74" spans="1:8">
      <c r="A74" s="1222" t="s">
        <v>597</v>
      </c>
      <c r="B74" s="189" t="s">
        <v>583</v>
      </c>
      <c r="C74" s="125">
        <v>126308.71</v>
      </c>
      <c r="D74" s="679">
        <v>76.11</v>
      </c>
      <c r="E74" s="125">
        <v>152597.73000000001</v>
      </c>
      <c r="F74" s="125">
        <v>22.06</v>
      </c>
      <c r="G74" s="126">
        <v>1.21</v>
      </c>
      <c r="H74" s="6"/>
    </row>
    <row r="75" spans="1:8">
      <c r="A75" s="1222" t="s">
        <v>597</v>
      </c>
      <c r="B75" s="187" t="s">
        <v>584</v>
      </c>
      <c r="C75" s="120">
        <v>18496.91</v>
      </c>
      <c r="D75" s="120">
        <v>11.14</v>
      </c>
      <c r="E75" s="120">
        <v>131240.99</v>
      </c>
      <c r="F75" s="120">
        <v>18.97</v>
      </c>
      <c r="G75" s="121">
        <v>7.1</v>
      </c>
      <c r="H75" s="6"/>
    </row>
    <row r="76" spans="1:8">
      <c r="A76" s="1222" t="s">
        <v>597</v>
      </c>
      <c r="B76" s="188" t="s">
        <v>585</v>
      </c>
      <c r="C76" s="120">
        <v>13269.47</v>
      </c>
      <c r="D76" s="120">
        <v>7.99</v>
      </c>
      <c r="E76" s="120">
        <v>198659.91</v>
      </c>
      <c r="F76" s="120">
        <v>28.73</v>
      </c>
      <c r="G76" s="121">
        <v>14.97</v>
      </c>
      <c r="H76" s="6"/>
    </row>
    <row r="77" spans="1:8">
      <c r="A77" s="1222" t="s">
        <v>597</v>
      </c>
      <c r="B77" s="188" t="s">
        <v>586</v>
      </c>
      <c r="C77" s="120">
        <v>2911.9</v>
      </c>
      <c r="D77" s="120">
        <v>1.75</v>
      </c>
      <c r="E77" s="120">
        <v>97520.960000000006</v>
      </c>
      <c r="F77" s="120">
        <v>14.1</v>
      </c>
      <c r="G77" s="121">
        <v>33.49</v>
      </c>
      <c r="H77" s="6"/>
    </row>
    <row r="78" spans="1:8">
      <c r="A78" s="1222" t="s">
        <v>597</v>
      </c>
      <c r="B78" s="188" t="s">
        <v>587</v>
      </c>
      <c r="C78" s="120">
        <v>523.12</v>
      </c>
      <c r="D78" s="120">
        <v>0.32</v>
      </c>
      <c r="E78" s="120">
        <v>34219.64</v>
      </c>
      <c r="F78" s="120">
        <v>4.95</v>
      </c>
      <c r="G78" s="121">
        <v>65.41</v>
      </c>
      <c r="H78" s="6"/>
    </row>
    <row r="79" spans="1:8">
      <c r="A79" s="1222" t="s">
        <v>597</v>
      </c>
      <c r="B79" s="188" t="s">
        <v>588</v>
      </c>
      <c r="C79" s="120">
        <v>201.74</v>
      </c>
      <c r="D79" s="120">
        <v>0.12</v>
      </c>
      <c r="E79" s="120">
        <v>28076.87</v>
      </c>
      <c r="F79" s="120">
        <v>4.0599999999999996</v>
      </c>
      <c r="G79" s="121">
        <v>139.16999999999999</v>
      </c>
      <c r="H79" s="6"/>
    </row>
    <row r="80" spans="1:8">
      <c r="A80" s="1222" t="s">
        <v>597</v>
      </c>
      <c r="B80" s="188" t="s">
        <v>432</v>
      </c>
      <c r="C80" s="120">
        <v>153.47</v>
      </c>
      <c r="D80" s="120">
        <v>0.09</v>
      </c>
      <c r="E80" s="120">
        <v>49350.32</v>
      </c>
      <c r="F80" s="120">
        <v>7.13</v>
      </c>
      <c r="G80" s="121">
        <v>321.56</v>
      </c>
      <c r="H80" s="6"/>
    </row>
    <row r="81" spans="1:8">
      <c r="A81" s="1222" t="s">
        <v>597</v>
      </c>
      <c r="B81" s="65" t="s">
        <v>433</v>
      </c>
      <c r="C81" s="120">
        <v>161865.32</v>
      </c>
      <c r="D81" s="120">
        <v>97.52</v>
      </c>
      <c r="E81" s="120">
        <v>691666.42</v>
      </c>
      <c r="F81" s="120">
        <v>100</v>
      </c>
      <c r="G81" s="121">
        <v>4.2699999999999996</v>
      </c>
      <c r="H81" s="6"/>
    </row>
    <row r="82" spans="1:8" ht="29.25" customHeight="1">
      <c r="A82" s="1222" t="s">
        <v>597</v>
      </c>
      <c r="B82" s="181" t="s">
        <v>434</v>
      </c>
      <c r="C82" s="183">
        <v>856.82</v>
      </c>
      <c r="D82" s="183">
        <v>0.52</v>
      </c>
      <c r="E82" s="183"/>
      <c r="F82" s="183"/>
      <c r="G82" s="121"/>
      <c r="H82" s="6"/>
    </row>
    <row r="83" spans="1:8">
      <c r="A83" s="1222" t="s">
        <v>597</v>
      </c>
      <c r="B83" s="65" t="s">
        <v>435</v>
      </c>
      <c r="C83" s="183">
        <v>3251.47</v>
      </c>
      <c r="D83" s="183">
        <v>1.96</v>
      </c>
      <c r="E83" s="183"/>
      <c r="F83" s="183"/>
      <c r="G83" s="121"/>
      <c r="H83" s="6"/>
    </row>
    <row r="84" spans="1:8">
      <c r="A84" s="1222" t="s">
        <v>597</v>
      </c>
      <c r="B84" s="246" t="s">
        <v>391</v>
      </c>
      <c r="C84" s="122">
        <v>165973.60999999999</v>
      </c>
      <c r="D84" s="122">
        <v>100</v>
      </c>
      <c r="E84" s="122"/>
      <c r="F84" s="122"/>
      <c r="G84" s="123"/>
      <c r="H84" s="6"/>
    </row>
    <row r="85" spans="1:8">
      <c r="E85" s="6"/>
      <c r="F85" s="6"/>
      <c r="G85" s="6"/>
      <c r="H85" s="6"/>
    </row>
  </sheetData>
  <mergeCells count="14">
    <mergeCell ref="A74:A84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5:G5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K84"/>
  <sheetViews>
    <sheetView view="pageBreakPreview" topLeftCell="A28" zoomScale="60" workbookViewId="0">
      <selection activeCell="E5" sqref="E5:I5"/>
    </sheetView>
  </sheetViews>
  <sheetFormatPr baseColWidth="10" defaultRowHeight="12.75"/>
  <cols>
    <col min="1" max="1" width="19.42578125" style="340" customWidth="1"/>
    <col min="2" max="2" width="29" style="340" customWidth="1"/>
    <col min="3" max="7" width="18" style="340" customWidth="1"/>
    <col min="8" max="8" width="3" style="340" customWidth="1"/>
    <col min="9" max="16384" width="11.42578125" style="340"/>
  </cols>
  <sheetData>
    <row r="1" spans="1:11" ht="18">
      <c r="A1" s="1215" t="s">
        <v>424</v>
      </c>
      <c r="B1" s="1215"/>
      <c r="C1" s="1215"/>
      <c r="D1" s="1215"/>
      <c r="E1" s="1215"/>
      <c r="F1" s="1215"/>
      <c r="G1" s="1215"/>
    </row>
    <row r="3" spans="1:11" s="662" customFormat="1" ht="15">
      <c r="A3" s="1216" t="s">
        <v>915</v>
      </c>
      <c r="B3" s="1216"/>
      <c r="C3" s="1216"/>
      <c r="D3" s="1216"/>
      <c r="E3" s="1216"/>
      <c r="F3" s="1216"/>
      <c r="G3" s="1216"/>
      <c r="H3" s="265"/>
      <c r="I3" s="265"/>
      <c r="J3" s="265"/>
      <c r="K3" s="265"/>
    </row>
    <row r="4" spans="1:11" ht="15">
      <c r="A4" s="1183" t="s">
        <v>499</v>
      </c>
      <c r="B4" s="1183"/>
      <c r="C4" s="1183"/>
      <c r="D4" s="1183"/>
      <c r="E4" s="1183"/>
      <c r="F4" s="1183"/>
      <c r="G4" s="1183"/>
      <c r="H4" s="53"/>
      <c r="I4" s="53"/>
      <c r="J4" s="53"/>
      <c r="K4" s="53"/>
    </row>
    <row r="5" spans="1:11" ht="13.5" thickBot="1">
      <c r="A5" s="42"/>
      <c r="B5" s="42"/>
      <c r="C5" s="42"/>
      <c r="D5" s="42"/>
      <c r="E5" s="42"/>
      <c r="F5" s="42"/>
      <c r="G5" s="42"/>
    </row>
    <row r="6" spans="1:11" ht="33" customHeight="1">
      <c r="A6" s="1217" t="s">
        <v>218</v>
      </c>
      <c r="B6" s="656" t="s">
        <v>425</v>
      </c>
      <c r="C6" s="1219" t="s">
        <v>426</v>
      </c>
      <c r="D6" s="1220"/>
      <c r="E6" s="1219" t="s">
        <v>427</v>
      </c>
      <c r="F6" s="1220"/>
      <c r="G6" s="658" t="s">
        <v>428</v>
      </c>
    </row>
    <row r="7" spans="1:11" ht="38.25" customHeight="1" thickBot="1">
      <c r="A7" s="1218"/>
      <c r="B7" s="661" t="s">
        <v>582</v>
      </c>
      <c r="C7" s="107" t="s">
        <v>632</v>
      </c>
      <c r="D7" s="107" t="s">
        <v>567</v>
      </c>
      <c r="E7" s="107" t="s">
        <v>430</v>
      </c>
      <c r="F7" s="107" t="s">
        <v>567</v>
      </c>
      <c r="G7" s="185" t="s">
        <v>429</v>
      </c>
    </row>
    <row r="8" spans="1:11" ht="18" customHeight="1">
      <c r="A8" s="1221" t="s">
        <v>598</v>
      </c>
      <c r="B8" s="186" t="s">
        <v>583</v>
      </c>
      <c r="C8" s="195">
        <v>200476.17</v>
      </c>
      <c r="D8" s="678">
        <v>33.909999999999997</v>
      </c>
      <c r="E8" s="195">
        <v>447064.84499999997</v>
      </c>
      <c r="F8" s="195">
        <v>3.67</v>
      </c>
      <c r="G8" s="196">
        <v>2.23</v>
      </c>
    </row>
    <row r="9" spans="1:11">
      <c r="A9" s="1222" t="s">
        <v>599</v>
      </c>
      <c r="B9" s="187" t="s">
        <v>584</v>
      </c>
      <c r="C9" s="120">
        <v>108687.58</v>
      </c>
      <c r="D9" s="120">
        <v>18.39</v>
      </c>
      <c r="E9" s="120">
        <v>789533.54562500003</v>
      </c>
      <c r="F9" s="120">
        <v>6.47</v>
      </c>
      <c r="G9" s="121">
        <v>7.26</v>
      </c>
    </row>
    <row r="10" spans="1:11">
      <c r="A10" s="1222" t="s">
        <v>599</v>
      </c>
      <c r="B10" s="188" t="s">
        <v>585</v>
      </c>
      <c r="C10" s="120">
        <v>137649.20000000001</v>
      </c>
      <c r="D10" s="120">
        <v>23.29</v>
      </c>
      <c r="E10" s="120">
        <v>2201477.9087499999</v>
      </c>
      <c r="F10" s="120">
        <v>18.05</v>
      </c>
      <c r="G10" s="121">
        <v>15.99</v>
      </c>
    </row>
    <row r="11" spans="1:11">
      <c r="A11" s="1222" t="s">
        <v>599</v>
      </c>
      <c r="B11" s="188" t="s">
        <v>586</v>
      </c>
      <c r="C11" s="120">
        <v>65474.32</v>
      </c>
      <c r="D11" s="120">
        <v>11.08</v>
      </c>
      <c r="E11" s="120">
        <v>2272842.8512499998</v>
      </c>
      <c r="F11" s="120">
        <v>18.64</v>
      </c>
      <c r="G11" s="121">
        <v>34.71</v>
      </c>
    </row>
    <row r="12" spans="1:11">
      <c r="A12" s="1222" t="s">
        <v>599</v>
      </c>
      <c r="B12" s="188" t="s">
        <v>587</v>
      </c>
      <c r="C12" s="120">
        <v>29703.19</v>
      </c>
      <c r="D12" s="120">
        <v>5.03</v>
      </c>
      <c r="E12" s="120">
        <v>2029178.755625</v>
      </c>
      <c r="F12" s="120">
        <v>16.64</v>
      </c>
      <c r="G12" s="121">
        <v>68.319999999999993</v>
      </c>
    </row>
    <row r="13" spans="1:11">
      <c r="A13" s="1222" t="s">
        <v>599</v>
      </c>
      <c r="B13" s="188" t="s">
        <v>588</v>
      </c>
      <c r="C13" s="120">
        <v>12619.39</v>
      </c>
      <c r="D13" s="120">
        <v>2.14</v>
      </c>
      <c r="E13" s="120">
        <v>1738561.0649999999</v>
      </c>
      <c r="F13" s="120">
        <v>14.26</v>
      </c>
      <c r="G13" s="121">
        <v>137.77000000000001</v>
      </c>
    </row>
    <row r="14" spans="1:11">
      <c r="A14" s="1222" t="s">
        <v>599</v>
      </c>
      <c r="B14" s="188" t="s">
        <v>432</v>
      </c>
      <c r="C14" s="120">
        <v>7422.17</v>
      </c>
      <c r="D14" s="120">
        <v>1.26</v>
      </c>
      <c r="E14" s="120">
        <v>2716227.44</v>
      </c>
      <c r="F14" s="120">
        <v>22.27</v>
      </c>
      <c r="G14" s="121">
        <v>365.96</v>
      </c>
    </row>
    <row r="15" spans="1:11">
      <c r="A15" s="1222" t="s">
        <v>599</v>
      </c>
      <c r="B15" s="65" t="s">
        <v>433</v>
      </c>
      <c r="C15" s="120">
        <v>562032.02</v>
      </c>
      <c r="D15" s="120">
        <v>95.1</v>
      </c>
      <c r="E15" s="120">
        <v>12194886.411249999</v>
      </c>
      <c r="F15" s="120">
        <v>100</v>
      </c>
      <c r="G15" s="121">
        <v>21.7</v>
      </c>
    </row>
    <row r="16" spans="1:11" ht="30" customHeight="1">
      <c r="A16" s="1222" t="s">
        <v>599</v>
      </c>
      <c r="B16" s="181" t="s">
        <v>434</v>
      </c>
      <c r="C16" s="183">
        <v>2419.54</v>
      </c>
      <c r="D16" s="183">
        <v>0.41</v>
      </c>
      <c r="E16" s="183"/>
      <c r="F16" s="183"/>
      <c r="G16" s="121"/>
    </row>
    <row r="17" spans="1:7">
      <c r="A17" s="1222" t="s">
        <v>599</v>
      </c>
      <c r="B17" s="65" t="s">
        <v>435</v>
      </c>
      <c r="C17" s="183">
        <v>26537.33</v>
      </c>
      <c r="D17" s="183">
        <v>4.49</v>
      </c>
      <c r="E17" s="183"/>
      <c r="F17" s="183"/>
      <c r="G17" s="121"/>
    </row>
    <row r="18" spans="1:7">
      <c r="A18" s="1222" t="s">
        <v>599</v>
      </c>
      <c r="B18" s="246" t="s">
        <v>391</v>
      </c>
      <c r="C18" s="122">
        <v>590988.89</v>
      </c>
      <c r="D18" s="122">
        <v>100</v>
      </c>
      <c r="E18" s="122"/>
      <c r="F18" s="122"/>
      <c r="G18" s="123"/>
    </row>
    <row r="19" spans="1:7">
      <c r="A19" s="1214" t="s">
        <v>599</v>
      </c>
      <c r="B19" s="189" t="s">
        <v>583</v>
      </c>
      <c r="C19" s="125">
        <v>68731.839999999997</v>
      </c>
      <c r="D19" s="125">
        <v>44.05</v>
      </c>
      <c r="E19" s="125">
        <v>100476.84</v>
      </c>
      <c r="F19" s="125">
        <v>6.63</v>
      </c>
      <c r="G19" s="126">
        <v>1.46</v>
      </c>
    </row>
    <row r="20" spans="1:7">
      <c r="A20" s="1222" t="s">
        <v>599</v>
      </c>
      <c r="B20" s="187" t="s">
        <v>584</v>
      </c>
      <c r="C20" s="120">
        <v>25007.69</v>
      </c>
      <c r="D20" s="120">
        <v>16.03</v>
      </c>
      <c r="E20" s="120">
        <v>183092.96</v>
      </c>
      <c r="F20" s="120">
        <v>12.09</v>
      </c>
      <c r="G20" s="121">
        <v>7.32</v>
      </c>
    </row>
    <row r="21" spans="1:7">
      <c r="A21" s="1222" t="s">
        <v>599</v>
      </c>
      <c r="B21" s="188" t="s">
        <v>585</v>
      </c>
      <c r="C21" s="120">
        <v>34285.89</v>
      </c>
      <c r="D21" s="120">
        <v>21.98</v>
      </c>
      <c r="E21" s="120">
        <v>544361</v>
      </c>
      <c r="F21" s="120">
        <v>35.93</v>
      </c>
      <c r="G21" s="121">
        <v>15.88</v>
      </c>
    </row>
    <row r="22" spans="1:7">
      <c r="A22" s="1222" t="s">
        <v>599</v>
      </c>
      <c r="B22" s="188" t="s">
        <v>586</v>
      </c>
      <c r="C22" s="120">
        <v>11136.65</v>
      </c>
      <c r="D22" s="120">
        <v>7.14</v>
      </c>
      <c r="E22" s="120">
        <v>377880.43</v>
      </c>
      <c r="F22" s="120">
        <v>24.94</v>
      </c>
      <c r="G22" s="121">
        <v>33.93</v>
      </c>
    </row>
    <row r="23" spans="1:7">
      <c r="A23" s="1222" t="s">
        <v>599</v>
      </c>
      <c r="B23" s="188" t="s">
        <v>587</v>
      </c>
      <c r="C23" s="120">
        <v>3040.05</v>
      </c>
      <c r="D23" s="120">
        <v>1.95</v>
      </c>
      <c r="E23" s="120">
        <v>200436.49</v>
      </c>
      <c r="F23" s="120">
        <v>13.23</v>
      </c>
      <c r="G23" s="121">
        <v>65.930000000000007</v>
      </c>
    </row>
    <row r="24" spans="1:7">
      <c r="A24" s="1222" t="s">
        <v>599</v>
      </c>
      <c r="B24" s="188" t="s">
        <v>588</v>
      </c>
      <c r="C24" s="120">
        <v>732.84</v>
      </c>
      <c r="D24" s="120">
        <v>0.47</v>
      </c>
      <c r="E24" s="120">
        <v>96010.93</v>
      </c>
      <c r="F24" s="120">
        <v>6.34</v>
      </c>
      <c r="G24" s="121">
        <v>131.01</v>
      </c>
    </row>
    <row r="25" spans="1:7">
      <c r="A25" s="1222" t="s">
        <v>599</v>
      </c>
      <c r="B25" s="188" t="s">
        <v>432</v>
      </c>
      <c r="C25" s="120">
        <v>54.35</v>
      </c>
      <c r="D25" s="120">
        <v>0.03</v>
      </c>
      <c r="E25" s="120">
        <v>12756.05</v>
      </c>
      <c r="F25" s="120">
        <v>0.84</v>
      </c>
      <c r="G25" s="121">
        <v>234.7</v>
      </c>
    </row>
    <row r="26" spans="1:7">
      <c r="A26" s="1222" t="s">
        <v>599</v>
      </c>
      <c r="B26" s="65" t="s">
        <v>433</v>
      </c>
      <c r="C26" s="120">
        <v>142989.31</v>
      </c>
      <c r="D26" s="120">
        <v>91.65</v>
      </c>
      <c r="E26" s="120">
        <v>1515014.7</v>
      </c>
      <c r="F26" s="120">
        <v>100</v>
      </c>
      <c r="G26" s="121">
        <v>10.6</v>
      </c>
    </row>
    <row r="27" spans="1:7" ht="26.25" customHeight="1">
      <c r="A27" s="1222" t="s">
        <v>599</v>
      </c>
      <c r="B27" s="181" t="s">
        <v>434</v>
      </c>
      <c r="C27" s="183">
        <v>435.81</v>
      </c>
      <c r="D27" s="183">
        <v>0.28000000000000003</v>
      </c>
      <c r="E27" s="183"/>
      <c r="F27" s="183"/>
      <c r="G27" s="121"/>
    </row>
    <row r="28" spans="1:7">
      <c r="A28" s="1222" t="s">
        <v>599</v>
      </c>
      <c r="B28" s="181" t="s">
        <v>435</v>
      </c>
      <c r="C28" s="183">
        <v>12585.88</v>
      </c>
      <c r="D28" s="183">
        <v>8.07</v>
      </c>
      <c r="E28" s="183"/>
      <c r="F28" s="183"/>
      <c r="G28" s="121"/>
    </row>
    <row r="29" spans="1:7">
      <c r="A29" s="1222" t="s">
        <v>599</v>
      </c>
      <c r="B29" s="246" t="s">
        <v>391</v>
      </c>
      <c r="C29" s="122">
        <v>156011</v>
      </c>
      <c r="D29" s="122">
        <v>100</v>
      </c>
      <c r="E29" s="122"/>
      <c r="F29" s="122"/>
      <c r="G29" s="123"/>
    </row>
    <row r="30" spans="1:7">
      <c r="A30" s="1222" t="s">
        <v>600</v>
      </c>
      <c r="B30" s="189" t="s">
        <v>583</v>
      </c>
      <c r="C30" s="125">
        <v>431209.9</v>
      </c>
      <c r="D30" s="125">
        <v>34.1</v>
      </c>
      <c r="E30" s="125">
        <v>1019216.92</v>
      </c>
      <c r="F30" s="125">
        <v>3.48</v>
      </c>
      <c r="G30" s="126">
        <v>2.36</v>
      </c>
    </row>
    <row r="31" spans="1:7">
      <c r="A31" s="1222" t="s">
        <v>600</v>
      </c>
      <c r="B31" s="187" t="s">
        <v>584</v>
      </c>
      <c r="C31" s="120">
        <v>240207.75</v>
      </c>
      <c r="D31" s="120">
        <v>18.989999999999998</v>
      </c>
      <c r="E31" s="120">
        <v>1747056.38</v>
      </c>
      <c r="F31" s="120">
        <v>5.96</v>
      </c>
      <c r="G31" s="121">
        <v>7.27</v>
      </c>
    </row>
    <row r="32" spans="1:7">
      <c r="A32" s="1222" t="s">
        <v>600</v>
      </c>
      <c r="B32" s="188" t="s">
        <v>585</v>
      </c>
      <c r="C32" s="120">
        <v>298024.25</v>
      </c>
      <c r="D32" s="120">
        <v>23.57</v>
      </c>
      <c r="E32" s="120">
        <v>4730046.01</v>
      </c>
      <c r="F32" s="120">
        <v>16.13</v>
      </c>
      <c r="G32" s="121">
        <v>15.87</v>
      </c>
    </row>
    <row r="33" spans="1:7">
      <c r="A33" s="1222" t="s">
        <v>600</v>
      </c>
      <c r="B33" s="188" t="s">
        <v>586</v>
      </c>
      <c r="C33" s="120">
        <v>128492.48</v>
      </c>
      <c r="D33" s="120">
        <v>10.16</v>
      </c>
      <c r="E33" s="120">
        <v>4476331.24</v>
      </c>
      <c r="F33" s="120">
        <v>15.27</v>
      </c>
      <c r="G33" s="121">
        <v>34.840000000000003</v>
      </c>
    </row>
    <row r="34" spans="1:7">
      <c r="A34" s="1222" t="s">
        <v>600</v>
      </c>
      <c r="B34" s="188" t="s">
        <v>587</v>
      </c>
      <c r="C34" s="120">
        <v>72923.399999999994</v>
      </c>
      <c r="D34" s="120">
        <v>5.77</v>
      </c>
      <c r="E34" s="120">
        <v>5091084.83</v>
      </c>
      <c r="F34" s="120">
        <v>17.36</v>
      </c>
      <c r="G34" s="121">
        <v>69.81</v>
      </c>
    </row>
    <row r="35" spans="1:7">
      <c r="A35" s="1222" t="s">
        <v>600</v>
      </c>
      <c r="B35" s="188" t="s">
        <v>588</v>
      </c>
      <c r="C35" s="120">
        <v>40277.22</v>
      </c>
      <c r="D35" s="120">
        <v>3.18</v>
      </c>
      <c r="E35" s="120">
        <v>5584196.5300000003</v>
      </c>
      <c r="F35" s="120">
        <v>19.05</v>
      </c>
      <c r="G35" s="121">
        <v>138.63999999999999</v>
      </c>
    </row>
    <row r="36" spans="1:7">
      <c r="A36" s="1222" t="s">
        <v>600</v>
      </c>
      <c r="B36" s="188" t="s">
        <v>432</v>
      </c>
      <c r="C36" s="120">
        <v>21042.880000000001</v>
      </c>
      <c r="D36" s="120">
        <v>1.66</v>
      </c>
      <c r="E36" s="120">
        <v>6668971.3700000001</v>
      </c>
      <c r="F36" s="120">
        <v>22.75</v>
      </c>
      <c r="G36" s="121">
        <v>316.92</v>
      </c>
    </row>
    <row r="37" spans="1:7">
      <c r="A37" s="1222" t="s">
        <v>600</v>
      </c>
      <c r="B37" s="65" t="s">
        <v>433</v>
      </c>
      <c r="C37" s="120">
        <v>1232177.8799999999</v>
      </c>
      <c r="D37" s="120">
        <v>97.43</v>
      </c>
      <c r="E37" s="120">
        <v>29316903.280000005</v>
      </c>
      <c r="F37" s="120">
        <v>100</v>
      </c>
      <c r="G37" s="121">
        <v>23.79</v>
      </c>
    </row>
    <row r="38" spans="1:7" ht="29.25" customHeight="1">
      <c r="A38" s="1222" t="s">
        <v>600</v>
      </c>
      <c r="B38" s="181" t="s">
        <v>434</v>
      </c>
      <c r="C38" s="183">
        <v>7348.83</v>
      </c>
      <c r="D38" s="183">
        <v>0.57999999999999996</v>
      </c>
      <c r="E38" s="183"/>
      <c r="F38" s="183"/>
      <c r="G38" s="121"/>
    </row>
    <row r="39" spans="1:7">
      <c r="A39" s="1222" t="s">
        <v>600</v>
      </c>
      <c r="B39" s="181" t="s">
        <v>435</v>
      </c>
      <c r="C39" s="183">
        <v>25168.94</v>
      </c>
      <c r="D39" s="183">
        <v>1.99</v>
      </c>
      <c r="E39" s="183"/>
      <c r="F39" s="183"/>
      <c r="G39" s="121"/>
    </row>
    <row r="40" spans="1:7">
      <c r="A40" s="1222" t="s">
        <v>600</v>
      </c>
      <c r="B40" s="246" t="s">
        <v>391</v>
      </c>
      <c r="C40" s="122">
        <v>1264695.6499999999</v>
      </c>
      <c r="D40" s="122">
        <v>100</v>
      </c>
      <c r="E40" s="122"/>
      <c r="F40" s="122"/>
      <c r="G40" s="123"/>
    </row>
    <row r="41" spans="1:7">
      <c r="A41" s="1222" t="s">
        <v>601</v>
      </c>
      <c r="B41" s="189" t="s">
        <v>583</v>
      </c>
      <c r="C41" s="125">
        <v>699343.15</v>
      </c>
      <c r="D41" s="679">
        <v>69.040000000000006</v>
      </c>
      <c r="E41" s="125">
        <v>1118719.96</v>
      </c>
      <c r="F41" s="125">
        <v>17.350000000000001</v>
      </c>
      <c r="G41" s="126">
        <v>1.6</v>
      </c>
    </row>
    <row r="42" spans="1:7">
      <c r="A42" s="1222" t="s">
        <v>601</v>
      </c>
      <c r="B42" s="187" t="s">
        <v>584</v>
      </c>
      <c r="C42" s="120">
        <v>112238.82</v>
      </c>
      <c r="D42" s="120">
        <v>11.08</v>
      </c>
      <c r="E42" s="120">
        <v>781273.04</v>
      </c>
      <c r="F42" s="120">
        <v>12.11</v>
      </c>
      <c r="G42" s="121">
        <v>6.96</v>
      </c>
    </row>
    <row r="43" spans="1:7">
      <c r="A43" s="1222" t="s">
        <v>601</v>
      </c>
      <c r="B43" s="188" t="s">
        <v>585</v>
      </c>
      <c r="C43" s="120">
        <v>69963.66</v>
      </c>
      <c r="D43" s="120">
        <v>6.91</v>
      </c>
      <c r="E43" s="120">
        <v>1083479.1000000001</v>
      </c>
      <c r="F43" s="120">
        <v>16.8</v>
      </c>
      <c r="G43" s="121">
        <v>15.49</v>
      </c>
    </row>
    <row r="44" spans="1:7">
      <c r="A44" s="1222" t="s">
        <v>601</v>
      </c>
      <c r="B44" s="188" t="s">
        <v>586</v>
      </c>
      <c r="C44" s="120">
        <v>31253.39</v>
      </c>
      <c r="D44" s="120">
        <v>3.09</v>
      </c>
      <c r="E44" s="120">
        <v>1100942.25</v>
      </c>
      <c r="F44" s="120">
        <v>17.07</v>
      </c>
      <c r="G44" s="121">
        <v>35.229999999999997</v>
      </c>
    </row>
    <row r="45" spans="1:7">
      <c r="A45" s="1222" t="s">
        <v>601</v>
      </c>
      <c r="B45" s="188" t="s">
        <v>587</v>
      </c>
      <c r="C45" s="120">
        <v>16561.740000000002</v>
      </c>
      <c r="D45" s="120">
        <v>1.64</v>
      </c>
      <c r="E45" s="120">
        <v>1131940.8700000001</v>
      </c>
      <c r="F45" s="120">
        <v>17.55</v>
      </c>
      <c r="G45" s="121">
        <v>68.349999999999994</v>
      </c>
    </row>
    <row r="46" spans="1:7">
      <c r="A46" s="1222" t="s">
        <v>601</v>
      </c>
      <c r="B46" s="188" t="s">
        <v>588</v>
      </c>
      <c r="C46" s="120">
        <v>5303.69</v>
      </c>
      <c r="D46" s="120">
        <v>0.52</v>
      </c>
      <c r="E46" s="120">
        <v>709395.75</v>
      </c>
      <c r="F46" s="120">
        <v>11</v>
      </c>
      <c r="G46" s="121">
        <v>133.76</v>
      </c>
    </row>
    <row r="47" spans="1:7">
      <c r="A47" s="1222" t="s">
        <v>601</v>
      </c>
      <c r="B47" s="188" t="s">
        <v>432</v>
      </c>
      <c r="C47" s="120">
        <v>1644.74</v>
      </c>
      <c r="D47" s="120">
        <v>0.16</v>
      </c>
      <c r="E47" s="120">
        <v>523713.62</v>
      </c>
      <c r="F47" s="120">
        <v>8.1199999999999992</v>
      </c>
      <c r="G47" s="121">
        <v>318.42</v>
      </c>
    </row>
    <row r="48" spans="1:7">
      <c r="A48" s="1222" t="s">
        <v>601</v>
      </c>
      <c r="B48" s="65" t="s">
        <v>433</v>
      </c>
      <c r="C48" s="120">
        <v>936309.19</v>
      </c>
      <c r="D48" s="120">
        <v>92.44</v>
      </c>
      <c r="E48" s="120">
        <v>6449464.5900000008</v>
      </c>
      <c r="F48" s="120">
        <v>100</v>
      </c>
      <c r="G48" s="121">
        <v>6.89</v>
      </c>
    </row>
    <row r="49" spans="1:7" ht="29.25" customHeight="1">
      <c r="A49" s="1222" t="s">
        <v>601</v>
      </c>
      <c r="B49" s="181" t="s">
        <v>434</v>
      </c>
      <c r="C49" s="183">
        <v>51524.58</v>
      </c>
      <c r="D49" s="183">
        <v>5.09</v>
      </c>
      <c r="E49" s="183"/>
      <c r="F49" s="183"/>
      <c r="G49" s="121"/>
    </row>
    <row r="50" spans="1:7">
      <c r="A50" s="1222" t="s">
        <v>601</v>
      </c>
      <c r="B50" s="65" t="s">
        <v>435</v>
      </c>
      <c r="C50" s="183">
        <v>24967.439999999999</v>
      </c>
      <c r="D50" s="183">
        <v>2.4700000000000002</v>
      </c>
      <c r="E50" s="183"/>
      <c r="F50" s="183"/>
      <c r="G50" s="121"/>
    </row>
    <row r="51" spans="1:7">
      <c r="A51" s="1222" t="s">
        <v>601</v>
      </c>
      <c r="B51" s="246" t="s">
        <v>391</v>
      </c>
      <c r="C51" s="122">
        <v>1012801.21</v>
      </c>
      <c r="D51" s="122">
        <v>100</v>
      </c>
      <c r="E51" s="122"/>
      <c r="F51" s="122"/>
      <c r="G51" s="123"/>
    </row>
    <row r="52" spans="1:7">
      <c r="A52" s="1222" t="s">
        <v>602</v>
      </c>
      <c r="B52" s="189" t="s">
        <v>583</v>
      </c>
      <c r="C52" s="125">
        <v>288215.14</v>
      </c>
      <c r="D52" s="679">
        <v>57.74</v>
      </c>
      <c r="E52" s="125">
        <v>462119.50624999998</v>
      </c>
      <c r="F52" s="125">
        <v>9.1300000000000008</v>
      </c>
      <c r="G52" s="126">
        <v>1.6</v>
      </c>
    </row>
    <row r="53" spans="1:7">
      <c r="A53" s="1222" t="s">
        <v>602</v>
      </c>
      <c r="B53" s="187" t="s">
        <v>584</v>
      </c>
      <c r="C53" s="120">
        <v>74668.210000000006</v>
      </c>
      <c r="D53" s="120">
        <v>14.96</v>
      </c>
      <c r="E53" s="120">
        <v>527993.80562499992</v>
      </c>
      <c r="F53" s="120">
        <v>10.44</v>
      </c>
      <c r="G53" s="121">
        <v>7.07</v>
      </c>
    </row>
    <row r="54" spans="1:7">
      <c r="A54" s="1222" t="s">
        <v>602</v>
      </c>
      <c r="B54" s="188" t="s">
        <v>585</v>
      </c>
      <c r="C54" s="120">
        <v>64836.36</v>
      </c>
      <c r="D54" s="120">
        <v>12.99</v>
      </c>
      <c r="E54" s="120">
        <v>1015424.76125</v>
      </c>
      <c r="F54" s="120">
        <v>20.07</v>
      </c>
      <c r="G54" s="121">
        <v>15.66</v>
      </c>
    </row>
    <row r="55" spans="1:7">
      <c r="A55" s="1222" t="s">
        <v>602</v>
      </c>
      <c r="B55" s="188" t="s">
        <v>586</v>
      </c>
      <c r="C55" s="120">
        <v>26621.05</v>
      </c>
      <c r="D55" s="120">
        <v>5.33</v>
      </c>
      <c r="E55" s="120">
        <v>925350.49812500016</v>
      </c>
      <c r="F55" s="120">
        <v>18.29</v>
      </c>
      <c r="G55" s="121">
        <v>34.76</v>
      </c>
    </row>
    <row r="56" spans="1:7">
      <c r="A56" s="1222" t="s">
        <v>602</v>
      </c>
      <c r="B56" s="188" t="s">
        <v>587</v>
      </c>
      <c r="C56" s="120">
        <v>12906.92</v>
      </c>
      <c r="D56" s="120">
        <v>2.59</v>
      </c>
      <c r="E56" s="120">
        <v>885165.6137499999</v>
      </c>
      <c r="F56" s="120">
        <v>17.5</v>
      </c>
      <c r="G56" s="121">
        <v>68.58</v>
      </c>
    </row>
    <row r="57" spans="1:7">
      <c r="A57" s="1222" t="s">
        <v>602</v>
      </c>
      <c r="B57" s="188" t="s">
        <v>588</v>
      </c>
      <c r="C57" s="120">
        <v>4622.3900000000003</v>
      </c>
      <c r="D57" s="120">
        <v>0.93</v>
      </c>
      <c r="E57" s="120">
        <v>622822.43062500004</v>
      </c>
      <c r="F57" s="120">
        <v>12.31</v>
      </c>
      <c r="G57" s="121">
        <v>134.74</v>
      </c>
    </row>
    <row r="58" spans="1:7">
      <c r="A58" s="1222" t="s">
        <v>602</v>
      </c>
      <c r="B58" s="188" t="s">
        <v>432</v>
      </c>
      <c r="C58" s="120">
        <v>1770.99</v>
      </c>
      <c r="D58" s="120">
        <v>0.35</v>
      </c>
      <c r="E58" s="120">
        <v>620153.57187500002</v>
      </c>
      <c r="F58" s="120">
        <v>12.26</v>
      </c>
      <c r="G58" s="121">
        <v>350.17</v>
      </c>
    </row>
    <row r="59" spans="1:7">
      <c r="A59" s="1222" t="s">
        <v>602</v>
      </c>
      <c r="B59" s="65" t="s">
        <v>433</v>
      </c>
      <c r="C59" s="120">
        <v>473641.06</v>
      </c>
      <c r="D59" s="120">
        <v>94.89</v>
      </c>
      <c r="E59" s="120">
        <v>5059030.1875</v>
      </c>
      <c r="F59" s="120">
        <v>100</v>
      </c>
      <c r="G59" s="121">
        <v>10.68</v>
      </c>
    </row>
    <row r="60" spans="1:7" ht="29.25" customHeight="1">
      <c r="A60" s="1222" t="s">
        <v>602</v>
      </c>
      <c r="B60" s="181" t="s">
        <v>434</v>
      </c>
      <c r="C60" s="183">
        <v>3996.43</v>
      </c>
      <c r="D60" s="183">
        <v>0.8</v>
      </c>
      <c r="E60" s="183"/>
      <c r="F60" s="183"/>
      <c r="G60" s="121"/>
    </row>
    <row r="61" spans="1:7">
      <c r="A61" s="1222" t="s">
        <v>602</v>
      </c>
      <c r="B61" s="65" t="s">
        <v>435</v>
      </c>
      <c r="C61" s="183">
        <v>21528.62</v>
      </c>
      <c r="D61" s="183">
        <v>4.3099999999999996</v>
      </c>
      <c r="E61" s="183"/>
      <c r="F61" s="183"/>
      <c r="G61" s="121"/>
    </row>
    <row r="62" spans="1:7">
      <c r="A62" s="1222" t="s">
        <v>602</v>
      </c>
      <c r="B62" s="246" t="s">
        <v>391</v>
      </c>
      <c r="C62" s="122">
        <v>499166.11</v>
      </c>
      <c r="D62" s="122">
        <v>100</v>
      </c>
      <c r="E62" s="122"/>
      <c r="F62" s="122"/>
      <c r="G62" s="123"/>
    </row>
    <row r="63" spans="1:7">
      <c r="A63" s="1222" t="s">
        <v>603</v>
      </c>
      <c r="B63" s="189" t="s">
        <v>583</v>
      </c>
      <c r="C63" s="125">
        <v>352962.9</v>
      </c>
      <c r="D63" s="679">
        <v>26.16</v>
      </c>
      <c r="E63" s="125">
        <v>923520.8</v>
      </c>
      <c r="F63" s="125">
        <v>2.17</v>
      </c>
      <c r="G63" s="126">
        <v>2.62</v>
      </c>
    </row>
    <row r="64" spans="1:7">
      <c r="A64" s="1222" t="s">
        <v>603</v>
      </c>
      <c r="B64" s="187" t="s">
        <v>584</v>
      </c>
      <c r="C64" s="120">
        <v>234308.71</v>
      </c>
      <c r="D64" s="120">
        <v>17.36</v>
      </c>
      <c r="E64" s="120">
        <v>1689786.56</v>
      </c>
      <c r="F64" s="120">
        <v>3.98</v>
      </c>
      <c r="G64" s="121">
        <v>7.21</v>
      </c>
    </row>
    <row r="65" spans="1:7">
      <c r="A65" s="1222" t="s">
        <v>603</v>
      </c>
      <c r="B65" s="188" t="s">
        <v>585</v>
      </c>
      <c r="C65" s="120">
        <v>289600.7</v>
      </c>
      <c r="D65" s="120">
        <v>21.46</v>
      </c>
      <c r="E65" s="120">
        <v>4708305.67</v>
      </c>
      <c r="F65" s="120">
        <v>11.08</v>
      </c>
      <c r="G65" s="121">
        <v>16.260000000000002</v>
      </c>
    </row>
    <row r="66" spans="1:7">
      <c r="A66" s="1222" t="s">
        <v>603</v>
      </c>
      <c r="B66" s="188" t="s">
        <v>586</v>
      </c>
      <c r="C66" s="120">
        <v>189977.24</v>
      </c>
      <c r="D66" s="120">
        <v>14.08</v>
      </c>
      <c r="E66" s="120">
        <v>6772542.21</v>
      </c>
      <c r="F66" s="120">
        <v>15.93</v>
      </c>
      <c r="G66" s="121">
        <v>35.65</v>
      </c>
    </row>
    <row r="67" spans="1:7">
      <c r="A67" s="1222" t="s">
        <v>603</v>
      </c>
      <c r="B67" s="188" t="s">
        <v>587</v>
      </c>
      <c r="C67" s="120">
        <v>148643.81</v>
      </c>
      <c r="D67" s="120">
        <v>11.01</v>
      </c>
      <c r="E67" s="120">
        <v>10491953.640000001</v>
      </c>
      <c r="F67" s="120">
        <v>24.69</v>
      </c>
      <c r="G67" s="121">
        <v>70.58</v>
      </c>
    </row>
    <row r="68" spans="1:7">
      <c r="A68" s="1222" t="s">
        <v>603</v>
      </c>
      <c r="B68" s="188" t="s">
        <v>588</v>
      </c>
      <c r="C68" s="120">
        <v>79693.399999999994</v>
      </c>
      <c r="D68" s="120">
        <v>5.9</v>
      </c>
      <c r="E68" s="120">
        <v>10853504.34</v>
      </c>
      <c r="F68" s="120">
        <v>25.53</v>
      </c>
      <c r="G68" s="121">
        <v>136.19</v>
      </c>
    </row>
    <row r="69" spans="1:7">
      <c r="A69" s="1222" t="s">
        <v>603</v>
      </c>
      <c r="B69" s="188" t="s">
        <v>432</v>
      </c>
      <c r="C69" s="120">
        <v>24375.89</v>
      </c>
      <c r="D69" s="120">
        <v>1.81</v>
      </c>
      <c r="E69" s="120">
        <v>7062489.0499999998</v>
      </c>
      <c r="F69" s="120">
        <v>16.62</v>
      </c>
      <c r="G69" s="121">
        <v>289.73</v>
      </c>
    </row>
    <row r="70" spans="1:7">
      <c r="A70" s="1222" t="s">
        <v>603</v>
      </c>
      <c r="B70" s="65" t="s">
        <v>433</v>
      </c>
      <c r="C70" s="120">
        <v>1319562.6499999999</v>
      </c>
      <c r="D70" s="120">
        <v>97.78</v>
      </c>
      <c r="E70" s="120">
        <v>42502102.269999996</v>
      </c>
      <c r="F70" s="120">
        <v>100</v>
      </c>
      <c r="G70" s="121">
        <v>32.21</v>
      </c>
    </row>
    <row r="71" spans="1:7" ht="29.25" customHeight="1">
      <c r="A71" s="1222" t="s">
        <v>603</v>
      </c>
      <c r="B71" s="181" t="s">
        <v>434</v>
      </c>
      <c r="C71" s="120">
        <v>12592.33</v>
      </c>
      <c r="D71" s="120">
        <v>0.93</v>
      </c>
      <c r="E71" s="120"/>
      <c r="F71" s="120"/>
      <c r="G71" s="121"/>
    </row>
    <row r="72" spans="1:7">
      <c r="A72" s="1222" t="s">
        <v>603</v>
      </c>
      <c r="B72" s="65" t="s">
        <v>435</v>
      </c>
      <c r="C72" s="183">
        <v>17454.150000000001</v>
      </c>
      <c r="D72" s="183">
        <v>1.29</v>
      </c>
      <c r="E72" s="183"/>
      <c r="F72" s="183"/>
      <c r="G72" s="121"/>
    </row>
    <row r="73" spans="1:7">
      <c r="A73" s="1222" t="s">
        <v>603</v>
      </c>
      <c r="B73" s="246" t="s">
        <v>391</v>
      </c>
      <c r="C73" s="183">
        <v>1349609.13</v>
      </c>
      <c r="D73" s="183">
        <v>100</v>
      </c>
      <c r="E73" s="183"/>
      <c r="F73" s="183"/>
      <c r="G73" s="121"/>
    </row>
    <row r="74" spans="1:7" ht="15" customHeight="1">
      <c r="A74" s="1222" t="s">
        <v>604</v>
      </c>
      <c r="B74" s="189" t="s">
        <v>583</v>
      </c>
      <c r="C74" s="125">
        <v>18054.36</v>
      </c>
      <c r="D74" s="679">
        <v>48.83</v>
      </c>
      <c r="E74" s="125">
        <v>19910.3</v>
      </c>
      <c r="F74" s="125">
        <v>7.38</v>
      </c>
      <c r="G74" s="126">
        <v>1.1000000000000001</v>
      </c>
    </row>
    <row r="75" spans="1:7">
      <c r="A75" s="1222" t="s">
        <v>604</v>
      </c>
      <c r="B75" s="187" t="s">
        <v>584</v>
      </c>
      <c r="C75" s="120">
        <v>8452</v>
      </c>
      <c r="D75" s="120">
        <v>22.86</v>
      </c>
      <c r="E75" s="120">
        <v>62771.06</v>
      </c>
      <c r="F75" s="120">
        <v>23.27</v>
      </c>
      <c r="G75" s="121">
        <v>7.43</v>
      </c>
    </row>
    <row r="76" spans="1:7">
      <c r="A76" s="1222" t="s">
        <v>604</v>
      </c>
      <c r="B76" s="188" t="s">
        <v>585</v>
      </c>
      <c r="C76" s="120">
        <v>8745.24</v>
      </c>
      <c r="D76" s="120">
        <v>23.65</v>
      </c>
      <c r="E76" s="120">
        <v>126945.77</v>
      </c>
      <c r="F76" s="120">
        <v>47.07</v>
      </c>
      <c r="G76" s="121">
        <v>14.52</v>
      </c>
    </row>
    <row r="77" spans="1:7">
      <c r="A77" s="1222" t="s">
        <v>604</v>
      </c>
      <c r="B77" s="188" t="s">
        <v>586</v>
      </c>
      <c r="C77" s="120">
        <v>736.54</v>
      </c>
      <c r="D77" s="120">
        <v>1.99</v>
      </c>
      <c r="E77" s="120">
        <v>26268.07</v>
      </c>
      <c r="F77" s="120">
        <v>9.74</v>
      </c>
      <c r="G77" s="121">
        <v>35.659999999999997</v>
      </c>
    </row>
    <row r="78" spans="1:7">
      <c r="A78" s="1222" t="s">
        <v>604</v>
      </c>
      <c r="B78" s="188" t="s">
        <v>587</v>
      </c>
      <c r="C78" s="120">
        <v>464.54</v>
      </c>
      <c r="D78" s="120">
        <v>1.26</v>
      </c>
      <c r="E78" s="120">
        <v>30865.5</v>
      </c>
      <c r="F78" s="120">
        <v>11.44</v>
      </c>
      <c r="G78" s="121">
        <v>66.44</v>
      </c>
    </row>
    <row r="79" spans="1:7">
      <c r="A79" s="1222" t="s">
        <v>604</v>
      </c>
      <c r="B79" s="188" t="s">
        <v>588</v>
      </c>
      <c r="C79" s="120">
        <v>26.61</v>
      </c>
      <c r="D79" s="120">
        <v>7.0000000000000007E-2</v>
      </c>
      <c r="E79" s="120">
        <v>2969.99</v>
      </c>
      <c r="F79" s="120">
        <v>1.1000000000000001</v>
      </c>
      <c r="G79" s="121">
        <v>111.61</v>
      </c>
    </row>
    <row r="80" spans="1:7">
      <c r="A80" s="1222" t="s">
        <v>604</v>
      </c>
      <c r="B80" s="188" t="s">
        <v>432</v>
      </c>
      <c r="C80" s="120"/>
      <c r="D80" s="120"/>
      <c r="E80" s="120"/>
      <c r="F80" s="120"/>
      <c r="G80" s="121"/>
    </row>
    <row r="81" spans="1:7">
      <c r="A81" s="1222" t="s">
        <v>604</v>
      </c>
      <c r="B81" s="65" t="s">
        <v>433</v>
      </c>
      <c r="C81" s="120">
        <v>36479.29</v>
      </c>
      <c r="D81" s="120">
        <v>98.66</v>
      </c>
      <c r="E81" s="120">
        <v>269730.69</v>
      </c>
      <c r="F81" s="120">
        <v>100</v>
      </c>
      <c r="G81" s="121">
        <v>7.39</v>
      </c>
    </row>
    <row r="82" spans="1:7" ht="29.25" customHeight="1">
      <c r="A82" s="1222" t="s">
        <v>604</v>
      </c>
      <c r="B82" s="181" t="s">
        <v>434</v>
      </c>
      <c r="C82" s="183">
        <v>48.98</v>
      </c>
      <c r="D82" s="183">
        <v>0.13</v>
      </c>
      <c r="E82" s="183"/>
      <c r="F82" s="183"/>
      <c r="G82" s="121"/>
    </row>
    <row r="83" spans="1:7">
      <c r="A83" s="1222" t="s">
        <v>604</v>
      </c>
      <c r="B83" s="65" t="s">
        <v>435</v>
      </c>
      <c r="C83" s="183">
        <v>447.73</v>
      </c>
      <c r="D83" s="183">
        <v>1.21</v>
      </c>
      <c r="E83" s="183"/>
      <c r="F83" s="183"/>
      <c r="G83" s="121"/>
    </row>
    <row r="84" spans="1:7">
      <c r="A84" s="1222" t="s">
        <v>604</v>
      </c>
      <c r="B84" s="246" t="s">
        <v>391</v>
      </c>
      <c r="C84" s="122">
        <v>36976</v>
      </c>
      <c r="D84" s="122">
        <v>100</v>
      </c>
      <c r="E84" s="122"/>
      <c r="F84" s="122"/>
      <c r="G84" s="123"/>
    </row>
  </sheetData>
  <mergeCells count="13">
    <mergeCell ref="A74:A84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K84"/>
  <sheetViews>
    <sheetView view="pageBreakPreview" topLeftCell="A40" zoomScale="60" workbookViewId="0">
      <selection activeCell="E5" sqref="E5:I5"/>
    </sheetView>
  </sheetViews>
  <sheetFormatPr baseColWidth="10" defaultRowHeight="12.75"/>
  <cols>
    <col min="1" max="1" width="20" style="340" customWidth="1"/>
    <col min="2" max="2" width="29.28515625" style="340" customWidth="1"/>
    <col min="3" max="3" width="19" style="340" customWidth="1"/>
    <col min="4" max="4" width="16.7109375" style="340" customWidth="1"/>
    <col min="5" max="5" width="14.7109375" style="340" bestFit="1" customWidth="1"/>
    <col min="6" max="6" width="21.28515625" style="340" customWidth="1"/>
    <col min="7" max="7" width="15.28515625" style="340" customWidth="1"/>
    <col min="8" max="8" width="3.140625" style="340" customWidth="1"/>
    <col min="9" max="16384" width="11.42578125" style="340"/>
  </cols>
  <sheetData>
    <row r="1" spans="1:11" ht="18">
      <c r="A1" s="1215" t="s">
        <v>424</v>
      </c>
      <c r="B1" s="1215"/>
      <c r="C1" s="1215"/>
      <c r="D1" s="1215"/>
      <c r="E1" s="1215"/>
      <c r="F1" s="1215"/>
      <c r="G1" s="1215"/>
    </row>
    <row r="3" spans="1:11" s="662" customFormat="1" ht="15">
      <c r="A3" s="1216" t="s">
        <v>916</v>
      </c>
      <c r="B3" s="1216"/>
      <c r="C3" s="1216"/>
      <c r="D3" s="1216"/>
      <c r="E3" s="1216"/>
      <c r="F3" s="1216"/>
      <c r="G3" s="1216"/>
      <c r="H3" s="265"/>
      <c r="I3" s="265"/>
      <c r="J3" s="265"/>
      <c r="K3" s="265"/>
    </row>
    <row r="4" spans="1:11" ht="15">
      <c r="A4" s="1183" t="s">
        <v>499</v>
      </c>
      <c r="B4" s="1183"/>
      <c r="C4" s="1183"/>
      <c r="D4" s="1183"/>
      <c r="E4" s="1183"/>
      <c r="F4" s="1183"/>
      <c r="G4" s="1183"/>
      <c r="H4" s="53"/>
      <c r="I4" s="53"/>
      <c r="J4" s="53"/>
      <c r="K4" s="53"/>
    </row>
    <row r="5" spans="1:11" ht="13.5" thickBot="1"/>
    <row r="6" spans="1:11" ht="38.25" customHeight="1">
      <c r="A6" s="1217" t="s">
        <v>218</v>
      </c>
      <c r="B6" s="656" t="s">
        <v>425</v>
      </c>
      <c r="C6" s="1219" t="s">
        <v>426</v>
      </c>
      <c r="D6" s="1220"/>
      <c r="E6" s="1219" t="s">
        <v>427</v>
      </c>
      <c r="F6" s="1220"/>
      <c r="G6" s="658" t="s">
        <v>428</v>
      </c>
    </row>
    <row r="7" spans="1:11" ht="39.75" customHeight="1" thickBot="1">
      <c r="A7" s="1218"/>
      <c r="B7" s="661" t="s">
        <v>582</v>
      </c>
      <c r="C7" s="107" t="s">
        <v>632</v>
      </c>
      <c r="D7" s="107" t="s">
        <v>567</v>
      </c>
      <c r="E7" s="107" t="s">
        <v>430</v>
      </c>
      <c r="F7" s="107" t="s">
        <v>567</v>
      </c>
      <c r="G7" s="185" t="s">
        <v>429</v>
      </c>
    </row>
    <row r="8" spans="1:11">
      <c r="A8" s="1226" t="s">
        <v>419</v>
      </c>
      <c r="B8" s="186" t="s">
        <v>583</v>
      </c>
      <c r="C8" s="195">
        <v>15789.27</v>
      </c>
      <c r="D8" s="678">
        <v>22.29</v>
      </c>
      <c r="E8" s="195">
        <v>30603.89</v>
      </c>
      <c r="F8" s="195">
        <v>2.31</v>
      </c>
      <c r="G8" s="196">
        <v>1.94</v>
      </c>
    </row>
    <row r="9" spans="1:11">
      <c r="A9" s="1227"/>
      <c r="B9" s="187" t="s">
        <v>584</v>
      </c>
      <c r="C9" s="120">
        <v>12782.26</v>
      </c>
      <c r="D9" s="120">
        <v>18.05</v>
      </c>
      <c r="E9" s="120">
        <v>95979.64</v>
      </c>
      <c r="F9" s="120">
        <v>7.26</v>
      </c>
      <c r="G9" s="121">
        <v>7.51</v>
      </c>
    </row>
    <row r="10" spans="1:11">
      <c r="A10" s="1227"/>
      <c r="B10" s="188" t="s">
        <v>585</v>
      </c>
      <c r="C10" s="120">
        <v>25545.360000000001</v>
      </c>
      <c r="D10" s="120">
        <v>36.06</v>
      </c>
      <c r="E10" s="120">
        <v>420974.38</v>
      </c>
      <c r="F10" s="120">
        <v>31.83</v>
      </c>
      <c r="G10" s="121">
        <v>16.48</v>
      </c>
    </row>
    <row r="11" spans="1:11">
      <c r="A11" s="1227"/>
      <c r="B11" s="188" t="s">
        <v>586</v>
      </c>
      <c r="C11" s="120">
        <v>11317.37</v>
      </c>
      <c r="D11" s="120">
        <v>15.98</v>
      </c>
      <c r="E11" s="120">
        <v>375535.15</v>
      </c>
      <c r="F11" s="120">
        <v>28.4</v>
      </c>
      <c r="G11" s="121">
        <v>33.18</v>
      </c>
    </row>
    <row r="12" spans="1:11">
      <c r="A12" s="1227"/>
      <c r="B12" s="188" t="s">
        <v>587</v>
      </c>
      <c r="C12" s="120">
        <v>2636.2</v>
      </c>
      <c r="D12" s="120">
        <v>3.72</v>
      </c>
      <c r="E12" s="120">
        <v>181575.01</v>
      </c>
      <c r="F12" s="120">
        <v>13.73</v>
      </c>
      <c r="G12" s="121">
        <v>68.88</v>
      </c>
    </row>
    <row r="13" spans="1:11">
      <c r="A13" s="1227"/>
      <c r="B13" s="188" t="s">
        <v>588</v>
      </c>
      <c r="C13" s="120">
        <v>1160.5</v>
      </c>
      <c r="D13" s="120">
        <v>1.64</v>
      </c>
      <c r="E13" s="120">
        <v>157517.07</v>
      </c>
      <c r="F13" s="120">
        <v>11.91</v>
      </c>
      <c r="G13" s="121">
        <v>135.72999999999999</v>
      </c>
    </row>
    <row r="14" spans="1:11">
      <c r="A14" s="1227"/>
      <c r="B14" s="188" t="s">
        <v>432</v>
      </c>
      <c r="C14" s="120">
        <v>234.97</v>
      </c>
      <c r="D14" s="120">
        <v>0.33</v>
      </c>
      <c r="E14" s="120">
        <v>60314.43</v>
      </c>
      <c r="F14" s="120">
        <v>4.5599999999999996</v>
      </c>
      <c r="G14" s="121">
        <v>256.69</v>
      </c>
    </row>
    <row r="15" spans="1:11">
      <c r="A15" s="1227"/>
      <c r="B15" s="65" t="s">
        <v>433</v>
      </c>
      <c r="C15" s="120">
        <v>69465.929999999993</v>
      </c>
      <c r="D15" s="120">
        <v>98.07</v>
      </c>
      <c r="E15" s="120">
        <v>1322499.57</v>
      </c>
      <c r="F15" s="120">
        <v>100</v>
      </c>
      <c r="G15" s="121">
        <v>19.04</v>
      </c>
    </row>
    <row r="16" spans="1:11" ht="25.5">
      <c r="A16" s="1227"/>
      <c r="B16" s="181" t="s">
        <v>434</v>
      </c>
      <c r="C16" s="183">
        <v>36.33</v>
      </c>
      <c r="D16" s="183">
        <v>0.05</v>
      </c>
      <c r="E16" s="183"/>
      <c r="F16" s="183"/>
      <c r="G16" s="121"/>
    </row>
    <row r="17" spans="1:7">
      <c r="A17" s="1227"/>
      <c r="B17" s="65" t="s">
        <v>435</v>
      </c>
      <c r="C17" s="183">
        <v>1330.74</v>
      </c>
      <c r="D17" s="183">
        <v>1.88</v>
      </c>
      <c r="E17" s="183"/>
      <c r="F17" s="183"/>
      <c r="G17" s="121"/>
    </row>
    <row r="18" spans="1:7">
      <c r="A18" s="1228"/>
      <c r="B18" s="246" t="s">
        <v>391</v>
      </c>
      <c r="C18" s="122">
        <v>70833</v>
      </c>
      <c r="D18" s="122">
        <v>100</v>
      </c>
      <c r="E18" s="122"/>
      <c r="F18" s="122"/>
      <c r="G18" s="123"/>
    </row>
    <row r="19" spans="1:7">
      <c r="A19" s="1214" t="s">
        <v>482</v>
      </c>
      <c r="B19" s="188" t="s">
        <v>583</v>
      </c>
      <c r="C19" s="120">
        <v>229656.51</v>
      </c>
      <c r="D19" s="681">
        <v>45.51</v>
      </c>
      <c r="E19" s="120">
        <v>491901.31125000003</v>
      </c>
      <c r="F19" s="120">
        <v>7.8</v>
      </c>
      <c r="G19" s="121">
        <v>2.14</v>
      </c>
    </row>
    <row r="20" spans="1:7">
      <c r="A20" s="1222" t="s">
        <v>482</v>
      </c>
      <c r="B20" s="187" t="s">
        <v>584</v>
      </c>
      <c r="C20" s="120">
        <v>94593.45</v>
      </c>
      <c r="D20" s="120">
        <v>18.75</v>
      </c>
      <c r="E20" s="120">
        <v>680105.52937500004</v>
      </c>
      <c r="F20" s="120">
        <v>10.79</v>
      </c>
      <c r="G20" s="121">
        <v>7.19</v>
      </c>
    </row>
    <row r="21" spans="1:7">
      <c r="A21" s="1222" t="s">
        <v>482</v>
      </c>
      <c r="B21" s="188" t="s">
        <v>585</v>
      </c>
      <c r="C21" s="120">
        <v>100622.27</v>
      </c>
      <c r="D21" s="120">
        <v>19.940000000000001</v>
      </c>
      <c r="E21" s="120">
        <v>1595441.03125</v>
      </c>
      <c r="F21" s="120">
        <v>25.3</v>
      </c>
      <c r="G21" s="121">
        <v>15.86</v>
      </c>
    </row>
    <row r="22" spans="1:7">
      <c r="A22" s="1222" t="s">
        <v>482</v>
      </c>
      <c r="B22" s="188" t="s">
        <v>586</v>
      </c>
      <c r="C22" s="120">
        <v>44077.79</v>
      </c>
      <c r="D22" s="120">
        <v>8.74</v>
      </c>
      <c r="E22" s="120">
        <v>1527656.4918750001</v>
      </c>
      <c r="F22" s="120">
        <v>24.24</v>
      </c>
      <c r="G22" s="121">
        <v>34.659999999999997</v>
      </c>
    </row>
    <row r="23" spans="1:7">
      <c r="A23" s="1222" t="s">
        <v>482</v>
      </c>
      <c r="B23" s="188" t="s">
        <v>587</v>
      </c>
      <c r="C23" s="120">
        <v>18451.87</v>
      </c>
      <c r="D23" s="120">
        <v>3.66</v>
      </c>
      <c r="E23" s="120">
        <v>1247097.15625</v>
      </c>
      <c r="F23" s="120">
        <v>19.78</v>
      </c>
      <c r="G23" s="121">
        <v>67.59</v>
      </c>
    </row>
    <row r="24" spans="1:7">
      <c r="A24" s="1222" t="s">
        <v>482</v>
      </c>
      <c r="B24" s="188" t="s">
        <v>588</v>
      </c>
      <c r="C24" s="120">
        <v>4435.09</v>
      </c>
      <c r="D24" s="120">
        <v>0.88</v>
      </c>
      <c r="E24" s="120">
        <v>577131.98750000005</v>
      </c>
      <c r="F24" s="120">
        <v>9.15</v>
      </c>
      <c r="G24" s="121">
        <v>130.13</v>
      </c>
    </row>
    <row r="25" spans="1:7">
      <c r="A25" s="1222" t="s">
        <v>482</v>
      </c>
      <c r="B25" s="188" t="s">
        <v>432</v>
      </c>
      <c r="C25" s="120">
        <v>617.58000000000004</v>
      </c>
      <c r="D25" s="120">
        <v>0.12</v>
      </c>
      <c r="E25" s="120">
        <v>185515.89937500001</v>
      </c>
      <c r="F25" s="120">
        <v>2.94</v>
      </c>
      <c r="G25" s="121">
        <v>300.39</v>
      </c>
    </row>
    <row r="26" spans="1:7">
      <c r="A26" s="1222" t="s">
        <v>482</v>
      </c>
      <c r="B26" s="65" t="s">
        <v>433</v>
      </c>
      <c r="C26" s="120">
        <v>492454.56</v>
      </c>
      <c r="D26" s="120">
        <v>97.6</v>
      </c>
      <c r="E26" s="120">
        <v>6304849.4068750003</v>
      </c>
      <c r="F26" s="120">
        <v>100</v>
      </c>
      <c r="G26" s="121">
        <v>12.8</v>
      </c>
    </row>
    <row r="27" spans="1:7" ht="29.25" customHeight="1">
      <c r="A27" s="1222" t="s">
        <v>482</v>
      </c>
      <c r="B27" s="181" t="s">
        <v>434</v>
      </c>
      <c r="C27" s="183">
        <v>2404.59</v>
      </c>
      <c r="D27" s="183">
        <v>0.48</v>
      </c>
      <c r="E27" s="183"/>
      <c r="F27" s="183"/>
      <c r="G27" s="121"/>
    </row>
    <row r="28" spans="1:7">
      <c r="A28" s="1222" t="s">
        <v>482</v>
      </c>
      <c r="B28" s="65" t="s">
        <v>435</v>
      </c>
      <c r="C28" s="183">
        <v>9667.76</v>
      </c>
      <c r="D28" s="183">
        <v>1.92</v>
      </c>
      <c r="E28" s="183"/>
      <c r="F28" s="183"/>
      <c r="G28" s="121"/>
    </row>
    <row r="29" spans="1:7">
      <c r="A29" s="1222" t="s">
        <v>482</v>
      </c>
      <c r="B29" s="246" t="s">
        <v>391</v>
      </c>
      <c r="C29" s="120">
        <v>504526.91</v>
      </c>
      <c r="D29" s="120">
        <v>100</v>
      </c>
      <c r="E29" s="120"/>
      <c r="F29" s="120"/>
      <c r="G29" s="121"/>
    </row>
    <row r="30" spans="1:7">
      <c r="A30" s="1222" t="s">
        <v>605</v>
      </c>
      <c r="B30" s="189" t="s">
        <v>583</v>
      </c>
      <c r="C30" s="125">
        <v>62030.400000000001</v>
      </c>
      <c r="D30" s="679">
        <v>73.33</v>
      </c>
      <c r="E30" s="125">
        <v>35129.550000000003</v>
      </c>
      <c r="F30" s="125">
        <v>8.6300000000000008</v>
      </c>
      <c r="G30" s="126">
        <v>0.56999999999999995</v>
      </c>
    </row>
    <row r="31" spans="1:7">
      <c r="A31" s="1222" t="s">
        <v>605</v>
      </c>
      <c r="B31" s="187" t="s">
        <v>584</v>
      </c>
      <c r="C31" s="120">
        <v>5336.62</v>
      </c>
      <c r="D31" s="120">
        <v>6.31</v>
      </c>
      <c r="E31" s="120">
        <v>38440.61</v>
      </c>
      <c r="F31" s="120">
        <v>9.44</v>
      </c>
      <c r="G31" s="121">
        <v>7.2</v>
      </c>
    </row>
    <row r="32" spans="1:7">
      <c r="A32" s="1222" t="s">
        <v>605</v>
      </c>
      <c r="B32" s="188" t="s">
        <v>585</v>
      </c>
      <c r="C32" s="120">
        <v>6613.32</v>
      </c>
      <c r="D32" s="120">
        <v>7.82</v>
      </c>
      <c r="E32" s="120">
        <v>106977.11</v>
      </c>
      <c r="F32" s="120">
        <v>26.28</v>
      </c>
      <c r="G32" s="121">
        <v>16.18</v>
      </c>
    </row>
    <row r="33" spans="1:7">
      <c r="A33" s="1222" t="s">
        <v>605</v>
      </c>
      <c r="B33" s="188" t="s">
        <v>586</v>
      </c>
      <c r="C33" s="120">
        <v>3181.99</v>
      </c>
      <c r="D33" s="120">
        <v>3.76</v>
      </c>
      <c r="E33" s="120">
        <v>109916.71</v>
      </c>
      <c r="F33" s="120">
        <v>27</v>
      </c>
      <c r="G33" s="121">
        <v>34.54</v>
      </c>
    </row>
    <row r="34" spans="1:7">
      <c r="A34" s="1222" t="s">
        <v>605</v>
      </c>
      <c r="B34" s="188" t="s">
        <v>587</v>
      </c>
      <c r="C34" s="120">
        <v>1438.63</v>
      </c>
      <c r="D34" s="120">
        <v>1.7</v>
      </c>
      <c r="E34" s="120">
        <v>96771.47</v>
      </c>
      <c r="F34" s="120">
        <v>23.77</v>
      </c>
      <c r="G34" s="121">
        <v>67.27</v>
      </c>
    </row>
    <row r="35" spans="1:7">
      <c r="A35" s="1222" t="s">
        <v>605</v>
      </c>
      <c r="B35" s="188" t="s">
        <v>588</v>
      </c>
      <c r="C35" s="120">
        <v>156.43</v>
      </c>
      <c r="D35" s="120">
        <v>0.18</v>
      </c>
      <c r="E35" s="120">
        <v>18597.75</v>
      </c>
      <c r="F35" s="120">
        <v>4.57</v>
      </c>
      <c r="G35" s="121">
        <v>118.89</v>
      </c>
    </row>
    <row r="36" spans="1:7">
      <c r="A36" s="1222" t="s">
        <v>605</v>
      </c>
      <c r="B36" s="188" t="s">
        <v>432</v>
      </c>
      <c r="C36" s="120">
        <v>5.13</v>
      </c>
      <c r="D36" s="120">
        <v>0.01</v>
      </c>
      <c r="E36" s="120">
        <v>1256.52</v>
      </c>
      <c r="F36" s="120">
        <v>0.31</v>
      </c>
      <c r="G36" s="121">
        <v>244.94</v>
      </c>
    </row>
    <row r="37" spans="1:7">
      <c r="A37" s="1222" t="s">
        <v>605</v>
      </c>
      <c r="B37" s="65" t="s">
        <v>433</v>
      </c>
      <c r="C37" s="120">
        <v>78762.52</v>
      </c>
      <c r="D37" s="120">
        <v>93.11</v>
      </c>
      <c r="E37" s="120">
        <v>407089.72</v>
      </c>
      <c r="F37" s="120">
        <v>100</v>
      </c>
      <c r="G37" s="121">
        <v>5.17</v>
      </c>
    </row>
    <row r="38" spans="1:7" ht="29.25" customHeight="1">
      <c r="A38" s="1222" t="s">
        <v>605</v>
      </c>
      <c r="B38" s="181" t="s">
        <v>434</v>
      </c>
      <c r="C38" s="183">
        <v>96.72</v>
      </c>
      <c r="D38" s="183">
        <v>0.11</v>
      </c>
      <c r="E38" s="183"/>
      <c r="F38" s="183"/>
      <c r="G38" s="121"/>
    </row>
    <row r="39" spans="1:7">
      <c r="A39" s="1222" t="s">
        <v>605</v>
      </c>
      <c r="B39" s="65" t="s">
        <v>435</v>
      </c>
      <c r="C39" s="183">
        <v>5733.76</v>
      </c>
      <c r="D39" s="183">
        <v>6.78</v>
      </c>
      <c r="E39" s="183"/>
      <c r="F39" s="183"/>
      <c r="G39" s="121"/>
    </row>
    <row r="40" spans="1:7">
      <c r="A40" s="1222" t="s">
        <v>605</v>
      </c>
      <c r="B40" s="246" t="s">
        <v>391</v>
      </c>
      <c r="C40" s="122">
        <v>84593</v>
      </c>
      <c r="D40" s="122">
        <v>100</v>
      </c>
      <c r="E40" s="122"/>
      <c r="F40" s="122"/>
      <c r="G40" s="123"/>
    </row>
    <row r="41" spans="1:7">
      <c r="A41" s="1222" t="s">
        <v>137</v>
      </c>
      <c r="B41" s="189" t="s">
        <v>583</v>
      </c>
      <c r="C41" s="125">
        <v>946916.55</v>
      </c>
      <c r="D41" s="125">
        <v>60.77</v>
      </c>
      <c r="E41" s="125">
        <v>1447502.41</v>
      </c>
      <c r="F41" s="125">
        <v>12.5</v>
      </c>
      <c r="G41" s="126">
        <v>1.53</v>
      </c>
    </row>
    <row r="42" spans="1:7">
      <c r="A42" s="1222" t="s">
        <v>137</v>
      </c>
      <c r="B42" s="187" t="s">
        <v>584</v>
      </c>
      <c r="C42" s="120">
        <v>275713.17</v>
      </c>
      <c r="D42" s="120">
        <v>17.7</v>
      </c>
      <c r="E42" s="120">
        <v>1984082.03</v>
      </c>
      <c r="F42" s="120">
        <v>17.13</v>
      </c>
      <c r="G42" s="121">
        <v>7.2</v>
      </c>
    </row>
    <row r="43" spans="1:7">
      <c r="A43" s="1222" t="s">
        <v>137</v>
      </c>
      <c r="B43" s="188" t="s">
        <v>585</v>
      </c>
      <c r="C43" s="120">
        <v>228757.26</v>
      </c>
      <c r="D43" s="120">
        <v>14.68</v>
      </c>
      <c r="E43" s="120">
        <v>3439780.81</v>
      </c>
      <c r="F43" s="120">
        <v>29.71</v>
      </c>
      <c r="G43" s="121">
        <v>15.04</v>
      </c>
    </row>
    <row r="44" spans="1:7">
      <c r="A44" s="1222" t="s">
        <v>137</v>
      </c>
      <c r="B44" s="188" t="s">
        <v>586</v>
      </c>
      <c r="C44" s="120">
        <v>40635.339999999997</v>
      </c>
      <c r="D44" s="120">
        <v>2.61</v>
      </c>
      <c r="E44" s="120">
        <v>1354319.59</v>
      </c>
      <c r="F44" s="120">
        <v>11.69</v>
      </c>
      <c r="G44" s="121">
        <v>33.33</v>
      </c>
    </row>
    <row r="45" spans="1:7">
      <c r="A45" s="1222" t="s">
        <v>137</v>
      </c>
      <c r="B45" s="188" t="s">
        <v>587</v>
      </c>
      <c r="C45" s="120">
        <v>14205.29</v>
      </c>
      <c r="D45" s="120">
        <v>0.91</v>
      </c>
      <c r="E45" s="120">
        <v>994401.93</v>
      </c>
      <c r="F45" s="120">
        <v>8.59</v>
      </c>
      <c r="G45" s="121">
        <v>70</v>
      </c>
    </row>
    <row r="46" spans="1:7">
      <c r="A46" s="1222" t="s">
        <v>137</v>
      </c>
      <c r="B46" s="188" t="s">
        <v>588</v>
      </c>
      <c r="C46" s="120">
        <v>8422.14</v>
      </c>
      <c r="D46" s="120">
        <v>0.54</v>
      </c>
      <c r="E46" s="120">
        <v>1170088.76</v>
      </c>
      <c r="F46" s="120">
        <v>10.1</v>
      </c>
      <c r="G46" s="121">
        <v>138.93</v>
      </c>
    </row>
    <row r="47" spans="1:7">
      <c r="A47" s="1222" t="s">
        <v>137</v>
      </c>
      <c r="B47" s="188" t="s">
        <v>432</v>
      </c>
      <c r="C47" s="120">
        <v>3839.29</v>
      </c>
      <c r="D47" s="120">
        <v>0.25</v>
      </c>
      <c r="E47" s="120">
        <v>1190468.18</v>
      </c>
      <c r="F47" s="120">
        <v>10.28</v>
      </c>
      <c r="G47" s="121">
        <v>310.08</v>
      </c>
    </row>
    <row r="48" spans="1:7">
      <c r="A48" s="1222" t="s">
        <v>137</v>
      </c>
      <c r="B48" s="65" t="s">
        <v>433</v>
      </c>
      <c r="C48" s="120">
        <v>1518489.04</v>
      </c>
      <c r="D48" s="120">
        <v>97.46</v>
      </c>
      <c r="E48" s="120">
        <v>11580643.709999999</v>
      </c>
      <c r="F48" s="120">
        <v>100</v>
      </c>
      <c r="G48" s="121">
        <v>7.63</v>
      </c>
    </row>
    <row r="49" spans="1:7" ht="30" customHeight="1">
      <c r="A49" s="1222" t="s">
        <v>137</v>
      </c>
      <c r="B49" s="181" t="s">
        <v>434</v>
      </c>
      <c r="C49" s="183">
        <v>7192.68</v>
      </c>
      <c r="D49" s="183">
        <v>0.46</v>
      </c>
      <c r="E49" s="183"/>
      <c r="F49" s="183"/>
      <c r="G49" s="121"/>
    </row>
    <row r="50" spans="1:7">
      <c r="A50" s="1222" t="s">
        <v>137</v>
      </c>
      <c r="B50" s="181" t="s">
        <v>435</v>
      </c>
      <c r="C50" s="183">
        <v>32403.33</v>
      </c>
      <c r="D50" s="183">
        <v>2.08</v>
      </c>
      <c r="E50" s="183"/>
      <c r="F50" s="183"/>
      <c r="G50" s="121"/>
    </row>
    <row r="51" spans="1:7">
      <c r="A51" s="1222" t="s">
        <v>137</v>
      </c>
      <c r="B51" s="246" t="s">
        <v>391</v>
      </c>
      <c r="C51" s="122">
        <v>1558085.05</v>
      </c>
      <c r="D51" s="122">
        <v>100</v>
      </c>
      <c r="E51" s="122"/>
      <c r="F51" s="122"/>
      <c r="G51" s="123"/>
    </row>
    <row r="52" spans="1:7">
      <c r="A52" s="1222" t="s">
        <v>606</v>
      </c>
      <c r="B52" s="189" t="s">
        <v>583</v>
      </c>
      <c r="C52" s="125">
        <v>450174</v>
      </c>
      <c r="D52" s="679">
        <v>36.979999999999997</v>
      </c>
      <c r="E52" s="125">
        <v>984472.68</v>
      </c>
      <c r="F52" s="125">
        <v>4.42</v>
      </c>
      <c r="G52" s="126">
        <v>2.19</v>
      </c>
    </row>
    <row r="53" spans="1:7">
      <c r="A53" s="1222" t="s">
        <v>606</v>
      </c>
      <c r="B53" s="187" t="s">
        <v>584</v>
      </c>
      <c r="C53" s="120">
        <v>269771.76</v>
      </c>
      <c r="D53" s="120">
        <v>22.16</v>
      </c>
      <c r="E53" s="120">
        <v>1961892.35</v>
      </c>
      <c r="F53" s="120">
        <v>8.8000000000000007</v>
      </c>
      <c r="G53" s="121">
        <v>7.27</v>
      </c>
    </row>
    <row r="54" spans="1:7">
      <c r="A54" s="1222" t="s">
        <v>606</v>
      </c>
      <c r="B54" s="188" t="s">
        <v>585</v>
      </c>
      <c r="C54" s="120">
        <v>284458.43</v>
      </c>
      <c r="D54" s="120">
        <v>23.37</v>
      </c>
      <c r="E54" s="120">
        <v>4360985.03</v>
      </c>
      <c r="F54" s="120">
        <v>19.55</v>
      </c>
      <c r="G54" s="121">
        <v>15.33</v>
      </c>
    </row>
    <row r="55" spans="1:7">
      <c r="A55" s="1222" t="s">
        <v>606</v>
      </c>
      <c r="B55" s="188" t="s">
        <v>586</v>
      </c>
      <c r="C55" s="120">
        <v>95923.79</v>
      </c>
      <c r="D55" s="120">
        <v>7.88</v>
      </c>
      <c r="E55" s="120">
        <v>3329158.83</v>
      </c>
      <c r="F55" s="120">
        <v>14.93</v>
      </c>
      <c r="G55" s="121">
        <v>34.71</v>
      </c>
    </row>
    <row r="56" spans="1:7">
      <c r="A56" s="1222" t="s">
        <v>606</v>
      </c>
      <c r="B56" s="188" t="s">
        <v>587</v>
      </c>
      <c r="C56" s="120">
        <v>54905.57</v>
      </c>
      <c r="D56" s="120">
        <v>4.51</v>
      </c>
      <c r="E56" s="120">
        <v>3865279.01</v>
      </c>
      <c r="F56" s="120">
        <v>17.34</v>
      </c>
      <c r="G56" s="121">
        <v>70.400000000000006</v>
      </c>
    </row>
    <row r="57" spans="1:7">
      <c r="A57" s="1222" t="s">
        <v>606</v>
      </c>
      <c r="B57" s="188" t="s">
        <v>588</v>
      </c>
      <c r="C57" s="120">
        <v>29173.11</v>
      </c>
      <c r="D57" s="120">
        <v>2.4</v>
      </c>
      <c r="E57" s="120">
        <v>3986815.32</v>
      </c>
      <c r="F57" s="120">
        <v>17.88</v>
      </c>
      <c r="G57" s="121">
        <v>136.66</v>
      </c>
    </row>
    <row r="58" spans="1:7">
      <c r="A58" s="1222" t="s">
        <v>606</v>
      </c>
      <c r="B58" s="188" t="s">
        <v>432</v>
      </c>
      <c r="C58" s="120">
        <v>11826.86</v>
      </c>
      <c r="D58" s="120">
        <v>0.97</v>
      </c>
      <c r="E58" s="120">
        <v>3807945.38</v>
      </c>
      <c r="F58" s="120">
        <v>17.079999999999998</v>
      </c>
      <c r="G58" s="121">
        <v>321.97000000000003</v>
      </c>
    </row>
    <row r="59" spans="1:7">
      <c r="A59" s="1222" t="s">
        <v>606</v>
      </c>
      <c r="B59" s="65" t="s">
        <v>433</v>
      </c>
      <c r="C59" s="120">
        <v>1196233.52</v>
      </c>
      <c r="D59" s="120">
        <v>98.27</v>
      </c>
      <c r="E59" s="120">
        <v>22296548.599999998</v>
      </c>
      <c r="F59" s="120">
        <v>100</v>
      </c>
      <c r="G59" s="121">
        <v>18.64</v>
      </c>
    </row>
    <row r="60" spans="1:7" ht="29.25" customHeight="1">
      <c r="A60" s="1222" t="s">
        <v>606</v>
      </c>
      <c r="B60" s="181" t="s">
        <v>434</v>
      </c>
      <c r="C60" s="183">
        <v>9024.06</v>
      </c>
      <c r="D60" s="183">
        <v>0.74</v>
      </c>
      <c r="E60" s="183"/>
      <c r="F60" s="183"/>
      <c r="G60" s="121"/>
    </row>
    <row r="61" spans="1:7">
      <c r="A61" s="1222" t="s">
        <v>606</v>
      </c>
      <c r="B61" s="65" t="s">
        <v>435</v>
      </c>
      <c r="C61" s="183">
        <v>11999.45</v>
      </c>
      <c r="D61" s="183">
        <v>0.99</v>
      </c>
      <c r="E61" s="183"/>
      <c r="F61" s="183"/>
      <c r="G61" s="121"/>
    </row>
    <row r="62" spans="1:7">
      <c r="A62" s="1222" t="s">
        <v>606</v>
      </c>
      <c r="B62" s="246" t="s">
        <v>391</v>
      </c>
      <c r="C62" s="122">
        <v>1217257.03</v>
      </c>
      <c r="D62" s="122">
        <v>100</v>
      </c>
      <c r="E62" s="122"/>
      <c r="F62" s="122"/>
      <c r="G62" s="123"/>
    </row>
    <row r="63" spans="1:7">
      <c r="A63" s="1222" t="s">
        <v>129</v>
      </c>
      <c r="B63" s="189" t="s">
        <v>583</v>
      </c>
      <c r="C63" s="125">
        <v>515653.17</v>
      </c>
      <c r="D63" s="679">
        <v>52.31</v>
      </c>
      <c r="E63" s="125">
        <v>795944.18</v>
      </c>
      <c r="F63" s="125">
        <v>3.84</v>
      </c>
      <c r="G63" s="126">
        <v>1.54</v>
      </c>
    </row>
    <row r="64" spans="1:7">
      <c r="A64" s="1222" t="s">
        <v>129</v>
      </c>
      <c r="B64" s="187" t="s">
        <v>584</v>
      </c>
      <c r="C64" s="120">
        <v>142357.95000000001</v>
      </c>
      <c r="D64" s="120">
        <v>14.44</v>
      </c>
      <c r="E64" s="120">
        <v>1025437.36</v>
      </c>
      <c r="F64" s="120">
        <v>4.95</v>
      </c>
      <c r="G64" s="121">
        <v>7.2</v>
      </c>
    </row>
    <row r="65" spans="1:7">
      <c r="A65" s="1222" t="s">
        <v>129</v>
      </c>
      <c r="B65" s="188" t="s">
        <v>585</v>
      </c>
      <c r="C65" s="120">
        <v>156781.26</v>
      </c>
      <c r="D65" s="120">
        <v>15.91</v>
      </c>
      <c r="E65" s="120">
        <v>2499170.1</v>
      </c>
      <c r="F65" s="120">
        <v>12.06</v>
      </c>
      <c r="G65" s="121">
        <v>15.94</v>
      </c>
    </row>
    <row r="66" spans="1:7">
      <c r="A66" s="1222" t="s">
        <v>129</v>
      </c>
      <c r="B66" s="188" t="s">
        <v>586</v>
      </c>
      <c r="C66" s="120">
        <v>75113.740000000005</v>
      </c>
      <c r="D66" s="120">
        <v>7.62</v>
      </c>
      <c r="E66" s="120">
        <v>2618636.19</v>
      </c>
      <c r="F66" s="120">
        <v>12.63</v>
      </c>
      <c r="G66" s="121">
        <v>34.86</v>
      </c>
    </row>
    <row r="67" spans="1:7">
      <c r="A67" s="1222" t="s">
        <v>129</v>
      </c>
      <c r="B67" s="188" t="s">
        <v>587</v>
      </c>
      <c r="C67" s="120">
        <v>39903.81</v>
      </c>
      <c r="D67" s="120">
        <v>4.05</v>
      </c>
      <c r="E67" s="120">
        <v>2778185.62</v>
      </c>
      <c r="F67" s="120">
        <v>13.4</v>
      </c>
      <c r="G67" s="121">
        <v>69.62</v>
      </c>
    </row>
    <row r="68" spans="1:7">
      <c r="A68" s="1222" t="s">
        <v>129</v>
      </c>
      <c r="B68" s="188" t="s">
        <v>588</v>
      </c>
      <c r="C68" s="120">
        <v>23244.14</v>
      </c>
      <c r="D68" s="120">
        <v>2.36</v>
      </c>
      <c r="E68" s="120">
        <v>3254045.55</v>
      </c>
      <c r="F68" s="120">
        <v>15.7</v>
      </c>
      <c r="G68" s="121">
        <v>139.99</v>
      </c>
    </row>
    <row r="69" spans="1:7">
      <c r="A69" s="1222" t="s">
        <v>129</v>
      </c>
      <c r="B69" s="188" t="s">
        <v>432</v>
      </c>
      <c r="C69" s="120">
        <v>18932.93</v>
      </c>
      <c r="D69" s="120">
        <v>1.92</v>
      </c>
      <c r="E69" s="120">
        <v>7753858</v>
      </c>
      <c r="F69" s="120">
        <v>37.42</v>
      </c>
      <c r="G69" s="121">
        <v>409.54</v>
      </c>
    </row>
    <row r="70" spans="1:7">
      <c r="A70" s="1222" t="s">
        <v>129</v>
      </c>
      <c r="B70" s="65" t="s">
        <v>433</v>
      </c>
      <c r="C70" s="120">
        <v>971987</v>
      </c>
      <c r="D70" s="120">
        <v>98.61</v>
      </c>
      <c r="E70" s="120">
        <v>20725277</v>
      </c>
      <c r="F70" s="120">
        <v>100</v>
      </c>
      <c r="G70" s="121">
        <v>21.32</v>
      </c>
    </row>
    <row r="71" spans="1:7" ht="30" customHeight="1">
      <c r="A71" s="1222" t="s">
        <v>129</v>
      </c>
      <c r="B71" s="181" t="s">
        <v>434</v>
      </c>
      <c r="C71" s="183">
        <v>4805.5</v>
      </c>
      <c r="D71" s="183">
        <v>0.49</v>
      </c>
      <c r="E71" s="183"/>
      <c r="F71" s="183"/>
      <c r="G71" s="121"/>
    </row>
    <row r="72" spans="1:7">
      <c r="A72" s="1222" t="s">
        <v>129</v>
      </c>
      <c r="B72" s="65" t="s">
        <v>435</v>
      </c>
      <c r="C72" s="183">
        <v>8827.02</v>
      </c>
      <c r="D72" s="183">
        <v>0.9</v>
      </c>
      <c r="E72" s="183"/>
      <c r="F72" s="183"/>
      <c r="G72" s="121"/>
    </row>
    <row r="73" spans="1:7">
      <c r="A73" s="1222" t="s">
        <v>129</v>
      </c>
      <c r="B73" s="246" t="s">
        <v>391</v>
      </c>
      <c r="C73" s="122">
        <v>985619.52</v>
      </c>
      <c r="D73" s="122">
        <v>100</v>
      </c>
      <c r="E73" s="122"/>
      <c r="F73" s="122"/>
      <c r="G73" s="123"/>
    </row>
    <row r="74" spans="1:7">
      <c r="A74" s="1222" t="s">
        <v>483</v>
      </c>
      <c r="B74" s="189" t="s">
        <v>583</v>
      </c>
      <c r="C74" s="125">
        <v>480705.63</v>
      </c>
      <c r="D74" s="679">
        <v>59.88</v>
      </c>
      <c r="E74" s="125">
        <v>686264.99</v>
      </c>
      <c r="F74" s="125">
        <v>11.51</v>
      </c>
      <c r="G74" s="126">
        <v>1.43</v>
      </c>
    </row>
    <row r="75" spans="1:7">
      <c r="A75" s="1222" t="s">
        <v>483</v>
      </c>
      <c r="B75" s="187" t="s">
        <v>584</v>
      </c>
      <c r="C75" s="120">
        <v>91127.18</v>
      </c>
      <c r="D75" s="120">
        <v>11.35</v>
      </c>
      <c r="E75" s="120">
        <v>636400.35</v>
      </c>
      <c r="F75" s="120">
        <v>10.68</v>
      </c>
      <c r="G75" s="121">
        <v>6.98</v>
      </c>
    </row>
    <row r="76" spans="1:7">
      <c r="A76" s="1222" t="s">
        <v>483</v>
      </c>
      <c r="B76" s="188" t="s">
        <v>585</v>
      </c>
      <c r="C76" s="120">
        <v>76577.84</v>
      </c>
      <c r="D76" s="120">
        <v>9.5399999999999991</v>
      </c>
      <c r="E76" s="120">
        <v>1172612.8400000001</v>
      </c>
      <c r="F76" s="120">
        <v>19.670000000000002</v>
      </c>
      <c r="G76" s="121">
        <v>15.31</v>
      </c>
    </row>
    <row r="77" spans="1:7">
      <c r="A77" s="1222" t="s">
        <v>483</v>
      </c>
      <c r="B77" s="188" t="s">
        <v>586</v>
      </c>
      <c r="C77" s="120">
        <v>29825.06</v>
      </c>
      <c r="D77" s="120">
        <v>3.72</v>
      </c>
      <c r="E77" s="120">
        <v>1045586.99</v>
      </c>
      <c r="F77" s="120">
        <v>17.54</v>
      </c>
      <c r="G77" s="121">
        <v>35.06</v>
      </c>
    </row>
    <row r="78" spans="1:7">
      <c r="A78" s="1222" t="s">
        <v>483</v>
      </c>
      <c r="B78" s="188" t="s">
        <v>587</v>
      </c>
      <c r="C78" s="120">
        <v>18006.39</v>
      </c>
      <c r="D78" s="120">
        <v>2.2400000000000002</v>
      </c>
      <c r="E78" s="120">
        <v>1226255.92</v>
      </c>
      <c r="F78" s="120">
        <v>20.58</v>
      </c>
      <c r="G78" s="121">
        <v>68.099999999999994</v>
      </c>
    </row>
    <row r="79" spans="1:7">
      <c r="A79" s="1222" t="s">
        <v>483</v>
      </c>
      <c r="B79" s="188" t="s">
        <v>588</v>
      </c>
      <c r="C79" s="120">
        <v>5787.65</v>
      </c>
      <c r="D79" s="120">
        <v>0.72</v>
      </c>
      <c r="E79" s="120">
        <v>767054.53</v>
      </c>
      <c r="F79" s="120">
        <v>12.87</v>
      </c>
      <c r="G79" s="121">
        <v>132.53</v>
      </c>
    </row>
    <row r="80" spans="1:7">
      <c r="A80" s="1222" t="s">
        <v>483</v>
      </c>
      <c r="B80" s="188" t="s">
        <v>432</v>
      </c>
      <c r="C80" s="120">
        <v>1463.48</v>
      </c>
      <c r="D80" s="120">
        <v>0.18</v>
      </c>
      <c r="E80" s="120">
        <v>426043.87</v>
      </c>
      <c r="F80" s="120">
        <v>7.15</v>
      </c>
      <c r="G80" s="121">
        <v>291.12</v>
      </c>
    </row>
    <row r="81" spans="1:7">
      <c r="A81" s="1222" t="s">
        <v>483</v>
      </c>
      <c r="B81" s="65" t="s">
        <v>433</v>
      </c>
      <c r="C81" s="120">
        <v>703493.23</v>
      </c>
      <c r="D81" s="120">
        <v>87.63</v>
      </c>
      <c r="E81" s="120">
        <v>5960219.4900000002</v>
      </c>
      <c r="F81" s="120">
        <v>100</v>
      </c>
      <c r="G81" s="121">
        <v>8.4700000000000006</v>
      </c>
    </row>
    <row r="82" spans="1:7" ht="30" customHeight="1">
      <c r="A82" s="1222" t="s">
        <v>483</v>
      </c>
      <c r="B82" s="181" t="s">
        <v>434</v>
      </c>
      <c r="C82" s="183">
        <v>7024.33</v>
      </c>
      <c r="D82" s="183">
        <v>0.88</v>
      </c>
      <c r="E82" s="183"/>
      <c r="F82" s="183"/>
      <c r="G82" s="121"/>
    </row>
    <row r="83" spans="1:7">
      <c r="A83" s="1222" t="s">
        <v>483</v>
      </c>
      <c r="B83" s="65" t="s">
        <v>435</v>
      </c>
      <c r="C83" s="183">
        <v>92251.81</v>
      </c>
      <c r="D83" s="183">
        <v>11.49</v>
      </c>
      <c r="E83" s="183"/>
      <c r="F83" s="183"/>
      <c r="G83" s="121"/>
    </row>
    <row r="84" spans="1:7">
      <c r="A84" s="1222" t="s">
        <v>483</v>
      </c>
      <c r="B84" s="246" t="s">
        <v>391</v>
      </c>
      <c r="C84" s="122">
        <v>802769.37</v>
      </c>
      <c r="D84" s="122">
        <v>100</v>
      </c>
      <c r="E84" s="122"/>
      <c r="F84" s="122"/>
      <c r="G84" s="123"/>
    </row>
  </sheetData>
  <mergeCells count="13">
    <mergeCell ref="A74:A84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44"/>
  <dimension ref="A1:K84"/>
  <sheetViews>
    <sheetView view="pageBreakPreview" topLeftCell="A34" zoomScale="60" workbookViewId="0">
      <selection activeCell="E5" sqref="E5:I5"/>
    </sheetView>
  </sheetViews>
  <sheetFormatPr baseColWidth="10" defaultRowHeight="12.75"/>
  <cols>
    <col min="1" max="1" width="22.140625" style="340" customWidth="1"/>
    <col min="2" max="2" width="30.5703125" style="340" customWidth="1"/>
    <col min="3" max="3" width="18.28515625" style="340" customWidth="1"/>
    <col min="4" max="4" width="17" style="340" customWidth="1"/>
    <col min="5" max="5" width="16.7109375" style="340" customWidth="1"/>
    <col min="6" max="6" width="19.28515625" style="340" customWidth="1"/>
    <col min="7" max="7" width="17.7109375" style="340" customWidth="1"/>
    <col min="8" max="16384" width="11.42578125" style="340"/>
  </cols>
  <sheetData>
    <row r="1" spans="1:11" ht="18">
      <c r="A1" s="1215" t="s">
        <v>424</v>
      </c>
      <c r="B1" s="1215"/>
      <c r="C1" s="1215"/>
      <c r="D1" s="1215"/>
      <c r="E1" s="1215"/>
      <c r="F1" s="1215"/>
      <c r="G1" s="1215"/>
    </row>
    <row r="3" spans="1:11" s="662" customFormat="1" ht="15">
      <c r="A3" s="1216" t="s">
        <v>917</v>
      </c>
      <c r="B3" s="1216"/>
      <c r="C3" s="1216"/>
      <c r="D3" s="1216"/>
      <c r="E3" s="1216"/>
      <c r="F3" s="1216"/>
      <c r="G3" s="1216"/>
      <c r="H3" s="265"/>
      <c r="I3" s="265"/>
      <c r="J3" s="265"/>
      <c r="K3" s="265"/>
    </row>
    <row r="4" spans="1:11" ht="15">
      <c r="A4" s="1183" t="s">
        <v>499</v>
      </c>
      <c r="B4" s="1183"/>
      <c r="C4" s="1183"/>
      <c r="D4" s="1183"/>
      <c r="E4" s="1183"/>
      <c r="F4" s="1183"/>
      <c r="G4" s="1183"/>
      <c r="H4" s="53"/>
      <c r="I4" s="53"/>
      <c r="J4" s="53"/>
      <c r="K4" s="53"/>
    </row>
    <row r="5" spans="1:11" ht="13.5" thickBot="1"/>
    <row r="6" spans="1:11" ht="34.5" customHeight="1">
      <c r="A6" s="1217" t="s">
        <v>218</v>
      </c>
      <c r="B6" s="656" t="s">
        <v>425</v>
      </c>
      <c r="C6" s="1219" t="s">
        <v>426</v>
      </c>
      <c r="D6" s="1220"/>
      <c r="E6" s="1219" t="s">
        <v>427</v>
      </c>
      <c r="F6" s="1220"/>
      <c r="G6" s="658" t="s">
        <v>428</v>
      </c>
    </row>
    <row r="7" spans="1:11" ht="42" customHeight="1" thickBot="1">
      <c r="A7" s="1218"/>
      <c r="B7" s="661" t="s">
        <v>582</v>
      </c>
      <c r="C7" s="107" t="s">
        <v>632</v>
      </c>
      <c r="D7" s="107" t="s">
        <v>567</v>
      </c>
      <c r="E7" s="107" t="s">
        <v>430</v>
      </c>
      <c r="F7" s="107" t="s">
        <v>567</v>
      </c>
      <c r="G7" s="185" t="s">
        <v>429</v>
      </c>
    </row>
    <row r="8" spans="1:11" ht="12.75" customHeight="1">
      <c r="A8" s="1221" t="s">
        <v>607</v>
      </c>
      <c r="B8" s="186" t="s">
        <v>583</v>
      </c>
      <c r="C8" s="195">
        <v>108819.06</v>
      </c>
      <c r="D8" s="195">
        <v>14.89</v>
      </c>
      <c r="E8" s="195">
        <v>219719.64</v>
      </c>
      <c r="F8" s="195">
        <v>0.61</v>
      </c>
      <c r="G8" s="196">
        <v>2.02</v>
      </c>
    </row>
    <row r="9" spans="1:11">
      <c r="A9" s="1222" t="s">
        <v>607</v>
      </c>
      <c r="B9" s="187" t="s">
        <v>584</v>
      </c>
      <c r="C9" s="120">
        <v>93238.54</v>
      </c>
      <c r="D9" s="120">
        <v>12.76</v>
      </c>
      <c r="E9" s="120">
        <v>693595.47</v>
      </c>
      <c r="F9" s="120">
        <v>1.93</v>
      </c>
      <c r="G9" s="121">
        <v>7.44</v>
      </c>
    </row>
    <row r="10" spans="1:11">
      <c r="A10" s="1222" t="s">
        <v>607</v>
      </c>
      <c r="B10" s="188" t="s">
        <v>585</v>
      </c>
      <c r="C10" s="120">
        <v>181970.41</v>
      </c>
      <c r="D10" s="120">
        <v>24.91</v>
      </c>
      <c r="E10" s="120">
        <v>3016031.58</v>
      </c>
      <c r="F10" s="120">
        <v>8.39</v>
      </c>
      <c r="G10" s="121">
        <v>16.57</v>
      </c>
    </row>
    <row r="11" spans="1:11">
      <c r="A11" s="1222" t="s">
        <v>607</v>
      </c>
      <c r="B11" s="188" t="s">
        <v>586</v>
      </c>
      <c r="C11" s="120">
        <v>114000.66</v>
      </c>
      <c r="D11" s="120">
        <v>15.6</v>
      </c>
      <c r="E11" s="120">
        <v>3996159.9</v>
      </c>
      <c r="F11" s="120">
        <v>11.12</v>
      </c>
      <c r="G11" s="121">
        <v>35.049999999999997</v>
      </c>
    </row>
    <row r="12" spans="1:11">
      <c r="A12" s="1222" t="s">
        <v>607</v>
      </c>
      <c r="B12" s="188" t="s">
        <v>587</v>
      </c>
      <c r="C12" s="120">
        <v>81553.960000000006</v>
      </c>
      <c r="D12" s="120">
        <v>11.16</v>
      </c>
      <c r="E12" s="120">
        <v>5861620.1100000003</v>
      </c>
      <c r="F12" s="120">
        <v>16.309999999999999</v>
      </c>
      <c r="G12" s="121">
        <v>71.87</v>
      </c>
    </row>
    <row r="13" spans="1:11">
      <c r="A13" s="1222" t="s">
        <v>607</v>
      </c>
      <c r="B13" s="188" t="s">
        <v>588</v>
      </c>
      <c r="C13" s="120">
        <v>68670.929999999993</v>
      </c>
      <c r="D13" s="120">
        <v>9.4</v>
      </c>
      <c r="E13" s="120">
        <v>9665091.4000000004</v>
      </c>
      <c r="F13" s="120">
        <v>26.89</v>
      </c>
      <c r="G13" s="121">
        <v>140.75</v>
      </c>
    </row>
    <row r="14" spans="1:11">
      <c r="A14" s="1222" t="s">
        <v>607</v>
      </c>
      <c r="B14" s="188" t="s">
        <v>432</v>
      </c>
      <c r="C14" s="120">
        <v>37997.599999999999</v>
      </c>
      <c r="D14" s="120">
        <v>5.2</v>
      </c>
      <c r="E14" s="120">
        <v>12487953.6</v>
      </c>
      <c r="F14" s="120">
        <v>34.75</v>
      </c>
      <c r="G14" s="121">
        <v>328.65</v>
      </c>
    </row>
    <row r="15" spans="1:11">
      <c r="A15" s="1222" t="s">
        <v>607</v>
      </c>
      <c r="B15" s="65" t="s">
        <v>433</v>
      </c>
      <c r="C15" s="120">
        <v>686251.16</v>
      </c>
      <c r="D15" s="120">
        <v>93.92</v>
      </c>
      <c r="E15" s="120">
        <v>35940171.700000003</v>
      </c>
      <c r="F15" s="120">
        <v>100</v>
      </c>
      <c r="G15" s="121">
        <v>52.37</v>
      </c>
    </row>
    <row r="16" spans="1:11" ht="30" customHeight="1">
      <c r="A16" s="1222" t="s">
        <v>607</v>
      </c>
      <c r="B16" s="181" t="s">
        <v>434</v>
      </c>
      <c r="C16" s="183">
        <v>6936.46</v>
      </c>
      <c r="D16" s="183">
        <v>0.95</v>
      </c>
      <c r="E16" s="183"/>
      <c r="F16" s="183"/>
      <c r="G16" s="121"/>
    </row>
    <row r="17" spans="1:7">
      <c r="A17" s="1222" t="s">
        <v>607</v>
      </c>
      <c r="B17" s="181" t="s">
        <v>435</v>
      </c>
      <c r="C17" s="183">
        <v>37479.449999999997</v>
      </c>
      <c r="D17" s="183">
        <v>5.13</v>
      </c>
      <c r="E17" s="183"/>
      <c r="F17" s="183"/>
      <c r="G17" s="121"/>
    </row>
    <row r="18" spans="1:7">
      <c r="A18" s="1222" t="s">
        <v>607</v>
      </c>
      <c r="B18" s="246" t="s">
        <v>391</v>
      </c>
      <c r="C18" s="122">
        <v>730667.07</v>
      </c>
      <c r="D18" s="122">
        <v>100</v>
      </c>
      <c r="E18" s="122"/>
      <c r="F18" s="122"/>
      <c r="G18" s="123"/>
    </row>
    <row r="19" spans="1:7">
      <c r="A19" s="1222" t="s">
        <v>608</v>
      </c>
      <c r="B19" s="189" t="s">
        <v>583</v>
      </c>
      <c r="C19" s="125">
        <v>513232.68</v>
      </c>
      <c r="D19" s="679">
        <v>45.37</v>
      </c>
      <c r="E19" s="125">
        <v>1136231.6200000001</v>
      </c>
      <c r="F19" s="125">
        <v>5.86</v>
      </c>
      <c r="G19" s="126">
        <v>2.21</v>
      </c>
    </row>
    <row r="20" spans="1:7">
      <c r="A20" s="1222" t="s">
        <v>608</v>
      </c>
      <c r="B20" s="187" t="s">
        <v>584</v>
      </c>
      <c r="C20" s="120">
        <v>217849.16</v>
      </c>
      <c r="D20" s="120">
        <v>19.260000000000002</v>
      </c>
      <c r="E20" s="120">
        <v>1555694.52</v>
      </c>
      <c r="F20" s="120">
        <v>8.02</v>
      </c>
      <c r="G20" s="121">
        <v>7.14</v>
      </c>
    </row>
    <row r="21" spans="1:7">
      <c r="A21" s="1222" t="s">
        <v>608</v>
      </c>
      <c r="B21" s="188" t="s">
        <v>585</v>
      </c>
      <c r="C21" s="120">
        <v>199535.88</v>
      </c>
      <c r="D21" s="120">
        <v>17.64</v>
      </c>
      <c r="E21" s="120">
        <v>3124984.87</v>
      </c>
      <c r="F21" s="120">
        <v>16.11</v>
      </c>
      <c r="G21" s="121">
        <v>15.66</v>
      </c>
    </row>
    <row r="22" spans="1:7">
      <c r="A22" s="1222" t="s">
        <v>608</v>
      </c>
      <c r="B22" s="188" t="s">
        <v>586</v>
      </c>
      <c r="C22" s="120">
        <v>82834.03</v>
      </c>
      <c r="D22" s="120">
        <v>7.32</v>
      </c>
      <c r="E22" s="120">
        <v>2884926.03</v>
      </c>
      <c r="F22" s="120">
        <v>14.88</v>
      </c>
      <c r="G22" s="121">
        <v>34.83</v>
      </c>
    </row>
    <row r="23" spans="1:7">
      <c r="A23" s="1222" t="s">
        <v>608</v>
      </c>
      <c r="B23" s="188" t="s">
        <v>587</v>
      </c>
      <c r="C23" s="120">
        <v>49029.35</v>
      </c>
      <c r="D23" s="120">
        <v>4.33</v>
      </c>
      <c r="E23" s="120">
        <v>3444607.85</v>
      </c>
      <c r="F23" s="120">
        <v>17.760000000000002</v>
      </c>
      <c r="G23" s="121">
        <v>70.260000000000005</v>
      </c>
    </row>
    <row r="24" spans="1:7">
      <c r="A24" s="1222" t="s">
        <v>608</v>
      </c>
      <c r="B24" s="188" t="s">
        <v>588</v>
      </c>
      <c r="C24" s="120">
        <v>27432.47</v>
      </c>
      <c r="D24" s="120">
        <v>2.42</v>
      </c>
      <c r="E24" s="120">
        <v>3770662.05</v>
      </c>
      <c r="F24" s="120">
        <v>19.440000000000001</v>
      </c>
      <c r="G24" s="121">
        <v>137.44999999999999</v>
      </c>
    </row>
    <row r="25" spans="1:7">
      <c r="A25" s="1222" t="s">
        <v>608</v>
      </c>
      <c r="B25" s="188" t="s">
        <v>432</v>
      </c>
      <c r="C25" s="120">
        <v>10923.46</v>
      </c>
      <c r="D25" s="120">
        <v>0.97</v>
      </c>
      <c r="E25" s="120">
        <v>3476519.1</v>
      </c>
      <c r="F25" s="120">
        <v>17.93</v>
      </c>
      <c r="G25" s="121">
        <v>318.26</v>
      </c>
    </row>
    <row r="26" spans="1:7">
      <c r="A26" s="1222" t="s">
        <v>608</v>
      </c>
      <c r="B26" s="65" t="s">
        <v>433</v>
      </c>
      <c r="C26" s="120">
        <v>1100837.03</v>
      </c>
      <c r="D26" s="120">
        <v>97.31</v>
      </c>
      <c r="E26" s="120">
        <v>19393626.039999999</v>
      </c>
      <c r="F26" s="120">
        <v>100</v>
      </c>
      <c r="G26" s="121">
        <v>17.62</v>
      </c>
    </row>
    <row r="27" spans="1:7" ht="30" customHeight="1">
      <c r="A27" s="1222" t="s">
        <v>608</v>
      </c>
      <c r="B27" s="181" t="s">
        <v>434</v>
      </c>
      <c r="C27" s="183">
        <v>5799.53</v>
      </c>
      <c r="D27" s="183">
        <v>0.51</v>
      </c>
      <c r="E27" s="183"/>
      <c r="F27" s="183"/>
      <c r="G27" s="121"/>
    </row>
    <row r="28" spans="1:7">
      <c r="A28" s="1222" t="s">
        <v>608</v>
      </c>
      <c r="B28" s="65" t="s">
        <v>435</v>
      </c>
      <c r="C28" s="183">
        <v>24623.73</v>
      </c>
      <c r="D28" s="183">
        <v>2.1800000000000002</v>
      </c>
      <c r="E28" s="183"/>
      <c r="F28" s="183"/>
      <c r="G28" s="121"/>
    </row>
    <row r="29" spans="1:7">
      <c r="A29" s="1222" t="s">
        <v>608</v>
      </c>
      <c r="B29" s="246" t="s">
        <v>391</v>
      </c>
      <c r="C29" s="122">
        <v>1131260.29</v>
      </c>
      <c r="D29" s="122">
        <v>100</v>
      </c>
      <c r="E29" s="122"/>
      <c r="F29" s="122"/>
      <c r="G29" s="123"/>
    </row>
    <row r="30" spans="1:7">
      <c r="A30" s="1222" t="s">
        <v>609</v>
      </c>
      <c r="B30" s="189" t="s">
        <v>583</v>
      </c>
      <c r="C30" s="125">
        <v>489720.05</v>
      </c>
      <c r="D30" s="679">
        <v>47.14</v>
      </c>
      <c r="E30" s="125">
        <v>959168.03</v>
      </c>
      <c r="F30" s="125">
        <v>5.86</v>
      </c>
      <c r="G30" s="126">
        <v>1.96</v>
      </c>
    </row>
    <row r="31" spans="1:7">
      <c r="A31" s="1222" t="s">
        <v>609</v>
      </c>
      <c r="B31" s="187" t="s">
        <v>584</v>
      </c>
      <c r="C31" s="120">
        <v>179761.47</v>
      </c>
      <c r="D31" s="120">
        <v>17.3</v>
      </c>
      <c r="E31" s="120">
        <v>1292550.43</v>
      </c>
      <c r="F31" s="120">
        <v>7.89</v>
      </c>
      <c r="G31" s="121">
        <v>7.19</v>
      </c>
    </row>
    <row r="32" spans="1:7">
      <c r="A32" s="1222" t="s">
        <v>609</v>
      </c>
      <c r="B32" s="188" t="s">
        <v>585</v>
      </c>
      <c r="C32" s="120">
        <v>191636.67</v>
      </c>
      <c r="D32" s="120">
        <v>18.440000000000001</v>
      </c>
      <c r="E32" s="120">
        <v>3035917.08</v>
      </c>
      <c r="F32" s="120">
        <v>18.54</v>
      </c>
      <c r="G32" s="121">
        <v>15.84</v>
      </c>
    </row>
    <row r="33" spans="1:7">
      <c r="A33" s="1222" t="s">
        <v>609</v>
      </c>
      <c r="B33" s="188" t="s">
        <v>586</v>
      </c>
      <c r="C33" s="120">
        <v>88228.29</v>
      </c>
      <c r="D33" s="120">
        <v>8.49</v>
      </c>
      <c r="E33" s="120">
        <v>3080016.96</v>
      </c>
      <c r="F33" s="120">
        <v>18.809999999999999</v>
      </c>
      <c r="G33" s="121">
        <v>34.909999999999997</v>
      </c>
    </row>
    <row r="34" spans="1:7">
      <c r="A34" s="1222" t="s">
        <v>609</v>
      </c>
      <c r="B34" s="188" t="s">
        <v>587</v>
      </c>
      <c r="C34" s="120">
        <v>46645.79</v>
      </c>
      <c r="D34" s="120">
        <v>4.49</v>
      </c>
      <c r="E34" s="120">
        <v>3218835.31</v>
      </c>
      <c r="F34" s="120">
        <v>19.649999999999999</v>
      </c>
      <c r="G34" s="121">
        <v>69.010000000000005</v>
      </c>
    </row>
    <row r="35" spans="1:7">
      <c r="A35" s="1222" t="s">
        <v>609</v>
      </c>
      <c r="B35" s="188" t="s">
        <v>588</v>
      </c>
      <c r="C35" s="120">
        <v>17697.66</v>
      </c>
      <c r="D35" s="120">
        <v>1.7</v>
      </c>
      <c r="E35" s="120">
        <v>2373054.08</v>
      </c>
      <c r="F35" s="120">
        <v>14.49</v>
      </c>
      <c r="G35" s="121">
        <v>134.09</v>
      </c>
    </row>
    <row r="36" spans="1:7">
      <c r="A36" s="1222" t="s">
        <v>609</v>
      </c>
      <c r="B36" s="188" t="s">
        <v>432</v>
      </c>
      <c r="C36" s="120">
        <v>6252.66</v>
      </c>
      <c r="D36" s="120">
        <v>0.6</v>
      </c>
      <c r="E36" s="120">
        <v>2416390.06</v>
      </c>
      <c r="F36" s="120">
        <v>14.76</v>
      </c>
      <c r="G36" s="121">
        <v>386.46</v>
      </c>
    </row>
    <row r="37" spans="1:7">
      <c r="A37" s="1222" t="s">
        <v>609</v>
      </c>
      <c r="B37" s="65" t="s">
        <v>433</v>
      </c>
      <c r="C37" s="120">
        <v>1019942.59</v>
      </c>
      <c r="D37" s="120">
        <v>98.16</v>
      </c>
      <c r="E37" s="120">
        <v>16375931.950000001</v>
      </c>
      <c r="F37" s="120">
        <v>100</v>
      </c>
      <c r="G37" s="121">
        <v>16.059999999999999</v>
      </c>
    </row>
    <row r="38" spans="1:7" ht="29.25" customHeight="1">
      <c r="A38" s="1222" t="s">
        <v>609</v>
      </c>
      <c r="B38" s="181" t="s">
        <v>434</v>
      </c>
      <c r="C38" s="183">
        <v>3846.14</v>
      </c>
      <c r="D38" s="183">
        <v>0.37</v>
      </c>
      <c r="E38" s="183"/>
      <c r="F38" s="183"/>
      <c r="G38" s="121"/>
    </row>
    <row r="39" spans="1:7" ht="15.75" customHeight="1">
      <c r="A39" s="1222" t="s">
        <v>609</v>
      </c>
      <c r="B39" s="65" t="s">
        <v>435</v>
      </c>
      <c r="C39" s="183">
        <v>15280.38</v>
      </c>
      <c r="D39" s="183">
        <v>1.47</v>
      </c>
      <c r="E39" s="183"/>
      <c r="F39" s="183"/>
      <c r="G39" s="121"/>
    </row>
    <row r="40" spans="1:7">
      <c r="A40" s="1222" t="s">
        <v>609</v>
      </c>
      <c r="B40" s="246" t="s">
        <v>391</v>
      </c>
      <c r="C40" s="122">
        <v>1039069.11</v>
      </c>
      <c r="D40" s="122">
        <v>100</v>
      </c>
      <c r="E40" s="122"/>
      <c r="F40" s="122"/>
      <c r="G40" s="123"/>
    </row>
    <row r="41" spans="1:7">
      <c r="A41" s="1222" t="s">
        <v>130</v>
      </c>
      <c r="B41" s="189" t="s">
        <v>583</v>
      </c>
      <c r="C41" s="125">
        <v>532588.4</v>
      </c>
      <c r="D41" s="679">
        <v>73.23</v>
      </c>
      <c r="E41" s="125">
        <v>762495.05</v>
      </c>
      <c r="F41" s="125">
        <v>15.08</v>
      </c>
      <c r="G41" s="126">
        <v>1.43</v>
      </c>
    </row>
    <row r="42" spans="1:7">
      <c r="A42" s="1222" t="s">
        <v>130</v>
      </c>
      <c r="B42" s="187" t="s">
        <v>584</v>
      </c>
      <c r="C42" s="120">
        <v>85484.98</v>
      </c>
      <c r="D42" s="120">
        <v>11.75</v>
      </c>
      <c r="E42" s="120">
        <v>599937.77</v>
      </c>
      <c r="F42" s="120">
        <v>11.86</v>
      </c>
      <c r="G42" s="121">
        <v>7.02</v>
      </c>
    </row>
    <row r="43" spans="1:7">
      <c r="A43" s="1222" t="s">
        <v>130</v>
      </c>
      <c r="B43" s="188" t="s">
        <v>585</v>
      </c>
      <c r="C43" s="120">
        <v>55371.47</v>
      </c>
      <c r="D43" s="120">
        <v>7.61</v>
      </c>
      <c r="E43" s="120">
        <v>843754.78</v>
      </c>
      <c r="F43" s="120">
        <v>16.68</v>
      </c>
      <c r="G43" s="121">
        <v>15.24</v>
      </c>
    </row>
    <row r="44" spans="1:7">
      <c r="A44" s="1222" t="s">
        <v>130</v>
      </c>
      <c r="B44" s="188" t="s">
        <v>586</v>
      </c>
      <c r="C44" s="120">
        <v>18982.8</v>
      </c>
      <c r="D44" s="120">
        <v>2.61</v>
      </c>
      <c r="E44" s="120">
        <v>660678.43999999994</v>
      </c>
      <c r="F44" s="120">
        <v>13.06</v>
      </c>
      <c r="G44" s="121">
        <v>34.799999999999997</v>
      </c>
    </row>
    <row r="45" spans="1:7">
      <c r="A45" s="1222" t="s">
        <v>130</v>
      </c>
      <c r="B45" s="188" t="s">
        <v>587</v>
      </c>
      <c r="C45" s="120">
        <v>9978.14</v>
      </c>
      <c r="D45" s="120">
        <v>1.37</v>
      </c>
      <c r="E45" s="120">
        <v>689939.14</v>
      </c>
      <c r="F45" s="120">
        <v>13.64</v>
      </c>
      <c r="G45" s="121">
        <v>69.150000000000006</v>
      </c>
    </row>
    <row r="46" spans="1:7">
      <c r="A46" s="1222" t="s">
        <v>130</v>
      </c>
      <c r="B46" s="188" t="s">
        <v>588</v>
      </c>
      <c r="C46" s="120">
        <v>4345.32</v>
      </c>
      <c r="D46" s="120">
        <v>0.6</v>
      </c>
      <c r="E46" s="120">
        <v>593968.31000000006</v>
      </c>
      <c r="F46" s="120">
        <v>11.74</v>
      </c>
      <c r="G46" s="121">
        <v>136.69</v>
      </c>
    </row>
    <row r="47" spans="1:7">
      <c r="A47" s="1222" t="s">
        <v>130</v>
      </c>
      <c r="B47" s="188" t="s">
        <v>432</v>
      </c>
      <c r="C47" s="120">
        <v>2483.14</v>
      </c>
      <c r="D47" s="120">
        <v>0.34</v>
      </c>
      <c r="E47" s="120">
        <v>907471.73</v>
      </c>
      <c r="F47" s="120">
        <v>17.940000000000001</v>
      </c>
      <c r="G47" s="121">
        <v>365.45</v>
      </c>
    </row>
    <row r="48" spans="1:7">
      <c r="A48" s="1222" t="s">
        <v>130</v>
      </c>
      <c r="B48" s="65" t="s">
        <v>433</v>
      </c>
      <c r="C48" s="120">
        <v>709234.25</v>
      </c>
      <c r="D48" s="120">
        <v>97.51</v>
      </c>
      <c r="E48" s="120">
        <v>5058245.22</v>
      </c>
      <c r="F48" s="120">
        <v>100</v>
      </c>
      <c r="G48" s="121">
        <v>7.13</v>
      </c>
    </row>
    <row r="49" spans="1:7" ht="29.25" customHeight="1">
      <c r="A49" s="1222" t="s">
        <v>130</v>
      </c>
      <c r="B49" s="181" t="s">
        <v>434</v>
      </c>
      <c r="C49" s="183">
        <v>7494.38</v>
      </c>
      <c r="D49" s="183">
        <v>1.03</v>
      </c>
      <c r="E49" s="183"/>
      <c r="F49" s="183"/>
      <c r="G49" s="121"/>
    </row>
    <row r="50" spans="1:7">
      <c r="A50" s="1222" t="s">
        <v>130</v>
      </c>
      <c r="B50" s="65" t="s">
        <v>435</v>
      </c>
      <c r="C50" s="183">
        <v>10609.86</v>
      </c>
      <c r="D50" s="183">
        <v>1.46</v>
      </c>
      <c r="E50" s="183"/>
      <c r="F50" s="183"/>
      <c r="G50" s="121"/>
    </row>
    <row r="51" spans="1:7">
      <c r="A51" s="1222" t="s">
        <v>130</v>
      </c>
      <c r="B51" s="246" t="s">
        <v>391</v>
      </c>
      <c r="C51" s="122">
        <v>727338.49</v>
      </c>
      <c r="D51" s="122">
        <v>100</v>
      </c>
      <c r="E51" s="122"/>
      <c r="F51" s="122"/>
      <c r="G51" s="123"/>
    </row>
    <row r="52" spans="1:7">
      <c r="A52" s="1222" t="s">
        <v>229</v>
      </c>
      <c r="B52" s="189" t="s">
        <v>583</v>
      </c>
      <c r="C52" s="125">
        <v>604023.73</v>
      </c>
      <c r="D52" s="679">
        <v>75.010000000000005</v>
      </c>
      <c r="E52" s="125">
        <v>902707.14</v>
      </c>
      <c r="F52" s="125">
        <v>20.71</v>
      </c>
      <c r="G52" s="126">
        <v>1.49</v>
      </c>
    </row>
    <row r="53" spans="1:7">
      <c r="A53" s="1222" t="s">
        <v>131</v>
      </c>
      <c r="B53" s="187" t="s">
        <v>584</v>
      </c>
      <c r="C53" s="120">
        <v>83075.16</v>
      </c>
      <c r="D53" s="120">
        <v>10.32</v>
      </c>
      <c r="E53" s="120">
        <v>587224.73</v>
      </c>
      <c r="F53" s="120">
        <v>13.47</v>
      </c>
      <c r="G53" s="121">
        <v>7.07</v>
      </c>
    </row>
    <row r="54" spans="1:7">
      <c r="A54" s="1222" t="s">
        <v>131</v>
      </c>
      <c r="B54" s="188" t="s">
        <v>585</v>
      </c>
      <c r="C54" s="120">
        <v>67662.53</v>
      </c>
      <c r="D54" s="120">
        <v>8.4</v>
      </c>
      <c r="E54" s="120">
        <v>1047894.37</v>
      </c>
      <c r="F54" s="120">
        <v>24.05</v>
      </c>
      <c r="G54" s="121">
        <v>15.49</v>
      </c>
    </row>
    <row r="55" spans="1:7">
      <c r="A55" s="1222" t="s">
        <v>131</v>
      </c>
      <c r="B55" s="188" t="s">
        <v>586</v>
      </c>
      <c r="C55" s="120">
        <v>24552.82</v>
      </c>
      <c r="D55" s="120">
        <v>3.05</v>
      </c>
      <c r="E55" s="120">
        <v>850061.16</v>
      </c>
      <c r="F55" s="120">
        <v>19.5</v>
      </c>
      <c r="G55" s="121">
        <v>34.619999999999997</v>
      </c>
    </row>
    <row r="56" spans="1:7">
      <c r="A56" s="1222" t="s">
        <v>131</v>
      </c>
      <c r="B56" s="188" t="s">
        <v>587</v>
      </c>
      <c r="C56" s="120">
        <v>9938.49</v>
      </c>
      <c r="D56" s="120">
        <v>1.23</v>
      </c>
      <c r="E56" s="120">
        <v>666523.48</v>
      </c>
      <c r="F56" s="120">
        <v>15.29</v>
      </c>
      <c r="G56" s="121">
        <v>67.06</v>
      </c>
    </row>
    <row r="57" spans="1:7">
      <c r="A57" s="1222" t="s">
        <v>131</v>
      </c>
      <c r="B57" s="188" t="s">
        <v>588</v>
      </c>
      <c r="C57" s="120">
        <v>1992.66</v>
      </c>
      <c r="D57" s="120">
        <v>0.25</v>
      </c>
      <c r="E57" s="120">
        <v>255072.18</v>
      </c>
      <c r="F57" s="120">
        <v>5.85</v>
      </c>
      <c r="G57" s="121">
        <v>128.01</v>
      </c>
    </row>
    <row r="58" spans="1:7">
      <c r="A58" s="1222" t="s">
        <v>131</v>
      </c>
      <c r="B58" s="188" t="s">
        <v>432</v>
      </c>
      <c r="C58" s="120">
        <v>189.09</v>
      </c>
      <c r="D58" s="120">
        <v>0.02</v>
      </c>
      <c r="E58" s="120">
        <v>49344.46</v>
      </c>
      <c r="F58" s="120">
        <v>1.1299999999999999</v>
      </c>
      <c r="G58" s="121">
        <v>260.95999999999998</v>
      </c>
    </row>
    <row r="59" spans="1:7">
      <c r="A59" s="1222" t="s">
        <v>131</v>
      </c>
      <c r="B59" s="65" t="s">
        <v>433</v>
      </c>
      <c r="C59" s="120">
        <v>791434.48</v>
      </c>
      <c r="D59" s="120">
        <v>98.28</v>
      </c>
      <c r="E59" s="120">
        <v>4358827.5199999996</v>
      </c>
      <c r="F59" s="120">
        <v>100</v>
      </c>
      <c r="G59" s="121">
        <v>5.51</v>
      </c>
    </row>
    <row r="60" spans="1:7" ht="29.25" customHeight="1">
      <c r="A60" s="1222" t="s">
        <v>131</v>
      </c>
      <c r="B60" s="181" t="s">
        <v>434</v>
      </c>
      <c r="C60" s="183">
        <v>3198.28</v>
      </c>
      <c r="D60" s="183">
        <v>0.4</v>
      </c>
      <c r="E60" s="183"/>
      <c r="F60" s="183"/>
      <c r="G60" s="121"/>
    </row>
    <row r="61" spans="1:7">
      <c r="A61" s="1222" t="s">
        <v>131</v>
      </c>
      <c r="B61" s="65" t="s">
        <v>435</v>
      </c>
      <c r="C61" s="183">
        <v>10618.43</v>
      </c>
      <c r="D61" s="183">
        <v>1.32</v>
      </c>
      <c r="E61" s="183"/>
      <c r="F61" s="183"/>
      <c r="G61" s="121"/>
    </row>
    <row r="62" spans="1:7">
      <c r="A62" s="1222" t="s">
        <v>131</v>
      </c>
      <c r="B62" s="246" t="s">
        <v>391</v>
      </c>
      <c r="C62" s="122">
        <v>805251.19</v>
      </c>
      <c r="D62" s="122">
        <v>100</v>
      </c>
      <c r="E62" s="122"/>
      <c r="F62" s="122"/>
      <c r="G62" s="123"/>
    </row>
    <row r="63" spans="1:7" ht="12.75" customHeight="1">
      <c r="A63" s="1222" t="s">
        <v>131</v>
      </c>
      <c r="B63" s="189" t="s">
        <v>583</v>
      </c>
      <c r="C63" s="125">
        <v>324174.45</v>
      </c>
      <c r="D63" s="679">
        <v>72.14</v>
      </c>
      <c r="E63" s="125">
        <v>365450.12</v>
      </c>
      <c r="F63" s="125">
        <v>10.47</v>
      </c>
      <c r="G63" s="126">
        <v>1.1299999999999999</v>
      </c>
    </row>
    <row r="64" spans="1:7" ht="12.75" customHeight="1">
      <c r="A64" s="1222" t="s">
        <v>131</v>
      </c>
      <c r="B64" s="187" t="s">
        <v>584</v>
      </c>
      <c r="C64" s="120">
        <v>24448.6</v>
      </c>
      <c r="D64" s="120">
        <v>5.44</v>
      </c>
      <c r="E64" s="120">
        <v>175363.55</v>
      </c>
      <c r="F64" s="120">
        <v>5.0199999999999996</v>
      </c>
      <c r="G64" s="121">
        <v>7.17</v>
      </c>
    </row>
    <row r="65" spans="1:7" ht="12.75" customHeight="1">
      <c r="A65" s="1222" t="s">
        <v>131</v>
      </c>
      <c r="B65" s="188" t="s">
        <v>585</v>
      </c>
      <c r="C65" s="120">
        <v>39473.14</v>
      </c>
      <c r="D65" s="120">
        <v>8.7799999999999994</v>
      </c>
      <c r="E65" s="120">
        <v>659189.77</v>
      </c>
      <c r="F65" s="120">
        <v>18.88</v>
      </c>
      <c r="G65" s="121">
        <v>16.7</v>
      </c>
    </row>
    <row r="66" spans="1:7" ht="12.75" customHeight="1">
      <c r="A66" s="1222" t="s">
        <v>131</v>
      </c>
      <c r="B66" s="188" t="s">
        <v>586</v>
      </c>
      <c r="C66" s="120">
        <v>28007.919999999998</v>
      </c>
      <c r="D66" s="120">
        <v>6.23</v>
      </c>
      <c r="E66" s="120">
        <v>984608.01</v>
      </c>
      <c r="F66" s="120">
        <v>28.2</v>
      </c>
      <c r="G66" s="121">
        <v>35.15</v>
      </c>
    </row>
    <row r="67" spans="1:7" ht="12.75" customHeight="1">
      <c r="A67" s="1222" t="s">
        <v>131</v>
      </c>
      <c r="B67" s="188" t="s">
        <v>587</v>
      </c>
      <c r="C67" s="120">
        <v>13305.46</v>
      </c>
      <c r="D67" s="120">
        <v>2.96</v>
      </c>
      <c r="E67" s="120">
        <v>897454.22</v>
      </c>
      <c r="F67" s="120">
        <v>25.7</v>
      </c>
      <c r="G67" s="121">
        <v>67.45</v>
      </c>
    </row>
    <row r="68" spans="1:7" ht="12.75" customHeight="1">
      <c r="A68" s="1222" t="s">
        <v>131</v>
      </c>
      <c r="B68" s="188" t="s">
        <v>588</v>
      </c>
      <c r="C68" s="120">
        <v>2757.73</v>
      </c>
      <c r="D68" s="120">
        <v>0.61</v>
      </c>
      <c r="E68" s="120">
        <v>353816.59</v>
      </c>
      <c r="F68" s="120">
        <v>10.130000000000001</v>
      </c>
      <c r="G68" s="121">
        <v>128.30000000000001</v>
      </c>
    </row>
    <row r="69" spans="1:7" ht="12.75" customHeight="1">
      <c r="A69" s="1222" t="s">
        <v>131</v>
      </c>
      <c r="B69" s="188" t="s">
        <v>432</v>
      </c>
      <c r="C69" s="120">
        <v>228.06</v>
      </c>
      <c r="D69" s="120">
        <v>0.05</v>
      </c>
      <c r="E69" s="120">
        <v>55941.41</v>
      </c>
      <c r="F69" s="120">
        <v>1.6</v>
      </c>
      <c r="G69" s="121">
        <v>245.29</v>
      </c>
    </row>
    <row r="70" spans="1:7" ht="12.75" customHeight="1">
      <c r="A70" s="1222" t="s">
        <v>131</v>
      </c>
      <c r="B70" s="65" t="s">
        <v>433</v>
      </c>
      <c r="C70" s="120">
        <v>432395.36</v>
      </c>
      <c r="D70" s="120">
        <v>96.21</v>
      </c>
      <c r="E70" s="120">
        <v>3491823.67</v>
      </c>
      <c r="F70" s="120">
        <v>100</v>
      </c>
      <c r="G70" s="121">
        <v>8.08</v>
      </c>
    </row>
    <row r="71" spans="1:7" ht="29.25" customHeight="1">
      <c r="A71" s="1222" t="s">
        <v>131</v>
      </c>
      <c r="B71" s="181" t="s">
        <v>434</v>
      </c>
      <c r="C71" s="183">
        <v>2750.91</v>
      </c>
      <c r="D71" s="183">
        <v>0.61</v>
      </c>
      <c r="E71" s="183"/>
      <c r="F71" s="183"/>
      <c r="G71" s="121"/>
    </row>
    <row r="72" spans="1:7" ht="12.75" customHeight="1">
      <c r="A72" s="1222" t="s">
        <v>131</v>
      </c>
      <c r="B72" s="65" t="s">
        <v>435</v>
      </c>
      <c r="C72" s="183">
        <v>14304.77</v>
      </c>
      <c r="D72" s="183">
        <v>3.18</v>
      </c>
      <c r="E72" s="183"/>
      <c r="F72" s="183"/>
      <c r="G72" s="121"/>
    </row>
    <row r="73" spans="1:7" ht="12.75" customHeight="1">
      <c r="A73" s="1222" t="s">
        <v>131</v>
      </c>
      <c r="B73" s="246" t="s">
        <v>391</v>
      </c>
      <c r="C73" s="122">
        <v>449451.04</v>
      </c>
      <c r="D73" s="122">
        <v>100</v>
      </c>
      <c r="E73" s="122"/>
      <c r="F73" s="122"/>
      <c r="G73" s="123"/>
    </row>
    <row r="74" spans="1:7">
      <c r="A74" s="1222" t="s">
        <v>486</v>
      </c>
      <c r="B74" s="189" t="s">
        <v>583</v>
      </c>
      <c r="C74" s="125">
        <v>432468.52</v>
      </c>
      <c r="D74" s="679">
        <v>40.79</v>
      </c>
      <c r="E74" s="125">
        <v>980744.5</v>
      </c>
      <c r="F74" s="125">
        <v>5.41</v>
      </c>
      <c r="G74" s="126">
        <v>2.27</v>
      </c>
    </row>
    <row r="75" spans="1:7">
      <c r="A75" s="1222" t="s">
        <v>486</v>
      </c>
      <c r="B75" s="187" t="s">
        <v>584</v>
      </c>
      <c r="C75" s="120">
        <v>209467.33</v>
      </c>
      <c r="D75" s="120">
        <v>19.75</v>
      </c>
      <c r="E75" s="120">
        <v>1508963.04</v>
      </c>
      <c r="F75" s="120">
        <v>8.32</v>
      </c>
      <c r="G75" s="121">
        <v>7.2</v>
      </c>
    </row>
    <row r="76" spans="1:7">
      <c r="A76" s="1222" t="s">
        <v>486</v>
      </c>
      <c r="B76" s="188" t="s">
        <v>585</v>
      </c>
      <c r="C76" s="120">
        <v>224647.84</v>
      </c>
      <c r="D76" s="120">
        <v>21.19</v>
      </c>
      <c r="E76" s="120">
        <v>3530271.67</v>
      </c>
      <c r="F76" s="120">
        <v>19.46</v>
      </c>
      <c r="G76" s="121">
        <v>15.71</v>
      </c>
    </row>
    <row r="77" spans="1:7">
      <c r="A77" s="1222" t="s">
        <v>486</v>
      </c>
      <c r="B77" s="188" t="s">
        <v>586</v>
      </c>
      <c r="C77" s="120">
        <v>80608.53</v>
      </c>
      <c r="D77" s="120">
        <v>7.6</v>
      </c>
      <c r="E77" s="120">
        <v>2797198.7</v>
      </c>
      <c r="F77" s="120">
        <v>15.42</v>
      </c>
      <c r="G77" s="121">
        <v>34.700000000000003</v>
      </c>
    </row>
    <row r="78" spans="1:7">
      <c r="A78" s="1222" t="s">
        <v>486</v>
      </c>
      <c r="B78" s="188" t="s">
        <v>587</v>
      </c>
      <c r="C78" s="120">
        <v>54432.12</v>
      </c>
      <c r="D78" s="120">
        <v>5.13</v>
      </c>
      <c r="E78" s="120">
        <v>3871308.6</v>
      </c>
      <c r="F78" s="120">
        <v>21.34</v>
      </c>
      <c r="G78" s="121">
        <v>71.12</v>
      </c>
    </row>
    <row r="79" spans="1:7">
      <c r="A79" s="1222" t="s">
        <v>486</v>
      </c>
      <c r="B79" s="188" t="s">
        <v>588</v>
      </c>
      <c r="C79" s="120">
        <v>29343.49</v>
      </c>
      <c r="D79" s="120">
        <v>2.77</v>
      </c>
      <c r="E79" s="120">
        <v>3970125.35</v>
      </c>
      <c r="F79" s="120">
        <v>21.9</v>
      </c>
      <c r="G79" s="121">
        <v>135.30000000000001</v>
      </c>
    </row>
    <row r="80" spans="1:7">
      <c r="A80" s="1222" t="s">
        <v>486</v>
      </c>
      <c r="B80" s="188" t="s">
        <v>432</v>
      </c>
      <c r="C80" s="120">
        <v>5826.53</v>
      </c>
      <c r="D80" s="120">
        <v>0.55000000000000004</v>
      </c>
      <c r="E80" s="120">
        <v>1478718.05</v>
      </c>
      <c r="F80" s="120">
        <v>8.15</v>
      </c>
      <c r="G80" s="121">
        <v>253.79</v>
      </c>
    </row>
    <row r="81" spans="1:7">
      <c r="A81" s="1222" t="s">
        <v>486</v>
      </c>
      <c r="B81" s="65" t="s">
        <v>433</v>
      </c>
      <c r="C81" s="120">
        <v>1036794.36</v>
      </c>
      <c r="D81" s="120">
        <v>97.78</v>
      </c>
      <c r="E81" s="120">
        <v>18137329.91</v>
      </c>
      <c r="F81" s="120">
        <v>100</v>
      </c>
      <c r="G81" s="121">
        <v>17.489999999999998</v>
      </c>
    </row>
    <row r="82" spans="1:7" ht="25.5">
      <c r="A82" s="1222" t="s">
        <v>486</v>
      </c>
      <c r="B82" s="181" t="s">
        <v>434</v>
      </c>
      <c r="C82" s="183">
        <v>4367.6499999999996</v>
      </c>
      <c r="D82" s="183">
        <v>0.41</v>
      </c>
      <c r="E82" s="183"/>
      <c r="F82" s="183"/>
      <c r="G82" s="121"/>
    </row>
    <row r="83" spans="1:7">
      <c r="A83" s="1222" t="s">
        <v>486</v>
      </c>
      <c r="B83" s="65" t="s">
        <v>435</v>
      </c>
      <c r="C83" s="183">
        <v>19195.11</v>
      </c>
      <c r="D83" s="183">
        <v>1.81</v>
      </c>
      <c r="E83" s="183"/>
      <c r="F83" s="183"/>
      <c r="G83" s="121"/>
    </row>
    <row r="84" spans="1:7">
      <c r="A84" s="1222" t="s">
        <v>486</v>
      </c>
      <c r="B84" s="246" t="s">
        <v>391</v>
      </c>
      <c r="C84" s="122">
        <v>1060357.1200000001</v>
      </c>
      <c r="D84" s="122">
        <v>100</v>
      </c>
      <c r="E84" s="122"/>
      <c r="F84" s="122"/>
      <c r="G84" s="123"/>
    </row>
  </sheetData>
  <mergeCells count="13">
    <mergeCell ref="A74:A84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5"/>
  <dimension ref="A1:K84"/>
  <sheetViews>
    <sheetView view="pageBreakPreview" topLeftCell="A34" zoomScale="60" workbookViewId="0">
      <selection activeCell="E5" sqref="E5:I5"/>
    </sheetView>
  </sheetViews>
  <sheetFormatPr baseColWidth="10" defaultRowHeight="12.75"/>
  <cols>
    <col min="1" max="1" width="25.42578125" style="340" bestFit="1" customWidth="1"/>
    <col min="2" max="2" width="30.7109375" style="340" customWidth="1"/>
    <col min="3" max="3" width="20.5703125" style="340" customWidth="1"/>
    <col min="4" max="4" width="18.140625" style="340" customWidth="1"/>
    <col min="5" max="5" width="14.42578125" style="340" customWidth="1"/>
    <col min="6" max="6" width="16.5703125" style="340" customWidth="1"/>
    <col min="7" max="7" width="19.85546875" style="340" customWidth="1"/>
    <col min="8" max="16384" width="11.42578125" style="340"/>
  </cols>
  <sheetData>
    <row r="1" spans="1:11" ht="18">
      <c r="A1" s="1215" t="s">
        <v>424</v>
      </c>
      <c r="B1" s="1215"/>
      <c r="C1" s="1215"/>
      <c r="D1" s="1215"/>
      <c r="E1" s="1215"/>
      <c r="F1" s="1215"/>
      <c r="G1" s="1215"/>
    </row>
    <row r="3" spans="1:11" s="662" customFormat="1" ht="15">
      <c r="A3" s="1216" t="s">
        <v>918</v>
      </c>
      <c r="B3" s="1216"/>
      <c r="C3" s="1216"/>
      <c r="D3" s="1216"/>
      <c r="E3" s="1216"/>
      <c r="F3" s="1216"/>
      <c r="G3" s="1216"/>
      <c r="H3" s="265"/>
      <c r="I3" s="265"/>
      <c r="J3" s="265"/>
      <c r="K3" s="265"/>
    </row>
    <row r="4" spans="1:11" ht="15">
      <c r="A4" s="1183" t="s">
        <v>499</v>
      </c>
      <c r="B4" s="1183"/>
      <c r="C4" s="1183"/>
      <c r="D4" s="1183"/>
      <c r="E4" s="1183"/>
      <c r="F4" s="1183"/>
      <c r="G4" s="1183"/>
      <c r="H4" s="53"/>
      <c r="I4" s="53"/>
      <c r="J4" s="53"/>
      <c r="K4" s="53"/>
    </row>
    <row r="5" spans="1:11" ht="13.5" thickBot="1"/>
    <row r="6" spans="1:11" ht="40.5" customHeight="1">
      <c r="A6" s="1217" t="s">
        <v>218</v>
      </c>
      <c r="B6" s="656" t="s">
        <v>425</v>
      </c>
      <c r="C6" s="1219" t="s">
        <v>426</v>
      </c>
      <c r="D6" s="1220"/>
      <c r="E6" s="1219" t="s">
        <v>427</v>
      </c>
      <c r="F6" s="1220"/>
      <c r="G6" s="658" t="s">
        <v>428</v>
      </c>
    </row>
    <row r="7" spans="1:11" ht="42" customHeight="1" thickBot="1">
      <c r="A7" s="1218"/>
      <c r="B7" s="661" t="s">
        <v>582</v>
      </c>
      <c r="C7" s="107" t="s">
        <v>632</v>
      </c>
      <c r="D7" s="107" t="s">
        <v>567</v>
      </c>
      <c r="E7" s="107" t="s">
        <v>430</v>
      </c>
      <c r="F7" s="107" t="s">
        <v>567</v>
      </c>
      <c r="G7" s="185" t="s">
        <v>429</v>
      </c>
    </row>
    <row r="8" spans="1:11">
      <c r="A8" s="1221" t="s">
        <v>230</v>
      </c>
      <c r="B8" s="186" t="s">
        <v>583</v>
      </c>
      <c r="C8" s="195">
        <v>1055576.08</v>
      </c>
      <c r="D8" s="195">
        <v>85.46</v>
      </c>
      <c r="E8" s="195">
        <v>963978.8</v>
      </c>
      <c r="F8" s="195">
        <v>21.32</v>
      </c>
      <c r="G8" s="196">
        <v>0.91</v>
      </c>
    </row>
    <row r="9" spans="1:11">
      <c r="A9" s="1222" t="s">
        <v>610</v>
      </c>
      <c r="B9" s="187" t="s">
        <v>584</v>
      </c>
      <c r="C9" s="120">
        <v>76007.570000000007</v>
      </c>
      <c r="D9" s="120">
        <v>6.15</v>
      </c>
      <c r="E9" s="120">
        <v>534133.1</v>
      </c>
      <c r="F9" s="120">
        <v>11.81</v>
      </c>
      <c r="G9" s="121">
        <v>7.03</v>
      </c>
    </row>
    <row r="10" spans="1:11">
      <c r="A10" s="1222" t="s">
        <v>610</v>
      </c>
      <c r="B10" s="188" t="s">
        <v>585</v>
      </c>
      <c r="C10" s="120">
        <v>52680.34</v>
      </c>
      <c r="D10" s="120">
        <v>4.2699999999999996</v>
      </c>
      <c r="E10" s="120">
        <v>806809.81</v>
      </c>
      <c r="F10" s="120">
        <v>17.84</v>
      </c>
      <c r="G10" s="121">
        <v>15.32</v>
      </c>
    </row>
    <row r="11" spans="1:11">
      <c r="A11" s="1222" t="s">
        <v>610</v>
      </c>
      <c r="B11" s="188" t="s">
        <v>586</v>
      </c>
      <c r="C11" s="120">
        <v>15928.17</v>
      </c>
      <c r="D11" s="120">
        <v>1.29</v>
      </c>
      <c r="E11" s="120">
        <v>547317.6</v>
      </c>
      <c r="F11" s="120">
        <v>12.1</v>
      </c>
      <c r="G11" s="121">
        <v>34.36</v>
      </c>
    </row>
    <row r="12" spans="1:11">
      <c r="A12" s="1222" t="s">
        <v>610</v>
      </c>
      <c r="B12" s="188" t="s">
        <v>587</v>
      </c>
      <c r="C12" s="120">
        <v>6732.76</v>
      </c>
      <c r="D12" s="120">
        <v>0.55000000000000004</v>
      </c>
      <c r="E12" s="120">
        <v>463564.12</v>
      </c>
      <c r="F12" s="120">
        <v>10.25</v>
      </c>
      <c r="G12" s="121">
        <v>68.849999999999994</v>
      </c>
    </row>
    <row r="13" spans="1:11">
      <c r="A13" s="1222" t="s">
        <v>610</v>
      </c>
      <c r="B13" s="188" t="s">
        <v>588</v>
      </c>
      <c r="C13" s="120">
        <v>2907.25</v>
      </c>
      <c r="D13" s="120">
        <v>0.24</v>
      </c>
      <c r="E13" s="120">
        <v>398725.47</v>
      </c>
      <c r="F13" s="120">
        <v>8.82</v>
      </c>
      <c r="G13" s="121">
        <v>137.15</v>
      </c>
    </row>
    <row r="14" spans="1:11">
      <c r="A14" s="1222" t="s">
        <v>610</v>
      </c>
      <c r="B14" s="188" t="s">
        <v>432</v>
      </c>
      <c r="C14" s="120">
        <v>1707.19</v>
      </c>
      <c r="D14" s="120">
        <v>0.14000000000000001</v>
      </c>
      <c r="E14" s="120">
        <v>807569.9</v>
      </c>
      <c r="F14" s="120">
        <v>17.86</v>
      </c>
      <c r="G14" s="121">
        <v>473.04</v>
      </c>
    </row>
    <row r="15" spans="1:11">
      <c r="A15" s="1222" t="s">
        <v>610</v>
      </c>
      <c r="B15" s="65" t="s">
        <v>433</v>
      </c>
      <c r="C15" s="120">
        <v>1211539.3600000001</v>
      </c>
      <c r="D15" s="120">
        <v>98.1</v>
      </c>
      <c r="E15" s="120">
        <v>4522098.8</v>
      </c>
      <c r="F15" s="120">
        <v>100</v>
      </c>
      <c r="G15" s="121">
        <v>3.73</v>
      </c>
    </row>
    <row r="16" spans="1:11" ht="30.75" customHeight="1">
      <c r="A16" s="1222" t="s">
        <v>610</v>
      </c>
      <c r="B16" s="181" t="s">
        <v>434</v>
      </c>
      <c r="C16" s="183">
        <v>10232.68</v>
      </c>
      <c r="D16" s="183">
        <v>0.83</v>
      </c>
      <c r="E16" s="183"/>
      <c r="F16" s="183"/>
      <c r="G16" s="121"/>
    </row>
    <row r="17" spans="1:7" ht="18" customHeight="1">
      <c r="A17" s="1222" t="s">
        <v>610</v>
      </c>
      <c r="B17" s="181" t="s">
        <v>435</v>
      </c>
      <c r="C17" s="183">
        <v>13222.55</v>
      </c>
      <c r="D17" s="183">
        <v>1.07</v>
      </c>
      <c r="E17" s="183"/>
      <c r="F17" s="183"/>
      <c r="G17" s="121"/>
    </row>
    <row r="18" spans="1:7">
      <c r="A18" s="1212" t="s">
        <v>610</v>
      </c>
      <c r="B18" s="65" t="s">
        <v>391</v>
      </c>
      <c r="C18" s="120">
        <v>1234994.5900000001</v>
      </c>
      <c r="D18" s="120">
        <v>100</v>
      </c>
      <c r="E18" s="120"/>
      <c r="F18" s="120"/>
      <c r="G18" s="121"/>
    </row>
    <row r="19" spans="1:7">
      <c r="A19" s="1229" t="s">
        <v>769</v>
      </c>
      <c r="B19" s="266" t="s">
        <v>583</v>
      </c>
      <c r="C19" s="278">
        <v>595552.23</v>
      </c>
      <c r="D19" s="278">
        <v>86.02</v>
      </c>
      <c r="E19" s="278">
        <v>602304.04</v>
      </c>
      <c r="F19" s="278">
        <v>36.840000000000003</v>
      </c>
      <c r="G19" s="279">
        <v>1.01</v>
      </c>
    </row>
    <row r="20" spans="1:7">
      <c r="A20" s="1229"/>
      <c r="B20" s="267" t="s">
        <v>584</v>
      </c>
      <c r="C20" s="280">
        <v>46938.97</v>
      </c>
      <c r="D20" s="280">
        <v>6.78</v>
      </c>
      <c r="E20" s="280">
        <v>328899.37</v>
      </c>
      <c r="F20" s="280">
        <v>20.11</v>
      </c>
      <c r="G20" s="281">
        <v>7.01</v>
      </c>
    </row>
    <row r="21" spans="1:7">
      <c r="A21" s="1229"/>
      <c r="B21" s="268" t="s">
        <v>585</v>
      </c>
      <c r="C21" s="280">
        <v>30081.31</v>
      </c>
      <c r="D21" s="280">
        <v>4.3499999999999996</v>
      </c>
      <c r="E21" s="280">
        <v>449107.54</v>
      </c>
      <c r="F21" s="280">
        <v>27.47</v>
      </c>
      <c r="G21" s="281">
        <v>14.93</v>
      </c>
    </row>
    <row r="22" spans="1:7">
      <c r="A22" s="1229"/>
      <c r="B22" s="268" t="s">
        <v>586</v>
      </c>
      <c r="C22" s="280">
        <v>5787.25</v>
      </c>
      <c r="D22" s="280">
        <v>0.84</v>
      </c>
      <c r="E22" s="280">
        <v>191225.82</v>
      </c>
      <c r="F22" s="280">
        <v>11.69</v>
      </c>
      <c r="G22" s="281">
        <v>33.04</v>
      </c>
    </row>
    <row r="23" spans="1:7">
      <c r="A23" s="1229"/>
      <c r="B23" s="268" t="s">
        <v>587</v>
      </c>
      <c r="C23" s="280">
        <v>914.07</v>
      </c>
      <c r="D23" s="280">
        <v>0.13</v>
      </c>
      <c r="E23" s="280">
        <v>57638.75</v>
      </c>
      <c r="F23" s="280">
        <v>3.52</v>
      </c>
      <c r="G23" s="281">
        <v>63.06</v>
      </c>
    </row>
    <row r="24" spans="1:7">
      <c r="A24" s="1229"/>
      <c r="B24" s="268" t="s">
        <v>588</v>
      </c>
      <c r="C24" s="280">
        <v>51.23</v>
      </c>
      <c r="D24" s="280">
        <v>0.01</v>
      </c>
      <c r="E24" s="280">
        <v>6116.12</v>
      </c>
      <c r="F24" s="280">
        <v>0.37</v>
      </c>
      <c r="G24" s="281">
        <v>119.39</v>
      </c>
    </row>
    <row r="25" spans="1:7">
      <c r="A25" s="1229"/>
      <c r="B25" s="268" t="s">
        <v>432</v>
      </c>
      <c r="C25" s="280">
        <v>0.31</v>
      </c>
      <c r="D25" s="280" t="s">
        <v>431</v>
      </c>
      <c r="E25" s="280">
        <v>67.989999999999995</v>
      </c>
      <c r="F25" s="280" t="s">
        <v>431</v>
      </c>
      <c r="G25" s="281">
        <v>219.32</v>
      </c>
    </row>
    <row r="26" spans="1:7">
      <c r="A26" s="1229"/>
      <c r="B26" s="269" t="s">
        <v>433</v>
      </c>
      <c r="C26" s="280">
        <v>679325.37</v>
      </c>
      <c r="D26" s="280">
        <v>98.13</v>
      </c>
      <c r="E26" s="280">
        <v>1635359.6300000001</v>
      </c>
      <c r="F26" s="280">
        <v>100</v>
      </c>
      <c r="G26" s="281">
        <v>2.41</v>
      </c>
    </row>
    <row r="27" spans="1:7" ht="30" customHeight="1">
      <c r="A27" s="1229"/>
      <c r="B27" s="270" t="s">
        <v>434</v>
      </c>
      <c r="C27" s="682">
        <v>1071.21</v>
      </c>
      <c r="D27" s="682">
        <v>0.15</v>
      </c>
      <c r="E27" s="682"/>
      <c r="F27" s="682"/>
      <c r="G27" s="281"/>
    </row>
    <row r="28" spans="1:7">
      <c r="A28" s="1229"/>
      <c r="B28" s="270" t="s">
        <v>435</v>
      </c>
      <c r="C28" s="682">
        <v>11878.76</v>
      </c>
      <c r="D28" s="682">
        <v>1.72</v>
      </c>
      <c r="E28" s="682"/>
      <c r="F28" s="682"/>
      <c r="G28" s="281"/>
    </row>
    <row r="29" spans="1:7">
      <c r="A29" s="1229"/>
      <c r="B29" s="271" t="s">
        <v>391</v>
      </c>
      <c r="C29" s="283">
        <v>692275.34</v>
      </c>
      <c r="D29" s="283">
        <v>100</v>
      </c>
      <c r="E29" s="283"/>
      <c r="F29" s="283"/>
      <c r="G29" s="284"/>
    </row>
    <row r="30" spans="1:7">
      <c r="A30" s="1212" t="s">
        <v>610</v>
      </c>
      <c r="B30" s="189" t="s">
        <v>583</v>
      </c>
      <c r="C30" s="125">
        <v>688884.69</v>
      </c>
      <c r="D30" s="679">
        <v>49.08</v>
      </c>
      <c r="E30" s="125">
        <v>1340347.8700000001</v>
      </c>
      <c r="F30" s="125">
        <v>6.23</v>
      </c>
      <c r="G30" s="126">
        <v>1.95</v>
      </c>
    </row>
    <row r="31" spans="1:7">
      <c r="A31" s="1213"/>
      <c r="B31" s="187" t="s">
        <v>584</v>
      </c>
      <c r="C31" s="120">
        <v>227370.14</v>
      </c>
      <c r="D31" s="120">
        <v>16.2</v>
      </c>
      <c r="E31" s="120">
        <v>1606037.37</v>
      </c>
      <c r="F31" s="120">
        <v>7.46</v>
      </c>
      <c r="G31" s="121">
        <v>7.06</v>
      </c>
    </row>
    <row r="32" spans="1:7">
      <c r="A32" s="1213"/>
      <c r="B32" s="188" t="s">
        <v>585</v>
      </c>
      <c r="C32" s="120">
        <v>181861.73</v>
      </c>
      <c r="D32" s="120">
        <v>12.96</v>
      </c>
      <c r="E32" s="120">
        <v>2901130.6</v>
      </c>
      <c r="F32" s="120">
        <v>13.48</v>
      </c>
      <c r="G32" s="121">
        <v>15.95</v>
      </c>
    </row>
    <row r="33" spans="1:8">
      <c r="A33" s="1213"/>
      <c r="B33" s="188" t="s">
        <v>586</v>
      </c>
      <c r="C33" s="120">
        <v>112617.7</v>
      </c>
      <c r="D33" s="120">
        <v>8.02</v>
      </c>
      <c r="E33" s="120">
        <v>4005422.87</v>
      </c>
      <c r="F33" s="120">
        <v>18.61</v>
      </c>
      <c r="G33" s="121">
        <v>35.57</v>
      </c>
    </row>
    <row r="34" spans="1:8">
      <c r="A34" s="1213"/>
      <c r="B34" s="188" t="s">
        <v>587</v>
      </c>
      <c r="C34" s="120">
        <v>67622.42</v>
      </c>
      <c r="D34" s="120">
        <v>4.82</v>
      </c>
      <c r="E34" s="120">
        <v>4664605.45</v>
      </c>
      <c r="F34" s="120">
        <v>21.66</v>
      </c>
      <c r="G34" s="121">
        <v>68.98</v>
      </c>
    </row>
    <row r="35" spans="1:8">
      <c r="A35" s="1213"/>
      <c r="B35" s="188" t="s">
        <v>588</v>
      </c>
      <c r="C35" s="120">
        <v>27835.439999999999</v>
      </c>
      <c r="D35" s="120">
        <v>1.98</v>
      </c>
      <c r="E35" s="120">
        <v>3793701.69</v>
      </c>
      <c r="F35" s="120">
        <v>17.63</v>
      </c>
      <c r="G35" s="121">
        <v>136.29</v>
      </c>
    </row>
    <row r="36" spans="1:8">
      <c r="A36" s="1213"/>
      <c r="B36" s="188" t="s">
        <v>432</v>
      </c>
      <c r="C36" s="120">
        <v>10345.17</v>
      </c>
      <c r="D36" s="120">
        <v>0.74</v>
      </c>
      <c r="E36" s="120">
        <v>3213041.46</v>
      </c>
      <c r="F36" s="120">
        <v>14.93</v>
      </c>
      <c r="G36" s="121">
        <v>310.58</v>
      </c>
    </row>
    <row r="37" spans="1:8">
      <c r="A37" s="1213"/>
      <c r="B37" s="65" t="s">
        <v>433</v>
      </c>
      <c r="C37" s="120">
        <v>1316537.29</v>
      </c>
      <c r="D37" s="120">
        <v>93.8</v>
      </c>
      <c r="E37" s="120">
        <v>21524287.310000002</v>
      </c>
      <c r="F37" s="120">
        <v>100</v>
      </c>
      <c r="G37" s="121">
        <v>16.350000000000001</v>
      </c>
    </row>
    <row r="38" spans="1:8" ht="30" customHeight="1">
      <c r="A38" s="1213"/>
      <c r="B38" s="181" t="s">
        <v>434</v>
      </c>
      <c r="C38" s="183">
        <v>32742.13</v>
      </c>
      <c r="D38" s="183">
        <v>2.33</v>
      </c>
      <c r="E38" s="183"/>
      <c r="F38" s="183"/>
      <c r="G38" s="121"/>
    </row>
    <row r="39" spans="1:8">
      <c r="A39" s="1213"/>
      <c r="B39" s="65" t="s">
        <v>435</v>
      </c>
      <c r="C39" s="183">
        <v>54329.279999999999</v>
      </c>
      <c r="D39" s="183">
        <v>3.87</v>
      </c>
      <c r="E39" s="183"/>
      <c r="F39" s="183"/>
      <c r="G39" s="121"/>
    </row>
    <row r="40" spans="1:8">
      <c r="A40" s="1214"/>
      <c r="B40" s="246" t="s">
        <v>391</v>
      </c>
      <c r="C40" s="122">
        <v>1403608.7</v>
      </c>
      <c r="D40" s="122">
        <v>100</v>
      </c>
      <c r="E40" s="122"/>
      <c r="F40" s="122"/>
      <c r="G40" s="123"/>
    </row>
    <row r="41" spans="1:8" s="98" customFormat="1">
      <c r="A41" s="1230" t="s">
        <v>919</v>
      </c>
      <c r="B41" s="189" t="s">
        <v>583</v>
      </c>
      <c r="C41" s="125">
        <v>884007.88</v>
      </c>
      <c r="D41" s="679">
        <v>85.77</v>
      </c>
      <c r="E41" s="125">
        <v>1132307.79</v>
      </c>
      <c r="F41" s="125">
        <v>45.63</v>
      </c>
      <c r="G41" s="126">
        <v>1.28</v>
      </c>
      <c r="H41" s="340"/>
    </row>
    <row r="42" spans="1:8" s="98" customFormat="1">
      <c r="A42" s="1231"/>
      <c r="B42" s="187" t="s">
        <v>584</v>
      </c>
      <c r="C42" s="120">
        <v>92778.41</v>
      </c>
      <c r="D42" s="120">
        <v>9</v>
      </c>
      <c r="E42" s="120">
        <v>640687.68000000005</v>
      </c>
      <c r="F42" s="120">
        <v>25.82</v>
      </c>
      <c r="G42" s="121">
        <v>6.91</v>
      </c>
      <c r="H42" s="340"/>
    </row>
    <row r="43" spans="1:8" s="98" customFormat="1">
      <c r="A43" s="1231"/>
      <c r="B43" s="188" t="s">
        <v>585</v>
      </c>
      <c r="C43" s="120">
        <v>39956.75</v>
      </c>
      <c r="D43" s="120">
        <v>3.88</v>
      </c>
      <c r="E43" s="120">
        <v>574828.9</v>
      </c>
      <c r="F43" s="120">
        <v>23.17</v>
      </c>
      <c r="G43" s="121">
        <v>14.39</v>
      </c>
      <c r="H43" s="340"/>
    </row>
    <row r="44" spans="1:8" s="98" customFormat="1">
      <c r="A44" s="1231"/>
      <c r="B44" s="188" t="s">
        <v>586</v>
      </c>
      <c r="C44" s="120">
        <v>3859.36</v>
      </c>
      <c r="D44" s="120">
        <v>0.37</v>
      </c>
      <c r="E44" s="120">
        <v>121510.78</v>
      </c>
      <c r="F44" s="120">
        <v>4.9000000000000004</v>
      </c>
      <c r="G44" s="121">
        <v>31.48</v>
      </c>
      <c r="H44" s="340"/>
    </row>
    <row r="45" spans="1:8" s="98" customFormat="1">
      <c r="A45" s="1231"/>
      <c r="B45" s="188" t="s">
        <v>587</v>
      </c>
      <c r="C45" s="120">
        <v>194.33</v>
      </c>
      <c r="D45" s="120">
        <v>0.02</v>
      </c>
      <c r="E45" s="120">
        <v>11526.19</v>
      </c>
      <c r="F45" s="120">
        <v>0.46</v>
      </c>
      <c r="G45" s="121">
        <v>59.31</v>
      </c>
      <c r="H45" s="340"/>
    </row>
    <row r="46" spans="1:8" s="98" customFormat="1">
      <c r="A46" s="1231"/>
      <c r="B46" s="188" t="s">
        <v>588</v>
      </c>
      <c r="C46" s="120">
        <v>3.19</v>
      </c>
      <c r="D46" s="120" t="s">
        <v>431</v>
      </c>
      <c r="E46" s="120">
        <v>397.92</v>
      </c>
      <c r="F46" s="120">
        <v>0.02</v>
      </c>
      <c r="G46" s="121">
        <v>124.74</v>
      </c>
      <c r="H46" s="340"/>
    </row>
    <row r="47" spans="1:8" s="98" customFormat="1">
      <c r="A47" s="1231"/>
      <c r="B47" s="188" t="s">
        <v>432</v>
      </c>
      <c r="C47" s="120">
        <v>0</v>
      </c>
      <c r="D47" s="120">
        <v>0</v>
      </c>
      <c r="E47" s="120">
        <v>0</v>
      </c>
      <c r="F47" s="120">
        <v>0</v>
      </c>
      <c r="G47" s="121">
        <v>0</v>
      </c>
      <c r="H47" s="340"/>
    </row>
    <row r="48" spans="1:8" s="98" customFormat="1">
      <c r="A48" s="1231"/>
      <c r="B48" s="65" t="s">
        <v>433</v>
      </c>
      <c r="C48" s="120">
        <v>1020799.9199999999</v>
      </c>
      <c r="D48" s="120">
        <v>99.039999999999992</v>
      </c>
      <c r="E48" s="120">
        <v>2481259.2599999998</v>
      </c>
      <c r="F48" s="120">
        <v>100</v>
      </c>
      <c r="G48" s="121">
        <v>2.4300000000000002</v>
      </c>
      <c r="H48" s="340"/>
    </row>
    <row r="49" spans="1:8" s="98" customFormat="1" ht="30" customHeight="1">
      <c r="A49" s="1231"/>
      <c r="B49" s="181" t="s">
        <v>434</v>
      </c>
      <c r="C49" s="183">
        <v>2779.62</v>
      </c>
      <c r="D49" s="183">
        <v>0.27</v>
      </c>
      <c r="E49" s="183"/>
      <c r="F49" s="183"/>
      <c r="G49" s="121"/>
      <c r="H49" s="340"/>
    </row>
    <row r="50" spans="1:8" s="98" customFormat="1">
      <c r="A50" s="1231"/>
      <c r="B50" s="65" t="s">
        <v>435</v>
      </c>
      <c r="C50" s="183">
        <v>7062.49</v>
      </c>
      <c r="D50" s="183">
        <v>0.69</v>
      </c>
      <c r="E50" s="183"/>
      <c r="F50" s="183"/>
      <c r="G50" s="121"/>
      <c r="H50" s="340"/>
    </row>
    <row r="51" spans="1:8" s="98" customFormat="1">
      <c r="A51" s="1232"/>
      <c r="B51" s="246" t="s">
        <v>391</v>
      </c>
      <c r="C51" s="122">
        <v>1030642.0299999999</v>
      </c>
      <c r="D51" s="122">
        <v>99.999999999999986</v>
      </c>
      <c r="E51" s="122"/>
      <c r="F51" s="122"/>
      <c r="G51" s="123"/>
      <c r="H51" s="340"/>
    </row>
    <row r="52" spans="1:8">
      <c r="A52" s="1212" t="s">
        <v>611</v>
      </c>
      <c r="B52" s="189" t="s">
        <v>583</v>
      </c>
      <c r="C52" s="125">
        <v>226904.09</v>
      </c>
      <c r="D52" s="679">
        <v>36.01</v>
      </c>
      <c r="E52" s="125">
        <v>537340.54</v>
      </c>
      <c r="F52" s="125">
        <v>3.9</v>
      </c>
      <c r="G52" s="126">
        <v>2.37</v>
      </c>
    </row>
    <row r="53" spans="1:8">
      <c r="A53" s="1213"/>
      <c r="B53" s="187" t="s">
        <v>584</v>
      </c>
      <c r="C53" s="120">
        <v>124956.39</v>
      </c>
      <c r="D53" s="120">
        <v>19.829999999999998</v>
      </c>
      <c r="E53" s="120">
        <v>891866.93</v>
      </c>
      <c r="F53" s="120">
        <v>6.47</v>
      </c>
      <c r="G53" s="121">
        <v>7.14</v>
      </c>
    </row>
    <row r="54" spans="1:8">
      <c r="A54" s="1213"/>
      <c r="B54" s="188" t="s">
        <v>585</v>
      </c>
      <c r="C54" s="120">
        <v>112025.15</v>
      </c>
      <c r="D54" s="120">
        <v>17.77</v>
      </c>
      <c r="E54" s="120">
        <v>1772189.53</v>
      </c>
      <c r="F54" s="120">
        <v>12.85</v>
      </c>
      <c r="G54" s="121">
        <v>15.82</v>
      </c>
    </row>
    <row r="55" spans="1:8">
      <c r="A55" s="1213"/>
      <c r="B55" s="188" t="s">
        <v>586</v>
      </c>
      <c r="C55" s="120">
        <v>61301.45</v>
      </c>
      <c r="D55" s="120">
        <v>9.73</v>
      </c>
      <c r="E55" s="120">
        <v>2177126.85</v>
      </c>
      <c r="F55" s="120">
        <v>15.79</v>
      </c>
      <c r="G55" s="121">
        <v>35.520000000000003</v>
      </c>
    </row>
    <row r="56" spans="1:8">
      <c r="A56" s="1213"/>
      <c r="B56" s="188" t="s">
        <v>587</v>
      </c>
      <c r="C56" s="120">
        <v>43197.39</v>
      </c>
      <c r="D56" s="120">
        <v>6.85</v>
      </c>
      <c r="E56" s="120">
        <v>3031818.01</v>
      </c>
      <c r="F56" s="120">
        <v>21.99</v>
      </c>
      <c r="G56" s="121">
        <v>70.19</v>
      </c>
    </row>
    <row r="57" spans="1:8">
      <c r="A57" s="1213"/>
      <c r="B57" s="188" t="s">
        <v>588</v>
      </c>
      <c r="C57" s="120">
        <v>22623.919999999998</v>
      </c>
      <c r="D57" s="120">
        <v>3.59</v>
      </c>
      <c r="E57" s="120">
        <v>3104810.85</v>
      </c>
      <c r="F57" s="120">
        <v>22.51</v>
      </c>
      <c r="G57" s="121">
        <v>137.24</v>
      </c>
    </row>
    <row r="58" spans="1:8">
      <c r="A58" s="1213"/>
      <c r="B58" s="188" t="s">
        <v>432</v>
      </c>
      <c r="C58" s="120">
        <v>7840.66</v>
      </c>
      <c r="D58" s="120">
        <v>1.24</v>
      </c>
      <c r="E58" s="120">
        <v>2274526.9500000002</v>
      </c>
      <c r="F58" s="120">
        <v>16.489999999999998</v>
      </c>
      <c r="G58" s="121">
        <v>290.08999999999997</v>
      </c>
    </row>
    <row r="59" spans="1:8">
      <c r="A59" s="1213"/>
      <c r="B59" s="65" t="s">
        <v>433</v>
      </c>
      <c r="C59" s="120">
        <v>598849.05000000005</v>
      </c>
      <c r="D59" s="120">
        <v>95.02</v>
      </c>
      <c r="E59" s="120">
        <v>13789679.66</v>
      </c>
      <c r="F59" s="120">
        <v>100</v>
      </c>
      <c r="G59" s="121">
        <v>23.03</v>
      </c>
    </row>
    <row r="60" spans="1:8" ht="30" customHeight="1">
      <c r="A60" s="1213"/>
      <c r="B60" s="181" t="s">
        <v>434</v>
      </c>
      <c r="C60" s="183">
        <v>9418.76</v>
      </c>
      <c r="D60" s="183">
        <v>1.49</v>
      </c>
      <c r="E60" s="183"/>
      <c r="F60" s="183"/>
      <c r="G60" s="121"/>
    </row>
    <row r="61" spans="1:8">
      <c r="A61" s="1213"/>
      <c r="B61" s="65" t="s">
        <v>435</v>
      </c>
      <c r="C61" s="183">
        <v>22018.52</v>
      </c>
      <c r="D61" s="183">
        <v>3.49</v>
      </c>
      <c r="E61" s="183"/>
      <c r="F61" s="183"/>
      <c r="G61" s="121"/>
    </row>
    <row r="62" spans="1:8">
      <c r="A62" s="1214"/>
      <c r="B62" s="246" t="s">
        <v>391</v>
      </c>
      <c r="C62" s="122">
        <v>630286.32999999996</v>
      </c>
      <c r="D62" s="122">
        <v>100</v>
      </c>
      <c r="E62" s="122"/>
      <c r="F62" s="122"/>
      <c r="G62" s="123"/>
    </row>
    <row r="63" spans="1:8">
      <c r="A63" s="1212" t="s">
        <v>612</v>
      </c>
      <c r="B63" s="189" t="s">
        <v>583</v>
      </c>
      <c r="C63" s="125">
        <v>56942.41</v>
      </c>
      <c r="D63" s="125">
        <v>27.99</v>
      </c>
      <c r="E63" s="125">
        <v>159494.67000000001</v>
      </c>
      <c r="F63" s="125">
        <v>6.61</v>
      </c>
      <c r="G63" s="126">
        <v>2.8</v>
      </c>
    </row>
    <row r="64" spans="1:8">
      <c r="A64" s="1213"/>
      <c r="B64" s="187" t="s">
        <v>584</v>
      </c>
      <c r="C64" s="120">
        <v>50700.97</v>
      </c>
      <c r="D64" s="120">
        <v>24.92</v>
      </c>
      <c r="E64" s="120">
        <v>370792.11</v>
      </c>
      <c r="F64" s="120">
        <v>15.36</v>
      </c>
      <c r="G64" s="121">
        <v>7.31</v>
      </c>
    </row>
    <row r="65" spans="1:7">
      <c r="A65" s="1213"/>
      <c r="B65" s="188" t="s">
        <v>585</v>
      </c>
      <c r="C65" s="120">
        <v>59742.34</v>
      </c>
      <c r="D65" s="120">
        <v>29.37</v>
      </c>
      <c r="E65" s="120">
        <v>925669.72</v>
      </c>
      <c r="F65" s="120">
        <v>38.340000000000003</v>
      </c>
      <c r="G65" s="121">
        <v>15.49</v>
      </c>
    </row>
    <row r="66" spans="1:7">
      <c r="A66" s="1213"/>
      <c r="B66" s="188" t="s">
        <v>586</v>
      </c>
      <c r="C66" s="120">
        <v>15005.26</v>
      </c>
      <c r="D66" s="120">
        <v>7.38</v>
      </c>
      <c r="E66" s="120">
        <v>500016.69</v>
      </c>
      <c r="F66" s="120">
        <v>20.71</v>
      </c>
      <c r="G66" s="121">
        <v>33.32</v>
      </c>
    </row>
    <row r="67" spans="1:7">
      <c r="A67" s="1213"/>
      <c r="B67" s="188" t="s">
        <v>587</v>
      </c>
      <c r="C67" s="120">
        <v>4645.37</v>
      </c>
      <c r="D67" s="120">
        <v>2.2799999999999998</v>
      </c>
      <c r="E67" s="120">
        <v>317983.05</v>
      </c>
      <c r="F67" s="120">
        <v>13.17</v>
      </c>
      <c r="G67" s="121">
        <v>68.45</v>
      </c>
    </row>
    <row r="68" spans="1:7">
      <c r="A68" s="1213"/>
      <c r="B68" s="188" t="s">
        <v>588</v>
      </c>
      <c r="C68" s="120">
        <v>951.94</v>
      </c>
      <c r="D68" s="120">
        <v>0.47</v>
      </c>
      <c r="E68" s="120">
        <v>115493.73</v>
      </c>
      <c r="F68" s="120">
        <v>4.78</v>
      </c>
      <c r="G68" s="121">
        <v>121.32</v>
      </c>
    </row>
    <row r="69" spans="1:7">
      <c r="A69" s="1213"/>
      <c r="B69" s="188" t="s">
        <v>432</v>
      </c>
      <c r="C69" s="120">
        <v>90.27</v>
      </c>
      <c r="D69" s="120">
        <v>0.04</v>
      </c>
      <c r="E69" s="120">
        <v>24909.29</v>
      </c>
      <c r="F69" s="120">
        <v>1.03</v>
      </c>
      <c r="G69" s="121">
        <v>275.94</v>
      </c>
    </row>
    <row r="70" spans="1:7">
      <c r="A70" s="1213"/>
      <c r="B70" s="65" t="s">
        <v>433</v>
      </c>
      <c r="C70" s="120">
        <v>188078.56</v>
      </c>
      <c r="D70" s="120">
        <v>92.45</v>
      </c>
      <c r="E70" s="120">
        <v>2414359.2599999998</v>
      </c>
      <c r="F70" s="120">
        <v>100</v>
      </c>
      <c r="G70" s="121">
        <v>12.84</v>
      </c>
    </row>
    <row r="71" spans="1:7" ht="30" customHeight="1">
      <c r="A71" s="1213"/>
      <c r="B71" s="181" t="s">
        <v>434</v>
      </c>
      <c r="C71" s="183">
        <v>82.33</v>
      </c>
      <c r="D71" s="183">
        <v>0.04</v>
      </c>
      <c r="E71" s="183"/>
      <c r="F71" s="183"/>
      <c r="G71" s="121"/>
    </row>
    <row r="72" spans="1:7">
      <c r="A72" s="1213"/>
      <c r="B72" s="181" t="s">
        <v>435</v>
      </c>
      <c r="C72" s="183">
        <v>15275.54</v>
      </c>
      <c r="D72" s="183">
        <v>7.51</v>
      </c>
      <c r="E72" s="183"/>
      <c r="F72" s="183"/>
      <c r="G72" s="121"/>
    </row>
    <row r="73" spans="1:7">
      <c r="A73" s="1214"/>
      <c r="B73" s="246" t="s">
        <v>391</v>
      </c>
      <c r="C73" s="122">
        <v>203436.43</v>
      </c>
      <c r="D73" s="122">
        <v>100</v>
      </c>
      <c r="E73" s="122"/>
      <c r="F73" s="122"/>
      <c r="G73" s="123"/>
    </row>
    <row r="74" spans="1:7">
      <c r="A74" s="1212" t="s">
        <v>613</v>
      </c>
      <c r="B74" s="189" t="s">
        <v>583</v>
      </c>
      <c r="C74" s="125">
        <v>506454.27</v>
      </c>
      <c r="D74" s="125">
        <v>46.87</v>
      </c>
      <c r="E74" s="125">
        <v>1125945.0900000001</v>
      </c>
      <c r="F74" s="125">
        <v>8.8800000000000008</v>
      </c>
      <c r="G74" s="126">
        <v>2.2200000000000002</v>
      </c>
    </row>
    <row r="75" spans="1:7">
      <c r="A75" s="1213"/>
      <c r="B75" s="187" t="s">
        <v>584</v>
      </c>
      <c r="C75" s="120">
        <v>221571.05</v>
      </c>
      <c r="D75" s="120">
        <v>20.5</v>
      </c>
      <c r="E75" s="120">
        <v>1578234.2</v>
      </c>
      <c r="F75" s="120">
        <v>12.44</v>
      </c>
      <c r="G75" s="121">
        <v>7.12</v>
      </c>
    </row>
    <row r="76" spans="1:7">
      <c r="A76" s="1213"/>
      <c r="B76" s="188" t="s">
        <v>585</v>
      </c>
      <c r="C76" s="120">
        <v>164091.01999999999</v>
      </c>
      <c r="D76" s="120">
        <v>15.19</v>
      </c>
      <c r="E76" s="120">
        <v>2524930.48</v>
      </c>
      <c r="F76" s="120">
        <v>19.91</v>
      </c>
      <c r="G76" s="121">
        <v>15.39</v>
      </c>
    </row>
    <row r="77" spans="1:7">
      <c r="A77" s="1213"/>
      <c r="B77" s="188" t="s">
        <v>586</v>
      </c>
      <c r="C77" s="120">
        <v>66327.16</v>
      </c>
      <c r="D77" s="120">
        <v>6.14</v>
      </c>
      <c r="E77" s="120">
        <v>2315399.42</v>
      </c>
      <c r="F77" s="120">
        <v>18.25</v>
      </c>
      <c r="G77" s="121">
        <v>34.909999999999997</v>
      </c>
    </row>
    <row r="78" spans="1:7">
      <c r="A78" s="1213"/>
      <c r="B78" s="188" t="s">
        <v>587</v>
      </c>
      <c r="C78" s="120">
        <v>34483.94</v>
      </c>
      <c r="D78" s="120">
        <v>3.19</v>
      </c>
      <c r="E78" s="120">
        <v>2375097.75</v>
      </c>
      <c r="F78" s="120">
        <v>18.73</v>
      </c>
      <c r="G78" s="121">
        <v>68.88</v>
      </c>
    </row>
    <row r="79" spans="1:7">
      <c r="A79" s="1213"/>
      <c r="B79" s="188" t="s">
        <v>588</v>
      </c>
      <c r="C79" s="120">
        <v>12731.98</v>
      </c>
      <c r="D79" s="120">
        <v>1.18</v>
      </c>
      <c r="E79" s="120">
        <v>1711093.11</v>
      </c>
      <c r="F79" s="120">
        <v>13.49</v>
      </c>
      <c r="G79" s="121">
        <v>134.38999999999999</v>
      </c>
    </row>
    <row r="80" spans="1:7">
      <c r="A80" s="1213"/>
      <c r="B80" s="188" t="s">
        <v>432</v>
      </c>
      <c r="C80" s="120">
        <v>3473.89</v>
      </c>
      <c r="D80" s="120">
        <v>0.32</v>
      </c>
      <c r="E80" s="120">
        <v>1053095.1499999999</v>
      </c>
      <c r="F80" s="120">
        <v>8.3000000000000007</v>
      </c>
      <c r="G80" s="121">
        <v>303.14999999999998</v>
      </c>
    </row>
    <row r="81" spans="1:7">
      <c r="A81" s="1213"/>
      <c r="B81" s="65" t="s">
        <v>433</v>
      </c>
      <c r="C81" s="120">
        <v>1009133.31</v>
      </c>
      <c r="D81" s="120">
        <v>93.39</v>
      </c>
      <c r="E81" s="120">
        <v>12683795.199999999</v>
      </c>
      <c r="F81" s="120">
        <v>100</v>
      </c>
      <c r="G81" s="121">
        <v>12.57</v>
      </c>
    </row>
    <row r="82" spans="1:7" ht="30" customHeight="1">
      <c r="A82" s="1213"/>
      <c r="B82" s="181" t="s">
        <v>434</v>
      </c>
      <c r="C82" s="183">
        <v>12646.42</v>
      </c>
      <c r="D82" s="183">
        <v>1.17</v>
      </c>
      <c r="E82" s="183"/>
      <c r="F82" s="183"/>
      <c r="G82" s="121"/>
    </row>
    <row r="83" spans="1:7">
      <c r="A83" s="1213"/>
      <c r="B83" s="181" t="s">
        <v>435</v>
      </c>
      <c r="C83" s="183">
        <v>58829.01</v>
      </c>
      <c r="D83" s="183">
        <v>5.44</v>
      </c>
      <c r="E83" s="183"/>
      <c r="F83" s="183"/>
      <c r="G83" s="121"/>
    </row>
    <row r="84" spans="1:7">
      <c r="A84" s="1214"/>
      <c r="B84" s="246" t="s">
        <v>391</v>
      </c>
      <c r="C84" s="122">
        <v>1080608.74</v>
      </c>
      <c r="D84" s="122">
        <v>100</v>
      </c>
      <c r="E84" s="122"/>
      <c r="F84" s="122"/>
      <c r="G84" s="123"/>
    </row>
  </sheetData>
  <mergeCells count="13">
    <mergeCell ref="A74:A84"/>
    <mergeCell ref="A8:A18"/>
    <mergeCell ref="A19:A29"/>
    <mergeCell ref="A30:A40"/>
    <mergeCell ref="A41:A51"/>
    <mergeCell ref="A52:A62"/>
    <mergeCell ref="A63:A73"/>
    <mergeCell ref="A1:G1"/>
    <mergeCell ref="A3:G3"/>
    <mergeCell ref="A4:G4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46"/>
  <dimension ref="A1:K107"/>
  <sheetViews>
    <sheetView view="pageBreakPreview" zoomScale="60" workbookViewId="0">
      <selection activeCell="E5" sqref="E5:I5"/>
    </sheetView>
  </sheetViews>
  <sheetFormatPr baseColWidth="10" defaultRowHeight="12.75"/>
  <cols>
    <col min="1" max="1" width="25.42578125" style="340" bestFit="1" customWidth="1"/>
    <col min="2" max="2" width="30.7109375" style="340" customWidth="1"/>
    <col min="3" max="3" width="20.5703125" style="340" customWidth="1"/>
    <col min="4" max="4" width="18.140625" style="340" customWidth="1"/>
    <col min="5" max="5" width="14.42578125" style="340" customWidth="1"/>
    <col min="6" max="6" width="16.5703125" style="340" customWidth="1"/>
    <col min="7" max="7" width="19.85546875" style="340" customWidth="1"/>
    <col min="8" max="16384" width="11.42578125" style="340"/>
  </cols>
  <sheetData>
    <row r="1" spans="1:11" ht="18">
      <c r="A1" s="1215" t="s">
        <v>424</v>
      </c>
      <c r="B1" s="1215"/>
      <c r="C1" s="1215"/>
      <c r="D1" s="1215"/>
      <c r="E1" s="1215"/>
      <c r="F1" s="1215"/>
      <c r="G1" s="1215"/>
    </row>
    <row r="2" spans="1:11">
      <c r="G2" s="6"/>
    </row>
    <row r="3" spans="1:11" s="662" customFormat="1" ht="15">
      <c r="A3" s="1234" t="s">
        <v>920</v>
      </c>
      <c r="B3" s="1234"/>
      <c r="C3" s="1234"/>
      <c r="D3" s="1234"/>
      <c r="E3" s="1234"/>
      <c r="F3" s="1234"/>
      <c r="G3" s="1234"/>
      <c r="H3" s="265"/>
      <c r="I3" s="265"/>
      <c r="J3" s="265"/>
      <c r="K3" s="265"/>
    </row>
    <row r="4" spans="1:11" ht="15">
      <c r="A4" s="1224" t="s">
        <v>319</v>
      </c>
      <c r="B4" s="1224"/>
      <c r="C4" s="1224"/>
      <c r="D4" s="1224"/>
      <c r="E4" s="1224"/>
      <c r="F4" s="1224"/>
      <c r="G4" s="1224"/>
      <c r="H4" s="53"/>
      <c r="I4" s="53"/>
      <c r="J4" s="53"/>
      <c r="K4" s="53"/>
    </row>
    <row r="5" spans="1:11" ht="13.5" thickBot="1">
      <c r="G5" s="6"/>
    </row>
    <row r="6" spans="1:11" ht="40.5" customHeight="1">
      <c r="A6" s="1217" t="s">
        <v>218</v>
      </c>
      <c r="B6" s="656" t="s">
        <v>425</v>
      </c>
      <c r="C6" s="1219" t="s">
        <v>426</v>
      </c>
      <c r="D6" s="1220"/>
      <c r="E6" s="1219" t="s">
        <v>427</v>
      </c>
      <c r="F6" s="1220"/>
      <c r="G6" s="745" t="s">
        <v>428</v>
      </c>
    </row>
    <row r="7" spans="1:11" ht="42" customHeight="1" thickBot="1">
      <c r="A7" s="1218"/>
      <c r="B7" s="661" t="s">
        <v>582</v>
      </c>
      <c r="C7" s="107" t="s">
        <v>632</v>
      </c>
      <c r="D7" s="107" t="s">
        <v>567</v>
      </c>
      <c r="E7" s="107" t="s">
        <v>430</v>
      </c>
      <c r="F7" s="107" t="s">
        <v>567</v>
      </c>
      <c r="G7" s="185" t="s">
        <v>429</v>
      </c>
    </row>
    <row r="8" spans="1:11">
      <c r="A8" s="1212" t="s">
        <v>614</v>
      </c>
      <c r="B8" s="189" t="s">
        <v>583</v>
      </c>
      <c r="C8" s="125">
        <v>719808.1</v>
      </c>
      <c r="D8" s="125">
        <v>88.76</v>
      </c>
      <c r="E8" s="125">
        <v>688996.25</v>
      </c>
      <c r="F8" s="125">
        <v>42.57</v>
      </c>
      <c r="G8" s="126">
        <v>0.96</v>
      </c>
    </row>
    <row r="9" spans="1:11">
      <c r="A9" s="1213"/>
      <c r="B9" s="187" t="s">
        <v>584</v>
      </c>
      <c r="C9" s="120">
        <v>40068.78</v>
      </c>
      <c r="D9" s="120">
        <v>4.9400000000000004</v>
      </c>
      <c r="E9" s="120">
        <v>277879.08</v>
      </c>
      <c r="F9" s="120">
        <v>17.170000000000002</v>
      </c>
      <c r="G9" s="121">
        <v>6.94</v>
      </c>
    </row>
    <row r="10" spans="1:11">
      <c r="A10" s="1213"/>
      <c r="B10" s="188" t="s">
        <v>585</v>
      </c>
      <c r="C10" s="120">
        <v>25721.759999999998</v>
      </c>
      <c r="D10" s="120">
        <v>3.17</v>
      </c>
      <c r="E10" s="120">
        <v>392752.83</v>
      </c>
      <c r="F10" s="120">
        <v>24.26</v>
      </c>
      <c r="G10" s="121">
        <v>15.27</v>
      </c>
    </row>
    <row r="11" spans="1:11">
      <c r="A11" s="1213"/>
      <c r="B11" s="188" t="s">
        <v>586</v>
      </c>
      <c r="C11" s="120">
        <v>6153.21</v>
      </c>
      <c r="D11" s="120">
        <v>0.76</v>
      </c>
      <c r="E11" s="120">
        <v>203975.78</v>
      </c>
      <c r="F11" s="120">
        <v>12.6</v>
      </c>
      <c r="G11" s="121">
        <v>33.15</v>
      </c>
    </row>
    <row r="12" spans="1:11">
      <c r="A12" s="1213"/>
      <c r="B12" s="188" t="s">
        <v>587</v>
      </c>
      <c r="C12" s="120">
        <v>838.85</v>
      </c>
      <c r="D12" s="120">
        <v>0.1</v>
      </c>
      <c r="E12" s="120">
        <v>51651.3</v>
      </c>
      <c r="F12" s="120">
        <v>3.19</v>
      </c>
      <c r="G12" s="121">
        <v>61.57</v>
      </c>
    </row>
    <row r="13" spans="1:11">
      <c r="A13" s="1213"/>
      <c r="B13" s="188" t="s">
        <v>588</v>
      </c>
      <c r="C13" s="120">
        <v>29.26</v>
      </c>
      <c r="D13" s="120">
        <v>0</v>
      </c>
      <c r="E13" s="120">
        <v>3363.19</v>
      </c>
      <c r="F13" s="120">
        <v>0.21</v>
      </c>
      <c r="G13" s="121">
        <v>114.94</v>
      </c>
    </row>
    <row r="14" spans="1:11">
      <c r="A14" s="1213"/>
      <c r="B14" s="188" t="s">
        <v>432</v>
      </c>
      <c r="C14" s="120">
        <v>0</v>
      </c>
      <c r="D14" s="120">
        <v>0</v>
      </c>
      <c r="E14" s="120">
        <v>0</v>
      </c>
      <c r="F14" s="120">
        <v>0</v>
      </c>
      <c r="G14" s="121">
        <v>0</v>
      </c>
    </row>
    <row r="15" spans="1:11">
      <c r="A15" s="1213"/>
      <c r="B15" s="65" t="s">
        <v>433</v>
      </c>
      <c r="C15" s="120">
        <v>792619.96</v>
      </c>
      <c r="D15" s="120">
        <v>97.73</v>
      </c>
      <c r="E15" s="120">
        <v>1618618.43</v>
      </c>
      <c r="F15" s="120">
        <v>100</v>
      </c>
      <c r="G15" s="121">
        <v>2.04</v>
      </c>
    </row>
    <row r="16" spans="1:11" ht="30" customHeight="1">
      <c r="A16" s="1213"/>
      <c r="B16" s="181" t="s">
        <v>434</v>
      </c>
      <c r="C16" s="183">
        <v>1488.54</v>
      </c>
      <c r="D16" s="183">
        <v>0.18</v>
      </c>
      <c r="E16" s="183"/>
      <c r="F16" s="183"/>
      <c r="G16" s="121"/>
    </row>
    <row r="17" spans="1:7">
      <c r="A17" s="1213"/>
      <c r="B17" s="181" t="s">
        <v>435</v>
      </c>
      <c r="C17" s="183">
        <v>16940.47</v>
      </c>
      <c r="D17" s="183">
        <v>2.09</v>
      </c>
      <c r="E17" s="183"/>
      <c r="F17" s="183"/>
      <c r="G17" s="121"/>
    </row>
    <row r="18" spans="1:7">
      <c r="A18" s="1214"/>
      <c r="B18" s="65" t="s">
        <v>391</v>
      </c>
      <c r="C18" s="120">
        <v>811048.97</v>
      </c>
      <c r="D18" s="120">
        <v>100</v>
      </c>
      <c r="E18" s="120"/>
      <c r="F18" s="120"/>
      <c r="G18" s="121"/>
    </row>
    <row r="19" spans="1:7">
      <c r="A19" s="1212" t="s">
        <v>136</v>
      </c>
      <c r="B19" s="189" t="s">
        <v>583</v>
      </c>
      <c r="C19" s="125">
        <v>853008.3</v>
      </c>
      <c r="D19" s="125">
        <v>80.77</v>
      </c>
      <c r="E19" s="125">
        <v>1029733.93</v>
      </c>
      <c r="F19" s="125">
        <v>28.82</v>
      </c>
      <c r="G19" s="126">
        <v>1.21</v>
      </c>
    </row>
    <row r="20" spans="1:7">
      <c r="A20" s="1213"/>
      <c r="B20" s="187" t="s">
        <v>584</v>
      </c>
      <c r="C20" s="120">
        <v>98957.13</v>
      </c>
      <c r="D20" s="120">
        <v>9.3699999999999992</v>
      </c>
      <c r="E20" s="120">
        <v>697467.58</v>
      </c>
      <c r="F20" s="120">
        <v>19.52</v>
      </c>
      <c r="G20" s="121">
        <v>7.05</v>
      </c>
    </row>
    <row r="21" spans="1:7">
      <c r="A21" s="1213"/>
      <c r="B21" s="188" t="s">
        <v>585</v>
      </c>
      <c r="C21" s="120">
        <v>57486.57</v>
      </c>
      <c r="D21" s="120">
        <v>5.44</v>
      </c>
      <c r="E21" s="120">
        <v>849122.28</v>
      </c>
      <c r="F21" s="120">
        <v>23.76</v>
      </c>
      <c r="G21" s="121">
        <v>14.77</v>
      </c>
    </row>
    <row r="22" spans="1:7">
      <c r="A22" s="1213"/>
      <c r="B22" s="188" t="s">
        <v>586</v>
      </c>
      <c r="C22" s="120">
        <v>11133.93</v>
      </c>
      <c r="D22" s="120">
        <v>1.05</v>
      </c>
      <c r="E22" s="120">
        <v>375258.29</v>
      </c>
      <c r="F22" s="120">
        <v>10.5</v>
      </c>
      <c r="G22" s="121">
        <v>33.700000000000003</v>
      </c>
    </row>
    <row r="23" spans="1:7">
      <c r="A23" s="1213"/>
      <c r="B23" s="188" t="s">
        <v>587</v>
      </c>
      <c r="C23" s="120">
        <v>3619.51</v>
      </c>
      <c r="D23" s="120">
        <v>0.34</v>
      </c>
      <c r="E23" s="120">
        <v>247292.82</v>
      </c>
      <c r="F23" s="120">
        <v>6.92</v>
      </c>
      <c r="G23" s="121">
        <v>68.319999999999993</v>
      </c>
    </row>
    <row r="24" spans="1:7">
      <c r="A24" s="1213"/>
      <c r="B24" s="188" t="s">
        <v>588</v>
      </c>
      <c r="C24" s="120">
        <v>1337.07</v>
      </c>
      <c r="D24" s="120">
        <v>0.13</v>
      </c>
      <c r="E24" s="120">
        <v>181735.1</v>
      </c>
      <c r="F24" s="120">
        <v>5.09</v>
      </c>
      <c r="G24" s="121">
        <v>135.91999999999999</v>
      </c>
    </row>
    <row r="25" spans="1:7">
      <c r="A25" s="1213"/>
      <c r="B25" s="188" t="s">
        <v>432</v>
      </c>
      <c r="C25" s="120">
        <v>573.95000000000005</v>
      </c>
      <c r="D25" s="120">
        <v>0.05</v>
      </c>
      <c r="E25" s="120">
        <v>192693.87</v>
      </c>
      <c r="F25" s="120">
        <v>5.39</v>
      </c>
      <c r="G25" s="121">
        <v>335.73</v>
      </c>
    </row>
    <row r="26" spans="1:7">
      <c r="A26" s="1213"/>
      <c r="B26" s="65" t="s">
        <v>433</v>
      </c>
      <c r="C26" s="120">
        <v>1026116.46</v>
      </c>
      <c r="D26" s="120">
        <v>97.15</v>
      </c>
      <c r="E26" s="120">
        <v>3573303.87</v>
      </c>
      <c r="F26" s="120">
        <v>100</v>
      </c>
      <c r="G26" s="121">
        <v>3.48</v>
      </c>
    </row>
    <row r="27" spans="1:7" ht="30" customHeight="1">
      <c r="A27" s="1213"/>
      <c r="B27" s="181" t="s">
        <v>434</v>
      </c>
      <c r="C27" s="183">
        <v>16532.8</v>
      </c>
      <c r="D27" s="183">
        <v>1.57</v>
      </c>
      <c r="E27" s="183"/>
      <c r="F27" s="183"/>
      <c r="G27" s="121"/>
    </row>
    <row r="28" spans="1:7">
      <c r="A28" s="1213"/>
      <c r="B28" s="181" t="s">
        <v>435</v>
      </c>
      <c r="C28" s="183">
        <v>13477.13</v>
      </c>
      <c r="D28" s="183">
        <v>1.28</v>
      </c>
      <c r="E28" s="183"/>
      <c r="F28" s="183"/>
      <c r="G28" s="121"/>
    </row>
    <row r="29" spans="1:7">
      <c r="A29" s="1213"/>
      <c r="B29" s="65" t="s">
        <v>391</v>
      </c>
      <c r="C29" s="120">
        <v>1056126.3899999999</v>
      </c>
      <c r="D29" s="120">
        <v>100</v>
      </c>
      <c r="E29" s="120"/>
      <c r="F29" s="120"/>
      <c r="G29" s="121"/>
    </row>
    <row r="30" spans="1:7" s="685" customFormat="1">
      <c r="A30" s="1235" t="s">
        <v>921</v>
      </c>
      <c r="B30" s="760" t="s">
        <v>583</v>
      </c>
      <c r="C30" s="761">
        <v>1189100</v>
      </c>
      <c r="D30" s="761">
        <v>68.850000000000009</v>
      </c>
      <c r="E30" s="761">
        <v>2021097.61</v>
      </c>
      <c r="F30" s="761">
        <v>20.79</v>
      </c>
      <c r="G30" s="766">
        <v>1.7</v>
      </c>
    </row>
    <row r="31" spans="1:7" s="685" customFormat="1">
      <c r="A31" s="1236"/>
      <c r="B31" s="267" t="s">
        <v>584</v>
      </c>
      <c r="C31" s="280">
        <v>216151.95</v>
      </c>
      <c r="D31" s="280">
        <v>12.51</v>
      </c>
      <c r="E31" s="280">
        <v>1538310.5</v>
      </c>
      <c r="F31" s="280">
        <v>15.83</v>
      </c>
      <c r="G31" s="281">
        <v>7.12</v>
      </c>
    </row>
    <row r="32" spans="1:7" s="685" customFormat="1">
      <c r="A32" s="1236"/>
      <c r="B32" s="268" t="s">
        <v>585</v>
      </c>
      <c r="C32" s="280">
        <v>196725.43</v>
      </c>
      <c r="D32" s="280">
        <v>11.39</v>
      </c>
      <c r="E32" s="280">
        <v>3068956.56</v>
      </c>
      <c r="F32" s="280">
        <v>31.56</v>
      </c>
      <c r="G32" s="281">
        <v>15.6</v>
      </c>
    </row>
    <row r="33" spans="1:8" s="685" customFormat="1">
      <c r="A33" s="1236"/>
      <c r="B33" s="268" t="s">
        <v>586</v>
      </c>
      <c r="C33" s="280">
        <v>63478.58</v>
      </c>
      <c r="D33" s="280">
        <v>3.67</v>
      </c>
      <c r="E33" s="280">
        <v>2143008.04</v>
      </c>
      <c r="F33" s="280">
        <v>22.05</v>
      </c>
      <c r="G33" s="281">
        <v>33.76</v>
      </c>
    </row>
    <row r="34" spans="1:8" s="685" customFormat="1">
      <c r="A34" s="1236"/>
      <c r="B34" s="268" t="s">
        <v>587</v>
      </c>
      <c r="C34" s="280">
        <v>13479.76</v>
      </c>
      <c r="D34" s="280">
        <v>0.78</v>
      </c>
      <c r="E34" s="280">
        <v>859955.58</v>
      </c>
      <c r="F34" s="280">
        <v>8.85</v>
      </c>
      <c r="G34" s="281">
        <v>63.8</v>
      </c>
    </row>
    <row r="35" spans="1:8" s="685" customFormat="1">
      <c r="A35" s="1236"/>
      <c r="B35" s="268" t="s">
        <v>588</v>
      </c>
      <c r="C35" s="280">
        <v>752.33</v>
      </c>
      <c r="D35" s="280">
        <v>0.04</v>
      </c>
      <c r="E35" s="280">
        <v>88430.77</v>
      </c>
      <c r="F35" s="280">
        <v>0.91</v>
      </c>
      <c r="G35" s="281">
        <v>117.54</v>
      </c>
    </row>
    <row r="36" spans="1:8" s="685" customFormat="1">
      <c r="A36" s="1236"/>
      <c r="B36" s="268" t="s">
        <v>432</v>
      </c>
      <c r="C36" s="280">
        <v>4</v>
      </c>
      <c r="D36" s="280" t="s">
        <v>431</v>
      </c>
      <c r="E36" s="280">
        <v>890.52</v>
      </c>
      <c r="F36" s="280">
        <v>0.01</v>
      </c>
      <c r="G36" s="281">
        <v>0</v>
      </c>
    </row>
    <row r="37" spans="1:8" s="685" customFormat="1">
      <c r="A37" s="1236"/>
      <c r="B37" s="269" t="s">
        <v>433</v>
      </c>
      <c r="C37" s="280">
        <v>1679692.05</v>
      </c>
      <c r="D37" s="280">
        <v>97.240000000000023</v>
      </c>
      <c r="E37" s="280">
        <v>9720649.5800000001</v>
      </c>
      <c r="F37" s="280">
        <v>99.999999999999986</v>
      </c>
      <c r="G37" s="281">
        <v>5.79</v>
      </c>
    </row>
    <row r="38" spans="1:8" s="685" customFormat="1" ht="30" customHeight="1">
      <c r="A38" s="1236"/>
      <c r="B38" s="270" t="s">
        <v>434</v>
      </c>
      <c r="C38" s="682">
        <v>18452.36</v>
      </c>
      <c r="D38" s="682">
        <v>1.07</v>
      </c>
      <c r="E38" s="682"/>
      <c r="F38" s="682"/>
      <c r="G38" s="281"/>
    </row>
    <row r="39" spans="1:8" s="685" customFormat="1">
      <c r="A39" s="1236"/>
      <c r="B39" s="269" t="s">
        <v>435</v>
      </c>
      <c r="C39" s="682">
        <v>29278.34</v>
      </c>
      <c r="D39" s="682">
        <v>1.69</v>
      </c>
      <c r="E39" s="682"/>
      <c r="F39" s="682"/>
      <c r="G39" s="281"/>
    </row>
    <row r="40" spans="1:8" s="685" customFormat="1">
      <c r="A40" s="1237"/>
      <c r="B40" s="762" t="s">
        <v>391</v>
      </c>
      <c r="C40" s="763">
        <v>1727422.7500000002</v>
      </c>
      <c r="D40" s="763">
        <v>100.00000000000001</v>
      </c>
      <c r="E40" s="763"/>
      <c r="F40" s="763"/>
      <c r="G40" s="767"/>
    </row>
    <row r="41" spans="1:8" s="98" customFormat="1">
      <c r="A41" s="765"/>
      <c r="B41" s="394"/>
      <c r="C41" s="687"/>
      <c r="D41" s="687"/>
      <c r="E41" s="687"/>
      <c r="F41" s="687"/>
      <c r="G41" s="687"/>
      <c r="H41" s="1233"/>
    </row>
    <row r="42" spans="1:8" s="98" customFormat="1">
      <c r="A42" s="764"/>
      <c r="B42" s="683"/>
      <c r="C42" s="687"/>
      <c r="D42" s="687"/>
      <c r="E42" s="687"/>
      <c r="F42" s="687"/>
      <c r="G42" s="687"/>
      <c r="H42" s="1233"/>
    </row>
    <row r="43" spans="1:8" s="98" customFormat="1">
      <c r="A43" s="686"/>
      <c r="B43" s="394"/>
      <c r="C43" s="687"/>
      <c r="D43" s="687"/>
      <c r="E43" s="687"/>
      <c r="F43" s="687"/>
      <c r="G43" s="687"/>
      <c r="H43" s="1233"/>
    </row>
    <row r="44" spans="1:8" s="98" customFormat="1">
      <c r="A44" s="686"/>
      <c r="B44" s="394"/>
      <c r="C44" s="687"/>
      <c r="D44" s="687"/>
      <c r="E44" s="687"/>
      <c r="F44" s="687"/>
      <c r="G44" s="687"/>
      <c r="H44" s="1233"/>
    </row>
    <row r="45" spans="1:8" s="98" customFormat="1">
      <c r="A45" s="686"/>
      <c r="B45" s="394"/>
      <c r="C45" s="687"/>
      <c r="D45" s="687"/>
      <c r="E45" s="687"/>
      <c r="F45" s="687"/>
      <c r="G45" s="687"/>
      <c r="H45" s="1233"/>
    </row>
    <row r="46" spans="1:8" s="98" customFormat="1">
      <c r="A46" s="686"/>
      <c r="B46" s="394"/>
      <c r="C46" s="687"/>
      <c r="D46" s="687"/>
      <c r="E46" s="687"/>
      <c r="F46" s="687"/>
      <c r="G46" s="687"/>
      <c r="H46" s="1233"/>
    </row>
    <row r="47" spans="1:8" s="98" customFormat="1">
      <c r="A47" s="686"/>
      <c r="B47" s="394"/>
      <c r="C47" s="687"/>
      <c r="D47" s="687"/>
      <c r="E47" s="687"/>
      <c r="F47" s="687"/>
      <c r="G47" s="687"/>
      <c r="H47" s="1233"/>
    </row>
    <row r="48" spans="1:8" s="98" customFormat="1">
      <c r="A48" s="686"/>
      <c r="B48" s="6"/>
      <c r="C48" s="687"/>
      <c r="D48" s="687"/>
      <c r="E48" s="687"/>
      <c r="F48" s="687"/>
      <c r="G48" s="687"/>
      <c r="H48" s="1233"/>
    </row>
    <row r="49" spans="1:8" s="98" customFormat="1" ht="30" customHeight="1">
      <c r="A49" s="686"/>
      <c r="B49" s="684"/>
      <c r="C49" s="688"/>
      <c r="D49" s="688"/>
      <c r="E49" s="688"/>
      <c r="F49" s="688"/>
      <c r="G49" s="687"/>
      <c r="H49" s="1233"/>
    </row>
    <row r="50" spans="1:8" s="98" customFormat="1">
      <c r="A50" s="686"/>
      <c r="B50" s="684"/>
      <c r="C50" s="688"/>
      <c r="D50" s="688"/>
      <c r="E50" s="688"/>
      <c r="F50" s="688"/>
      <c r="G50" s="687"/>
      <c r="H50" s="1233"/>
    </row>
    <row r="51" spans="1:8" s="98" customFormat="1">
      <c r="A51" s="686"/>
      <c r="B51" s="6"/>
      <c r="C51" s="687"/>
      <c r="D51" s="687"/>
      <c r="E51" s="687"/>
      <c r="F51" s="687"/>
      <c r="G51" s="687"/>
      <c r="H51" s="1233"/>
    </row>
    <row r="52" spans="1:8">
      <c r="A52" s="1233"/>
      <c r="B52" s="394"/>
      <c r="C52" s="687"/>
      <c r="D52" s="759"/>
      <c r="E52" s="687"/>
      <c r="F52" s="687"/>
      <c r="G52" s="687"/>
    </row>
    <row r="53" spans="1:8">
      <c r="A53" s="1233"/>
      <c r="B53" s="683"/>
      <c r="C53" s="687"/>
      <c r="D53" s="687"/>
      <c r="E53" s="687"/>
      <c r="F53" s="687"/>
      <c r="G53" s="687"/>
    </row>
    <row r="54" spans="1:8">
      <c r="A54" s="1233"/>
      <c r="B54" s="394"/>
      <c r="C54" s="687"/>
      <c r="D54" s="687"/>
      <c r="E54" s="687"/>
      <c r="F54" s="687"/>
      <c r="G54" s="687"/>
    </row>
    <row r="55" spans="1:8">
      <c r="A55" s="1233"/>
      <c r="B55" s="394"/>
      <c r="C55" s="687"/>
      <c r="D55" s="687"/>
      <c r="E55" s="687"/>
      <c r="F55" s="687"/>
      <c r="G55" s="687"/>
    </row>
    <row r="56" spans="1:8">
      <c r="A56" s="1233"/>
      <c r="B56" s="394"/>
      <c r="C56" s="687"/>
      <c r="D56" s="687"/>
      <c r="E56" s="687"/>
      <c r="F56" s="687"/>
      <c r="G56" s="687"/>
    </row>
    <row r="57" spans="1:8">
      <c r="A57" s="1233"/>
      <c r="B57" s="394"/>
      <c r="C57" s="687"/>
      <c r="D57" s="687"/>
      <c r="E57" s="687"/>
      <c r="F57" s="687"/>
      <c r="G57" s="687"/>
    </row>
    <row r="58" spans="1:8">
      <c r="A58" s="1233"/>
      <c r="B58" s="394"/>
      <c r="C58" s="687"/>
      <c r="D58" s="687"/>
      <c r="E58" s="687"/>
      <c r="F58" s="687"/>
      <c r="G58" s="687"/>
    </row>
    <row r="59" spans="1:8">
      <c r="A59" s="1233"/>
      <c r="B59" s="6"/>
      <c r="C59" s="687"/>
      <c r="D59" s="687"/>
      <c r="E59" s="687"/>
      <c r="F59" s="687"/>
      <c r="G59" s="687"/>
    </row>
    <row r="60" spans="1:8" ht="30" customHeight="1">
      <c r="A60" s="1233"/>
      <c r="B60" s="684"/>
      <c r="C60" s="688"/>
      <c r="D60" s="688"/>
      <c r="E60" s="688"/>
      <c r="F60" s="688"/>
      <c r="G60" s="687"/>
    </row>
    <row r="61" spans="1:8">
      <c r="A61" s="1233"/>
      <c r="B61" s="6"/>
      <c r="C61" s="688"/>
      <c r="D61" s="688"/>
      <c r="E61" s="688"/>
      <c r="F61" s="688"/>
      <c r="G61" s="687"/>
    </row>
    <row r="62" spans="1:8">
      <c r="A62" s="1233"/>
      <c r="B62" s="6"/>
      <c r="C62" s="687"/>
      <c r="D62" s="687"/>
      <c r="E62" s="687"/>
      <c r="F62" s="687"/>
      <c r="G62" s="687"/>
    </row>
    <row r="63" spans="1:8">
      <c r="A63" s="1233"/>
      <c r="B63" s="394"/>
      <c r="C63" s="687"/>
      <c r="D63" s="687"/>
      <c r="E63" s="687"/>
      <c r="F63" s="687"/>
      <c r="G63" s="687"/>
    </row>
    <row r="64" spans="1:8">
      <c r="A64" s="1233"/>
      <c r="B64" s="683"/>
      <c r="C64" s="687"/>
      <c r="D64" s="687"/>
      <c r="E64" s="687"/>
      <c r="F64" s="687"/>
      <c r="G64" s="687"/>
    </row>
    <row r="65" spans="1:7">
      <c r="A65" s="1233"/>
      <c r="B65" s="394"/>
      <c r="C65" s="687"/>
      <c r="D65" s="687"/>
      <c r="E65" s="687"/>
      <c r="F65" s="687"/>
      <c r="G65" s="687"/>
    </row>
    <row r="66" spans="1:7">
      <c r="A66" s="1233"/>
      <c r="B66" s="394"/>
      <c r="C66" s="687"/>
      <c r="D66" s="687"/>
      <c r="E66" s="687"/>
      <c r="F66" s="687"/>
      <c r="G66" s="687"/>
    </row>
    <row r="67" spans="1:7">
      <c r="A67" s="1233"/>
      <c r="B67" s="394"/>
      <c r="C67" s="687"/>
      <c r="D67" s="687"/>
      <c r="E67" s="687"/>
      <c r="F67" s="687"/>
      <c r="G67" s="687"/>
    </row>
    <row r="68" spans="1:7">
      <c r="A68" s="1233"/>
      <c r="B68" s="394"/>
      <c r="C68" s="687"/>
      <c r="D68" s="687"/>
      <c r="E68" s="687"/>
      <c r="F68" s="687"/>
      <c r="G68" s="687"/>
    </row>
    <row r="69" spans="1:7">
      <c r="A69" s="1233"/>
      <c r="B69" s="394"/>
      <c r="C69" s="687"/>
      <c r="D69" s="687"/>
      <c r="E69" s="687"/>
      <c r="F69" s="687"/>
      <c r="G69" s="687"/>
    </row>
    <row r="70" spans="1:7">
      <c r="A70" s="1233"/>
      <c r="B70" s="6"/>
      <c r="C70" s="687"/>
      <c r="D70" s="687"/>
      <c r="E70" s="687"/>
      <c r="F70" s="687"/>
      <c r="G70" s="687"/>
    </row>
    <row r="71" spans="1:7" ht="30" customHeight="1">
      <c r="A71" s="1233"/>
      <c r="B71" s="684"/>
      <c r="C71" s="688"/>
      <c r="D71" s="688"/>
      <c r="E71" s="688"/>
      <c r="F71" s="688"/>
      <c r="G71" s="687"/>
    </row>
    <row r="72" spans="1:7">
      <c r="A72" s="1233"/>
      <c r="B72" s="684"/>
      <c r="C72" s="688"/>
      <c r="D72" s="688"/>
      <c r="E72" s="688"/>
      <c r="F72" s="688"/>
      <c r="G72" s="687"/>
    </row>
    <row r="73" spans="1:7">
      <c r="A73" s="1233"/>
      <c r="B73" s="6"/>
      <c r="C73" s="687"/>
      <c r="D73" s="687"/>
      <c r="E73" s="687"/>
      <c r="F73" s="687"/>
      <c r="G73" s="687"/>
    </row>
    <row r="74" spans="1:7">
      <c r="A74" s="1233"/>
      <c r="B74" s="394"/>
      <c r="C74" s="687"/>
      <c r="D74" s="687"/>
      <c r="E74" s="687"/>
      <c r="F74" s="687"/>
      <c r="G74" s="687"/>
    </row>
    <row r="75" spans="1:7">
      <c r="A75" s="1233"/>
      <c r="B75" s="683"/>
      <c r="C75" s="687"/>
      <c r="D75" s="687"/>
      <c r="E75" s="687"/>
      <c r="F75" s="687"/>
      <c r="G75" s="687"/>
    </row>
    <row r="76" spans="1:7">
      <c r="A76" s="1233"/>
      <c r="B76" s="394"/>
      <c r="C76" s="687"/>
      <c r="D76" s="687"/>
      <c r="E76" s="687"/>
      <c r="F76" s="687"/>
      <c r="G76" s="687"/>
    </row>
    <row r="77" spans="1:7">
      <c r="A77" s="1233"/>
      <c r="B77" s="394"/>
      <c r="C77" s="687"/>
      <c r="D77" s="687"/>
      <c r="E77" s="687"/>
      <c r="F77" s="687"/>
      <c r="G77" s="687"/>
    </row>
    <row r="78" spans="1:7">
      <c r="A78" s="1233"/>
      <c r="B78" s="394"/>
      <c r="C78" s="687"/>
      <c r="D78" s="687"/>
      <c r="E78" s="687"/>
      <c r="F78" s="687"/>
      <c r="G78" s="687"/>
    </row>
    <row r="79" spans="1:7">
      <c r="A79" s="1233"/>
      <c r="B79" s="394"/>
      <c r="C79" s="687"/>
      <c r="D79" s="687"/>
      <c r="E79" s="687"/>
      <c r="F79" s="687"/>
      <c r="G79" s="687"/>
    </row>
    <row r="80" spans="1:7">
      <c r="A80" s="1233"/>
      <c r="B80" s="394"/>
      <c r="C80" s="687"/>
      <c r="D80" s="687"/>
      <c r="E80" s="687"/>
      <c r="F80" s="687"/>
      <c r="G80" s="687"/>
    </row>
    <row r="81" spans="1:7">
      <c r="A81" s="1233"/>
      <c r="B81" s="6"/>
      <c r="C81" s="687"/>
      <c r="D81" s="687"/>
      <c r="E81" s="687"/>
      <c r="F81" s="687"/>
      <c r="G81" s="687"/>
    </row>
    <row r="82" spans="1:7">
      <c r="A82" s="1233"/>
      <c r="B82" s="684"/>
      <c r="C82" s="688"/>
      <c r="D82" s="688"/>
      <c r="E82" s="688"/>
      <c r="F82" s="688"/>
      <c r="G82" s="687"/>
    </row>
    <row r="83" spans="1:7">
      <c r="A83" s="1233"/>
      <c r="B83" s="684"/>
      <c r="C83" s="688"/>
      <c r="D83" s="688"/>
      <c r="E83" s="688"/>
      <c r="F83" s="688"/>
      <c r="G83" s="687"/>
    </row>
    <row r="84" spans="1:7">
      <c r="A84" s="1233"/>
      <c r="B84" s="6"/>
      <c r="C84" s="687"/>
      <c r="D84" s="687"/>
      <c r="E84" s="687"/>
      <c r="F84" s="687"/>
      <c r="G84" s="687"/>
    </row>
    <row r="85" spans="1:7">
      <c r="A85" s="686"/>
      <c r="B85" s="394"/>
      <c r="C85" s="687"/>
      <c r="D85" s="687"/>
      <c r="E85" s="687"/>
      <c r="F85" s="687"/>
      <c r="G85" s="687"/>
    </row>
    <row r="86" spans="1:7">
      <c r="A86" s="686"/>
      <c r="B86" s="683"/>
      <c r="C86" s="687"/>
      <c r="D86" s="687"/>
      <c r="E86" s="687"/>
      <c r="F86" s="687"/>
      <c r="G86" s="687"/>
    </row>
    <row r="87" spans="1:7" s="6" customFormat="1">
      <c r="A87" s="686"/>
      <c r="B87" s="394"/>
      <c r="C87" s="687"/>
      <c r="D87" s="687"/>
      <c r="E87" s="687"/>
      <c r="F87" s="687"/>
      <c r="G87" s="687"/>
    </row>
    <row r="88" spans="1:7" s="6" customFormat="1">
      <c r="A88" s="686"/>
      <c r="B88" s="394"/>
      <c r="C88" s="687"/>
      <c r="D88" s="687"/>
      <c r="E88" s="687"/>
      <c r="F88" s="687"/>
      <c r="G88" s="687"/>
    </row>
    <row r="89" spans="1:7" s="6" customFormat="1">
      <c r="A89" s="686"/>
      <c r="B89" s="394"/>
      <c r="C89" s="687"/>
      <c r="D89" s="687"/>
      <c r="E89" s="687"/>
      <c r="F89" s="687"/>
      <c r="G89" s="687"/>
    </row>
    <row r="90" spans="1:7" s="6" customFormat="1">
      <c r="A90" s="686"/>
      <c r="B90" s="394"/>
      <c r="C90" s="687"/>
      <c r="D90" s="687"/>
      <c r="E90" s="687"/>
      <c r="F90" s="687"/>
      <c r="G90" s="687"/>
    </row>
    <row r="91" spans="1:7" s="6" customFormat="1">
      <c r="A91" s="686"/>
      <c r="B91" s="394"/>
      <c r="C91" s="687"/>
      <c r="D91" s="687"/>
      <c r="E91" s="687"/>
      <c r="F91" s="687"/>
      <c r="G91" s="687"/>
    </row>
    <row r="92" spans="1:7" s="6" customFormat="1">
      <c r="A92" s="686"/>
      <c r="C92" s="687"/>
      <c r="D92" s="687"/>
      <c r="E92" s="687"/>
      <c r="F92" s="687"/>
      <c r="G92" s="687"/>
    </row>
    <row r="93" spans="1:7" s="6" customFormat="1" ht="30" customHeight="1">
      <c r="A93" s="686"/>
      <c r="B93" s="684"/>
      <c r="C93" s="688"/>
      <c r="D93" s="688"/>
      <c r="E93" s="688"/>
      <c r="F93" s="688"/>
      <c r="G93" s="687"/>
    </row>
    <row r="94" spans="1:7" s="6" customFormat="1">
      <c r="A94" s="686"/>
      <c r="B94" s="684"/>
      <c r="C94" s="688"/>
      <c r="D94" s="688"/>
      <c r="E94" s="688"/>
      <c r="F94" s="688"/>
      <c r="G94" s="687"/>
    </row>
    <row r="95" spans="1:7" s="6" customFormat="1">
      <c r="A95" s="686"/>
      <c r="C95" s="687"/>
      <c r="D95" s="687"/>
      <c r="E95" s="687"/>
      <c r="F95" s="687"/>
      <c r="G95" s="687"/>
    </row>
    <row r="96" spans="1:7" s="6" customFormat="1">
      <c r="A96" s="1233"/>
      <c r="B96" s="394"/>
      <c r="C96" s="687"/>
      <c r="D96" s="687"/>
      <c r="E96" s="687"/>
      <c r="F96" s="687"/>
      <c r="G96" s="687"/>
    </row>
    <row r="97" spans="1:7" s="6" customFormat="1">
      <c r="A97" s="1233"/>
      <c r="B97" s="683"/>
      <c r="C97" s="687"/>
      <c r="D97" s="687"/>
      <c r="E97" s="687"/>
      <c r="F97" s="687"/>
      <c r="G97" s="687"/>
    </row>
    <row r="98" spans="1:7" s="6" customFormat="1">
      <c r="A98" s="1233"/>
      <c r="B98" s="394"/>
      <c r="C98" s="687"/>
      <c r="D98" s="687"/>
      <c r="E98" s="687"/>
      <c r="F98" s="687"/>
      <c r="G98" s="687"/>
    </row>
    <row r="99" spans="1:7" s="6" customFormat="1">
      <c r="A99" s="1233"/>
      <c r="B99" s="394"/>
      <c r="C99" s="687"/>
      <c r="D99" s="687"/>
      <c r="E99" s="687"/>
      <c r="F99" s="687"/>
      <c r="G99" s="687"/>
    </row>
    <row r="100" spans="1:7" s="6" customFormat="1">
      <c r="A100" s="1233"/>
      <c r="B100" s="394"/>
      <c r="C100" s="687"/>
      <c r="D100" s="687"/>
      <c r="E100" s="687"/>
      <c r="F100" s="687"/>
      <c r="G100" s="687"/>
    </row>
    <row r="101" spans="1:7" s="6" customFormat="1">
      <c r="A101" s="1233"/>
      <c r="B101" s="394"/>
      <c r="C101" s="687"/>
      <c r="D101" s="687"/>
      <c r="E101" s="687"/>
      <c r="F101" s="687"/>
      <c r="G101" s="687"/>
    </row>
    <row r="102" spans="1:7" s="6" customFormat="1">
      <c r="A102" s="1233"/>
      <c r="B102" s="394"/>
      <c r="C102" s="687"/>
      <c r="D102" s="687"/>
      <c r="E102" s="687"/>
      <c r="F102" s="687"/>
      <c r="G102" s="687"/>
    </row>
    <row r="103" spans="1:7" s="6" customFormat="1">
      <c r="A103" s="1233"/>
      <c r="C103" s="687"/>
      <c r="D103" s="687"/>
      <c r="E103" s="687"/>
      <c r="F103" s="687"/>
      <c r="G103" s="687"/>
    </row>
    <row r="104" spans="1:7" s="6" customFormat="1" ht="30" customHeight="1">
      <c r="A104" s="1233"/>
      <c r="B104" s="684"/>
      <c r="C104" s="688"/>
      <c r="D104" s="688"/>
      <c r="E104" s="688"/>
      <c r="F104" s="688"/>
      <c r="G104" s="687"/>
    </row>
    <row r="105" spans="1:7" s="6" customFormat="1">
      <c r="A105" s="1233"/>
      <c r="B105" s="684"/>
      <c r="C105" s="688"/>
      <c r="D105" s="688"/>
      <c r="E105" s="688"/>
      <c r="F105" s="688"/>
      <c r="G105" s="687"/>
    </row>
    <row r="106" spans="1:7" s="6" customFormat="1">
      <c r="A106" s="1233"/>
      <c r="C106" s="687"/>
      <c r="D106" s="687"/>
      <c r="E106" s="687"/>
      <c r="F106" s="687"/>
      <c r="G106" s="687"/>
    </row>
    <row r="107" spans="1:7" s="6" customFormat="1"/>
  </sheetData>
  <mergeCells count="14">
    <mergeCell ref="A63:A73"/>
    <mergeCell ref="A74:A84"/>
    <mergeCell ref="A96:A106"/>
    <mergeCell ref="A8:A18"/>
    <mergeCell ref="A19:A29"/>
    <mergeCell ref="A30:A40"/>
    <mergeCell ref="H41:H51"/>
    <mergeCell ref="A52:A62"/>
    <mergeCell ref="A1:G1"/>
    <mergeCell ref="A3:G3"/>
    <mergeCell ref="A4:G4"/>
    <mergeCell ref="A6:A7"/>
    <mergeCell ref="C6:D6"/>
    <mergeCell ref="E6:F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47"/>
  <dimension ref="A1:J84"/>
  <sheetViews>
    <sheetView view="pageBreakPreview" zoomScale="60" workbookViewId="0">
      <selection activeCell="E5" sqref="E5:I5"/>
    </sheetView>
  </sheetViews>
  <sheetFormatPr baseColWidth="10" defaultColWidth="9.140625" defaultRowHeight="12.75"/>
  <cols>
    <col min="1" max="1" width="21.7109375" style="340" customWidth="1"/>
    <col min="2" max="2" width="28.28515625" style="340" customWidth="1"/>
    <col min="3" max="8" width="15.28515625" style="340" customWidth="1"/>
    <col min="9" max="9" width="18.7109375" style="340" customWidth="1"/>
    <col min="10" max="10" width="16.28515625" style="340" customWidth="1"/>
    <col min="11" max="16384" width="9.140625" style="340"/>
  </cols>
  <sheetData>
    <row r="1" spans="1:10" ht="18">
      <c r="A1" s="1215" t="s">
        <v>424</v>
      </c>
      <c r="B1" s="1215"/>
      <c r="C1" s="1215"/>
      <c r="D1" s="1215"/>
      <c r="E1" s="1215"/>
      <c r="F1" s="1215"/>
      <c r="G1" s="1215"/>
      <c r="H1" s="1215"/>
      <c r="I1" s="1215"/>
      <c r="J1" s="1215"/>
    </row>
    <row r="3" spans="1:10" s="662" customFormat="1" ht="15">
      <c r="A3" s="1216" t="s">
        <v>922</v>
      </c>
      <c r="B3" s="1216"/>
      <c r="C3" s="1216"/>
      <c r="D3" s="1216"/>
      <c r="E3" s="1216"/>
      <c r="F3" s="1216"/>
      <c r="G3" s="1216"/>
      <c r="H3" s="1216"/>
      <c r="I3" s="1216"/>
      <c r="J3" s="1216"/>
    </row>
    <row r="4" spans="1:10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31.5" customHeight="1">
      <c r="A5" s="1217" t="s">
        <v>218</v>
      </c>
      <c r="B5" s="1240" t="s">
        <v>425</v>
      </c>
      <c r="C5" s="1242" t="s">
        <v>442</v>
      </c>
      <c r="D5" s="1242"/>
      <c r="E5" s="1242"/>
      <c r="F5" s="1242"/>
      <c r="G5" s="1242"/>
      <c r="H5" s="1242"/>
      <c r="I5" s="1240" t="s">
        <v>628</v>
      </c>
      <c r="J5" s="1243"/>
    </row>
    <row r="6" spans="1:10" ht="31.5" customHeight="1">
      <c r="A6" s="1238"/>
      <c r="B6" s="1241"/>
      <c r="C6" s="1244" t="s">
        <v>443</v>
      </c>
      <c r="D6" s="1244"/>
      <c r="E6" s="1244" t="s">
        <v>444</v>
      </c>
      <c r="F6" s="1244"/>
      <c r="G6" s="1244" t="s">
        <v>445</v>
      </c>
      <c r="H6" s="1244"/>
      <c r="I6" s="1245" t="s">
        <v>446</v>
      </c>
      <c r="J6" s="1246"/>
    </row>
    <row r="7" spans="1:10" ht="31.5" customHeight="1">
      <c r="A7" s="1239"/>
      <c r="B7" s="660" t="s">
        <v>582</v>
      </c>
      <c r="C7" s="659" t="s">
        <v>632</v>
      </c>
      <c r="D7" s="659" t="s">
        <v>567</v>
      </c>
      <c r="E7" s="659" t="s">
        <v>632</v>
      </c>
      <c r="F7" s="659" t="s">
        <v>567</v>
      </c>
      <c r="G7" s="659" t="s">
        <v>632</v>
      </c>
      <c r="H7" s="659" t="s">
        <v>567</v>
      </c>
      <c r="I7" s="659" t="s">
        <v>632</v>
      </c>
      <c r="J7" s="672" t="s">
        <v>567</v>
      </c>
    </row>
    <row r="8" spans="1:10" ht="27.75" customHeight="1">
      <c r="A8" s="1212" t="s">
        <v>128</v>
      </c>
      <c r="B8" s="189" t="s">
        <v>583</v>
      </c>
      <c r="C8" s="125"/>
      <c r="D8" s="125"/>
      <c r="E8" s="125">
        <v>330.01</v>
      </c>
      <c r="F8" s="125">
        <v>0.04</v>
      </c>
      <c r="G8" s="125">
        <v>9436.75</v>
      </c>
      <c r="H8" s="125">
        <v>1.19</v>
      </c>
      <c r="I8" s="125">
        <v>9766.76</v>
      </c>
      <c r="J8" s="126">
        <v>1.23</v>
      </c>
    </row>
    <row r="9" spans="1:10">
      <c r="A9" s="1213"/>
      <c r="B9" s="187" t="s">
        <v>584</v>
      </c>
      <c r="C9" s="120"/>
      <c r="D9" s="120"/>
      <c r="E9" s="120">
        <v>220.63</v>
      </c>
      <c r="F9" s="120">
        <v>0.03</v>
      </c>
      <c r="G9" s="120">
        <v>2504.16</v>
      </c>
      <c r="H9" s="120">
        <v>0.31</v>
      </c>
      <c r="I9" s="120">
        <v>2724.79</v>
      </c>
      <c r="J9" s="121">
        <v>0.34</v>
      </c>
    </row>
    <row r="10" spans="1:10">
      <c r="A10" s="1213"/>
      <c r="B10" s="188" t="s">
        <v>585</v>
      </c>
      <c r="C10" s="120"/>
      <c r="D10" s="120"/>
      <c r="E10" s="120">
        <v>1182.51</v>
      </c>
      <c r="F10" s="120">
        <v>0.15</v>
      </c>
      <c r="G10" s="120">
        <v>19788.73</v>
      </c>
      <c r="H10" s="120">
        <v>2.4900000000000002</v>
      </c>
      <c r="I10" s="120">
        <v>20971.240000000002</v>
      </c>
      <c r="J10" s="121">
        <v>2.64</v>
      </c>
    </row>
    <row r="11" spans="1:10">
      <c r="A11" s="1213"/>
      <c r="B11" s="188" t="s">
        <v>586</v>
      </c>
      <c r="C11" s="120"/>
      <c r="D11" s="120"/>
      <c r="E11" s="120">
        <v>2926.41</v>
      </c>
      <c r="F11" s="120">
        <v>0.37</v>
      </c>
      <c r="G11" s="120">
        <v>58299.56</v>
      </c>
      <c r="H11" s="120">
        <v>7.33</v>
      </c>
      <c r="I11" s="120">
        <v>61225.97</v>
      </c>
      <c r="J11" s="121">
        <v>7.7</v>
      </c>
    </row>
    <row r="12" spans="1:10">
      <c r="A12" s="1213"/>
      <c r="B12" s="188" t="s">
        <v>587</v>
      </c>
      <c r="C12" s="120"/>
      <c r="D12" s="120"/>
      <c r="E12" s="120">
        <v>4678.82</v>
      </c>
      <c r="F12" s="120">
        <v>0.59</v>
      </c>
      <c r="G12" s="120">
        <v>106804.35</v>
      </c>
      <c r="H12" s="120">
        <v>13.43</v>
      </c>
      <c r="I12" s="120">
        <v>111483.17</v>
      </c>
      <c r="J12" s="121">
        <v>14.02</v>
      </c>
    </row>
    <row r="13" spans="1:10">
      <c r="A13" s="1213"/>
      <c r="B13" s="188" t="s">
        <v>588</v>
      </c>
      <c r="C13" s="120"/>
      <c r="D13" s="120"/>
      <c r="E13" s="120">
        <v>5526.76</v>
      </c>
      <c r="F13" s="120">
        <v>0.7</v>
      </c>
      <c r="G13" s="120">
        <v>132989.6</v>
      </c>
      <c r="H13" s="120">
        <v>16.73</v>
      </c>
      <c r="I13" s="120">
        <v>138516.35999999999</v>
      </c>
      <c r="J13" s="121">
        <v>17.43</v>
      </c>
    </row>
    <row r="14" spans="1:10">
      <c r="A14" s="1213"/>
      <c r="B14" s="188" t="s">
        <v>432</v>
      </c>
      <c r="C14" s="120"/>
      <c r="D14" s="120"/>
      <c r="E14" s="120">
        <v>15107.6</v>
      </c>
      <c r="F14" s="120">
        <v>1.9</v>
      </c>
      <c r="G14" s="120">
        <v>407404.23</v>
      </c>
      <c r="H14" s="120">
        <v>51.24</v>
      </c>
      <c r="I14" s="120">
        <v>422511.83</v>
      </c>
      <c r="J14" s="121">
        <v>53.14</v>
      </c>
    </row>
    <row r="15" spans="1:10">
      <c r="A15" s="1213"/>
      <c r="B15" s="65" t="s">
        <v>433</v>
      </c>
      <c r="C15" s="120"/>
      <c r="D15" s="120"/>
      <c r="E15" s="120">
        <v>29972.74</v>
      </c>
      <c r="F15" s="120">
        <v>3.78</v>
      </c>
      <c r="G15" s="120">
        <v>737227.38</v>
      </c>
      <c r="H15" s="120">
        <v>92.72</v>
      </c>
      <c r="I15" s="120">
        <v>767200.12</v>
      </c>
      <c r="J15" s="121">
        <v>96.5</v>
      </c>
    </row>
    <row r="16" spans="1:10" ht="25.5" customHeight="1">
      <c r="A16" s="1213"/>
      <c r="B16" s="181" t="s">
        <v>434</v>
      </c>
      <c r="C16" s="120"/>
      <c r="D16" s="120"/>
      <c r="E16" s="120">
        <v>481.47</v>
      </c>
      <c r="F16" s="120">
        <v>0.06</v>
      </c>
      <c r="G16" s="120">
        <v>5800.72</v>
      </c>
      <c r="H16" s="120">
        <v>0.73</v>
      </c>
      <c r="I16" s="120">
        <v>6282.19</v>
      </c>
      <c r="J16" s="121">
        <v>0.79</v>
      </c>
    </row>
    <row r="17" spans="1:10">
      <c r="A17" s="1213"/>
      <c r="B17" s="65" t="s">
        <v>435</v>
      </c>
      <c r="C17" s="120"/>
      <c r="D17" s="120"/>
      <c r="E17" s="120">
        <v>4510.1000000000004</v>
      </c>
      <c r="F17" s="120">
        <v>0.56000000000000005</v>
      </c>
      <c r="G17" s="120">
        <v>17046.009999999998</v>
      </c>
      <c r="H17" s="120">
        <v>2.15</v>
      </c>
      <c r="I17" s="120">
        <v>21556.11</v>
      </c>
      <c r="J17" s="121">
        <v>2.71</v>
      </c>
    </row>
    <row r="18" spans="1:10">
      <c r="A18" s="1214"/>
      <c r="B18" s="246" t="s">
        <v>391</v>
      </c>
      <c r="C18" s="122"/>
      <c r="D18" s="122"/>
      <c r="E18" s="122">
        <v>34964.31</v>
      </c>
      <c r="F18" s="122">
        <v>4.4000000000000004</v>
      </c>
      <c r="G18" s="122">
        <v>760074.11</v>
      </c>
      <c r="H18" s="122">
        <v>95.6</v>
      </c>
      <c r="I18" s="122">
        <v>795038.42</v>
      </c>
      <c r="J18" s="123">
        <v>100</v>
      </c>
    </row>
    <row r="19" spans="1:10" ht="18" customHeight="1">
      <c r="A19" s="1212" t="s">
        <v>589</v>
      </c>
      <c r="B19" s="189" t="s">
        <v>583</v>
      </c>
      <c r="C19" s="125">
        <v>47869.47</v>
      </c>
      <c r="D19" s="125">
        <v>8.23</v>
      </c>
      <c r="E19" s="125">
        <v>2.37</v>
      </c>
      <c r="F19" s="125" t="s">
        <v>431</v>
      </c>
      <c r="G19" s="125">
        <v>0</v>
      </c>
      <c r="H19" s="125">
        <v>0</v>
      </c>
      <c r="I19" s="125">
        <v>47871.839999999997</v>
      </c>
      <c r="J19" s="126">
        <v>8.23</v>
      </c>
    </row>
    <row r="20" spans="1:10">
      <c r="A20" s="1213"/>
      <c r="B20" s="187" t="s">
        <v>584</v>
      </c>
      <c r="C20" s="120">
        <v>39994.31</v>
      </c>
      <c r="D20" s="120">
        <v>6.88</v>
      </c>
      <c r="E20" s="120">
        <v>13.24</v>
      </c>
      <c r="F20" s="120" t="s">
        <v>431</v>
      </c>
      <c r="G20" s="120">
        <v>0</v>
      </c>
      <c r="H20" s="120">
        <v>0</v>
      </c>
      <c r="I20" s="120">
        <v>40007.550000000003</v>
      </c>
      <c r="J20" s="121">
        <v>6.88</v>
      </c>
    </row>
    <row r="21" spans="1:10">
      <c r="A21" s="1213"/>
      <c r="B21" s="188" t="s">
        <v>585</v>
      </c>
      <c r="C21" s="120">
        <v>62975.54</v>
      </c>
      <c r="D21" s="120">
        <v>10.83</v>
      </c>
      <c r="E21" s="120">
        <v>236.09</v>
      </c>
      <c r="F21" s="120">
        <v>0.04</v>
      </c>
      <c r="G21" s="120">
        <v>0</v>
      </c>
      <c r="H21" s="120">
        <v>0</v>
      </c>
      <c r="I21" s="120">
        <v>63211.63</v>
      </c>
      <c r="J21" s="121">
        <v>10.87</v>
      </c>
    </row>
    <row r="22" spans="1:10">
      <c r="A22" s="1213"/>
      <c r="B22" s="188" t="s">
        <v>586</v>
      </c>
      <c r="C22" s="120">
        <v>64660.89</v>
      </c>
      <c r="D22" s="120">
        <v>11.12</v>
      </c>
      <c r="E22" s="120">
        <v>650.41</v>
      </c>
      <c r="F22" s="120">
        <v>0.11</v>
      </c>
      <c r="G22" s="120">
        <v>0</v>
      </c>
      <c r="H22" s="120">
        <v>0</v>
      </c>
      <c r="I22" s="120">
        <v>65311.3</v>
      </c>
      <c r="J22" s="121">
        <v>11.23</v>
      </c>
    </row>
    <row r="23" spans="1:10">
      <c r="A23" s="1213"/>
      <c r="B23" s="188" t="s">
        <v>587</v>
      </c>
      <c r="C23" s="120">
        <v>73234.62</v>
      </c>
      <c r="D23" s="120">
        <v>12.59</v>
      </c>
      <c r="E23" s="120">
        <v>785.48</v>
      </c>
      <c r="F23" s="120">
        <v>0.14000000000000001</v>
      </c>
      <c r="G23" s="120">
        <v>0</v>
      </c>
      <c r="H23" s="120">
        <v>0</v>
      </c>
      <c r="I23" s="120">
        <v>74020.100000000006</v>
      </c>
      <c r="J23" s="121">
        <v>12.73</v>
      </c>
    </row>
    <row r="24" spans="1:10">
      <c r="A24" s="1213"/>
      <c r="B24" s="188" t="s">
        <v>588</v>
      </c>
      <c r="C24" s="120">
        <v>76497.11</v>
      </c>
      <c r="D24" s="120">
        <v>13.15</v>
      </c>
      <c r="E24" s="120">
        <v>825.65</v>
      </c>
      <c r="F24" s="120">
        <v>0.14000000000000001</v>
      </c>
      <c r="G24" s="120">
        <v>0</v>
      </c>
      <c r="H24" s="120">
        <v>0</v>
      </c>
      <c r="I24" s="120">
        <v>77322.759999999995</v>
      </c>
      <c r="J24" s="121">
        <v>13.29</v>
      </c>
    </row>
    <row r="25" spans="1:10">
      <c r="A25" s="1213"/>
      <c r="B25" s="188" t="s">
        <v>432</v>
      </c>
      <c r="C25" s="120">
        <v>148362.94</v>
      </c>
      <c r="D25" s="120">
        <v>25.5</v>
      </c>
      <c r="E25" s="120">
        <v>3639.58</v>
      </c>
      <c r="F25" s="120">
        <v>0.62</v>
      </c>
      <c r="G25" s="120">
        <v>0</v>
      </c>
      <c r="H25" s="120">
        <v>0</v>
      </c>
      <c r="I25" s="120">
        <v>152002.51999999999</v>
      </c>
      <c r="J25" s="121">
        <v>26.12</v>
      </c>
    </row>
    <row r="26" spans="1:10">
      <c r="A26" s="1213"/>
      <c r="B26" s="65" t="s">
        <v>433</v>
      </c>
      <c r="C26" s="120">
        <v>513594.88</v>
      </c>
      <c r="D26" s="120">
        <v>88.3</v>
      </c>
      <c r="E26" s="120">
        <v>6152.82</v>
      </c>
      <c r="F26" s="120">
        <v>1.05</v>
      </c>
      <c r="G26" s="120">
        <v>0</v>
      </c>
      <c r="H26" s="120">
        <v>0</v>
      </c>
      <c r="I26" s="120">
        <v>519747.7</v>
      </c>
      <c r="J26" s="121">
        <v>89.35</v>
      </c>
    </row>
    <row r="27" spans="1:10" ht="27.75" customHeight="1">
      <c r="A27" s="1213"/>
      <c r="B27" s="181" t="s">
        <v>434</v>
      </c>
      <c r="C27" s="120">
        <v>10472.61</v>
      </c>
      <c r="D27" s="120">
        <v>1.8</v>
      </c>
      <c r="E27" s="120">
        <v>39.42</v>
      </c>
      <c r="F27" s="120">
        <v>0.01</v>
      </c>
      <c r="G27" s="120">
        <v>0</v>
      </c>
      <c r="H27" s="120">
        <v>0</v>
      </c>
      <c r="I27" s="120">
        <v>10512.03</v>
      </c>
      <c r="J27" s="121">
        <v>1.81</v>
      </c>
    </row>
    <row r="28" spans="1:10">
      <c r="A28" s="1213"/>
      <c r="B28" s="65" t="s">
        <v>435</v>
      </c>
      <c r="C28" s="120">
        <v>51077.47</v>
      </c>
      <c r="D28" s="120">
        <v>8.7799999999999994</v>
      </c>
      <c r="E28" s="120">
        <v>320.99</v>
      </c>
      <c r="F28" s="120">
        <v>0.06</v>
      </c>
      <c r="G28" s="120">
        <v>0</v>
      </c>
      <c r="H28" s="120">
        <v>0</v>
      </c>
      <c r="I28" s="120">
        <v>51398.46</v>
      </c>
      <c r="J28" s="121">
        <v>8.84</v>
      </c>
    </row>
    <row r="29" spans="1:10">
      <c r="A29" s="1214"/>
      <c r="B29" s="246" t="s">
        <v>391</v>
      </c>
      <c r="C29" s="122">
        <v>575144.95999999996</v>
      </c>
      <c r="D29" s="122">
        <v>98.88</v>
      </c>
      <c r="E29" s="122">
        <v>6513.23</v>
      </c>
      <c r="F29" s="122">
        <v>1.1200000000000001</v>
      </c>
      <c r="G29" s="122">
        <v>0</v>
      </c>
      <c r="H29" s="122">
        <v>0</v>
      </c>
      <c r="I29" s="122">
        <v>581658.18999999994</v>
      </c>
      <c r="J29" s="123">
        <v>100</v>
      </c>
    </row>
    <row r="30" spans="1:10" ht="15.75" customHeight="1">
      <c r="A30" s="1212" t="s">
        <v>590</v>
      </c>
      <c r="B30" s="189" t="s">
        <v>583</v>
      </c>
      <c r="C30" s="125">
        <v>32106.959999999999</v>
      </c>
      <c r="D30" s="125">
        <v>3.66</v>
      </c>
      <c r="E30" s="125">
        <v>0</v>
      </c>
      <c r="F30" s="125">
        <v>0</v>
      </c>
      <c r="G30" s="125">
        <v>0</v>
      </c>
      <c r="H30" s="125">
        <v>0</v>
      </c>
      <c r="I30" s="125">
        <v>32106.959999999999</v>
      </c>
      <c r="J30" s="126">
        <v>3.66</v>
      </c>
    </row>
    <row r="31" spans="1:10">
      <c r="A31" s="1213"/>
      <c r="B31" s="187" t="s">
        <v>584</v>
      </c>
      <c r="C31" s="120">
        <v>37222.239999999998</v>
      </c>
      <c r="D31" s="120">
        <v>4.24</v>
      </c>
      <c r="E31" s="120">
        <v>0.88</v>
      </c>
      <c r="F31" s="120" t="s">
        <v>431</v>
      </c>
      <c r="G31" s="120">
        <v>0</v>
      </c>
      <c r="H31" s="120">
        <v>0</v>
      </c>
      <c r="I31" s="120">
        <v>37223.120000000003</v>
      </c>
      <c r="J31" s="121">
        <v>4.24</v>
      </c>
    </row>
    <row r="32" spans="1:10">
      <c r="A32" s="1213"/>
      <c r="B32" s="188" t="s">
        <v>585</v>
      </c>
      <c r="C32" s="120">
        <v>81932.789999999994</v>
      </c>
      <c r="D32" s="120">
        <v>9.34</v>
      </c>
      <c r="E32" s="120">
        <v>27.27</v>
      </c>
      <c r="F32" s="120" t="s">
        <v>431</v>
      </c>
      <c r="G32" s="120">
        <v>0</v>
      </c>
      <c r="H32" s="120">
        <v>0</v>
      </c>
      <c r="I32" s="120">
        <v>81960.06</v>
      </c>
      <c r="J32" s="121">
        <v>9.34</v>
      </c>
    </row>
    <row r="33" spans="1:10">
      <c r="A33" s="1213"/>
      <c r="B33" s="188" t="s">
        <v>586</v>
      </c>
      <c r="C33" s="120">
        <v>111029.6</v>
      </c>
      <c r="D33" s="120">
        <v>12.65</v>
      </c>
      <c r="E33" s="120">
        <v>154.47999999999999</v>
      </c>
      <c r="F33" s="120">
        <v>0.02</v>
      </c>
      <c r="G33" s="120">
        <v>0</v>
      </c>
      <c r="H33" s="120">
        <v>0</v>
      </c>
      <c r="I33" s="120">
        <v>111184.08</v>
      </c>
      <c r="J33" s="121">
        <v>12.67</v>
      </c>
    </row>
    <row r="34" spans="1:10">
      <c r="A34" s="1213"/>
      <c r="B34" s="188" t="s">
        <v>587</v>
      </c>
      <c r="C34" s="120">
        <v>170070</v>
      </c>
      <c r="D34" s="120">
        <v>19.38</v>
      </c>
      <c r="E34" s="120">
        <v>644.51</v>
      </c>
      <c r="F34" s="120">
        <v>7.0000000000000007E-2</v>
      </c>
      <c r="G34" s="120">
        <v>0</v>
      </c>
      <c r="H34" s="120">
        <v>0</v>
      </c>
      <c r="I34" s="120">
        <v>170714.51</v>
      </c>
      <c r="J34" s="121">
        <v>19.45</v>
      </c>
    </row>
    <row r="35" spans="1:10">
      <c r="A35" s="1213"/>
      <c r="B35" s="188" t="s">
        <v>588</v>
      </c>
      <c r="C35" s="120">
        <v>205012.98</v>
      </c>
      <c r="D35" s="120">
        <v>23.37</v>
      </c>
      <c r="E35" s="120">
        <v>2075.06</v>
      </c>
      <c r="F35" s="120">
        <v>0.24</v>
      </c>
      <c r="G35" s="120">
        <v>0</v>
      </c>
      <c r="H35" s="120">
        <v>0</v>
      </c>
      <c r="I35" s="120">
        <v>207088.04</v>
      </c>
      <c r="J35" s="121">
        <v>23.61</v>
      </c>
    </row>
    <row r="36" spans="1:10">
      <c r="A36" s="1213"/>
      <c r="B36" s="188" t="s">
        <v>432</v>
      </c>
      <c r="C36" s="120">
        <v>195765.52</v>
      </c>
      <c r="D36" s="120">
        <v>22.31</v>
      </c>
      <c r="E36" s="120">
        <v>10344.780000000001</v>
      </c>
      <c r="F36" s="120">
        <v>1.18</v>
      </c>
      <c r="G36" s="120">
        <v>0</v>
      </c>
      <c r="H36" s="120">
        <v>0</v>
      </c>
      <c r="I36" s="120">
        <v>206110.3</v>
      </c>
      <c r="J36" s="121">
        <v>23.49</v>
      </c>
    </row>
    <row r="37" spans="1:10">
      <c r="A37" s="1213"/>
      <c r="B37" s="65" t="s">
        <v>433</v>
      </c>
      <c r="C37" s="120">
        <v>833140.09</v>
      </c>
      <c r="D37" s="120">
        <v>94.95</v>
      </c>
      <c r="E37" s="120">
        <v>13246.98</v>
      </c>
      <c r="F37" s="120">
        <v>1.51</v>
      </c>
      <c r="G37" s="120">
        <v>0</v>
      </c>
      <c r="H37" s="120">
        <v>0</v>
      </c>
      <c r="I37" s="120">
        <v>846387.07</v>
      </c>
      <c r="J37" s="121">
        <v>96.46</v>
      </c>
    </row>
    <row r="38" spans="1:10" ht="24" customHeight="1">
      <c r="A38" s="1213"/>
      <c r="B38" s="181" t="s">
        <v>434</v>
      </c>
      <c r="C38" s="120">
        <v>10389.19</v>
      </c>
      <c r="D38" s="120">
        <v>1.18</v>
      </c>
      <c r="E38" s="120">
        <v>2.31</v>
      </c>
      <c r="F38" s="120" t="s">
        <v>431</v>
      </c>
      <c r="G38" s="120">
        <v>0</v>
      </c>
      <c r="H38" s="120">
        <v>0</v>
      </c>
      <c r="I38" s="120">
        <v>10391.5</v>
      </c>
      <c r="J38" s="121">
        <v>1.18</v>
      </c>
    </row>
    <row r="39" spans="1:10">
      <c r="A39" s="1213"/>
      <c r="B39" s="65" t="s">
        <v>435</v>
      </c>
      <c r="C39" s="120">
        <v>20478.73</v>
      </c>
      <c r="D39" s="120">
        <v>2.33</v>
      </c>
      <c r="E39" s="120">
        <v>231.28</v>
      </c>
      <c r="F39" s="120">
        <v>0.03</v>
      </c>
      <c r="G39" s="120">
        <v>0</v>
      </c>
      <c r="H39" s="120">
        <v>0</v>
      </c>
      <c r="I39" s="120">
        <v>20710.009999999998</v>
      </c>
      <c r="J39" s="121">
        <v>2.36</v>
      </c>
    </row>
    <row r="40" spans="1:10">
      <c r="A40" s="1214"/>
      <c r="B40" s="246" t="s">
        <v>391</v>
      </c>
      <c r="C40" s="122">
        <v>864008.01</v>
      </c>
      <c r="D40" s="122">
        <v>98.46</v>
      </c>
      <c r="E40" s="122">
        <v>13480.57</v>
      </c>
      <c r="F40" s="122">
        <v>1.54</v>
      </c>
      <c r="G40" s="122">
        <v>0</v>
      </c>
      <c r="H40" s="122">
        <v>0</v>
      </c>
      <c r="I40" s="122">
        <v>877488.58</v>
      </c>
      <c r="J40" s="123">
        <v>100</v>
      </c>
    </row>
    <row r="41" spans="1:10" ht="21.75" customHeight="1">
      <c r="A41" s="1247" t="s">
        <v>138</v>
      </c>
      <c r="B41" s="124" t="s">
        <v>583</v>
      </c>
      <c r="C41" s="125">
        <v>134101.97</v>
      </c>
      <c r="D41" s="125">
        <v>16.66</v>
      </c>
      <c r="E41" s="125">
        <v>82231.73</v>
      </c>
      <c r="F41" s="125">
        <v>10.210000000000001</v>
      </c>
      <c r="G41" s="125">
        <v>0</v>
      </c>
      <c r="H41" s="125">
        <v>0</v>
      </c>
      <c r="I41" s="125">
        <v>216333.7</v>
      </c>
      <c r="J41" s="126">
        <v>26.87</v>
      </c>
    </row>
    <row r="42" spans="1:10">
      <c r="A42" s="1248"/>
      <c r="B42" s="190" t="s">
        <v>584</v>
      </c>
      <c r="C42" s="120">
        <v>37105.589999999997</v>
      </c>
      <c r="D42" s="120">
        <v>4.6100000000000003</v>
      </c>
      <c r="E42" s="120">
        <v>38726.699999999997</v>
      </c>
      <c r="F42" s="120">
        <v>4.8099999999999996</v>
      </c>
      <c r="G42" s="120">
        <v>0</v>
      </c>
      <c r="H42" s="120">
        <v>0</v>
      </c>
      <c r="I42" s="120">
        <v>75832.289999999994</v>
      </c>
      <c r="J42" s="121">
        <v>9.42</v>
      </c>
    </row>
    <row r="43" spans="1:10">
      <c r="A43" s="1248"/>
      <c r="B43" s="119" t="s">
        <v>585</v>
      </c>
      <c r="C43" s="120">
        <v>38041.07</v>
      </c>
      <c r="D43" s="120">
        <v>4.7300000000000004</v>
      </c>
      <c r="E43" s="120">
        <v>79475.38</v>
      </c>
      <c r="F43" s="120">
        <v>9.8699999999999992</v>
      </c>
      <c r="G43" s="120">
        <v>0</v>
      </c>
      <c r="H43" s="120">
        <v>0</v>
      </c>
      <c r="I43" s="120">
        <v>117516.45</v>
      </c>
      <c r="J43" s="121">
        <v>14.6</v>
      </c>
    </row>
    <row r="44" spans="1:10">
      <c r="A44" s="1248"/>
      <c r="B44" s="119" t="s">
        <v>586</v>
      </c>
      <c r="C44" s="120">
        <v>17038.7</v>
      </c>
      <c r="D44" s="120">
        <v>2.12</v>
      </c>
      <c r="E44" s="120">
        <v>69608.19</v>
      </c>
      <c r="F44" s="120">
        <v>8.65</v>
      </c>
      <c r="G44" s="120">
        <v>0</v>
      </c>
      <c r="H44" s="120">
        <v>0</v>
      </c>
      <c r="I44" s="120">
        <v>86646.89</v>
      </c>
      <c r="J44" s="121">
        <v>10.77</v>
      </c>
    </row>
    <row r="45" spans="1:10">
      <c r="A45" s="1248"/>
      <c r="B45" s="119" t="s">
        <v>587</v>
      </c>
      <c r="C45" s="120">
        <v>10737.27</v>
      </c>
      <c r="D45" s="120">
        <v>1.33</v>
      </c>
      <c r="E45" s="120">
        <v>68721.41</v>
      </c>
      <c r="F45" s="120">
        <v>8.5399999999999991</v>
      </c>
      <c r="G45" s="120">
        <v>0</v>
      </c>
      <c r="H45" s="120">
        <v>0</v>
      </c>
      <c r="I45" s="120">
        <v>79458.679999999993</v>
      </c>
      <c r="J45" s="121">
        <v>9.8699999999999992</v>
      </c>
    </row>
    <row r="46" spans="1:10">
      <c r="A46" s="1248"/>
      <c r="B46" s="119" t="s">
        <v>588</v>
      </c>
      <c r="C46" s="120">
        <v>7472.99</v>
      </c>
      <c r="D46" s="120">
        <v>0.93</v>
      </c>
      <c r="E46" s="120">
        <v>65706.649999999994</v>
      </c>
      <c r="F46" s="120">
        <v>8.16</v>
      </c>
      <c r="G46" s="120">
        <v>0</v>
      </c>
      <c r="H46" s="120">
        <v>0</v>
      </c>
      <c r="I46" s="120">
        <v>73179.64</v>
      </c>
      <c r="J46" s="121">
        <v>9.09</v>
      </c>
    </row>
    <row r="47" spans="1:10">
      <c r="A47" s="1248"/>
      <c r="B47" s="119" t="s">
        <v>432</v>
      </c>
      <c r="C47" s="120">
        <v>6538.39</v>
      </c>
      <c r="D47" s="120">
        <v>0.81</v>
      </c>
      <c r="E47" s="120">
        <v>136427.41</v>
      </c>
      <c r="F47" s="120">
        <v>16.940000000000001</v>
      </c>
      <c r="G47" s="120">
        <v>0</v>
      </c>
      <c r="H47" s="120">
        <v>0</v>
      </c>
      <c r="I47" s="120">
        <v>142965.79999999999</v>
      </c>
      <c r="J47" s="121">
        <v>17.75</v>
      </c>
    </row>
    <row r="48" spans="1:10">
      <c r="A48" s="1248"/>
      <c r="B48" s="101" t="s">
        <v>433</v>
      </c>
      <c r="C48" s="120">
        <v>251035.98</v>
      </c>
      <c r="D48" s="120">
        <v>31.19</v>
      </c>
      <c r="E48" s="120">
        <v>540897.47</v>
      </c>
      <c r="F48" s="120">
        <v>67.180000000000007</v>
      </c>
      <c r="G48" s="120">
        <v>0</v>
      </c>
      <c r="H48" s="120">
        <v>0</v>
      </c>
      <c r="I48" s="120">
        <v>791933.45</v>
      </c>
      <c r="J48" s="121">
        <v>98.37</v>
      </c>
    </row>
    <row r="49" spans="1:10" ht="27.75" customHeight="1">
      <c r="A49" s="1248"/>
      <c r="B49" s="191" t="s">
        <v>434</v>
      </c>
      <c r="C49" s="120">
        <v>1880.58</v>
      </c>
      <c r="D49" s="120">
        <v>0.23</v>
      </c>
      <c r="E49" s="120">
        <v>2508.4499999999998</v>
      </c>
      <c r="F49" s="120">
        <v>0.32</v>
      </c>
      <c r="G49" s="120">
        <v>0</v>
      </c>
      <c r="H49" s="120">
        <v>0</v>
      </c>
      <c r="I49" s="120">
        <v>4389.03</v>
      </c>
      <c r="J49" s="121">
        <v>0.55000000000000004</v>
      </c>
    </row>
    <row r="50" spans="1:10">
      <c r="A50" s="1248"/>
      <c r="B50" s="101" t="s">
        <v>435</v>
      </c>
      <c r="C50" s="120">
        <v>3885.1</v>
      </c>
      <c r="D50" s="120">
        <v>0.48</v>
      </c>
      <c r="E50" s="120">
        <v>4807.3900000000003</v>
      </c>
      <c r="F50" s="120">
        <v>0.6</v>
      </c>
      <c r="G50" s="120">
        <v>0</v>
      </c>
      <c r="H50" s="120">
        <v>0</v>
      </c>
      <c r="I50" s="120">
        <v>8692.49</v>
      </c>
      <c r="J50" s="121">
        <v>1.08</v>
      </c>
    </row>
    <row r="51" spans="1:10">
      <c r="A51" s="1249"/>
      <c r="B51" s="110" t="s">
        <v>391</v>
      </c>
      <c r="C51" s="122">
        <v>256801.66</v>
      </c>
      <c r="D51" s="122">
        <v>31.9</v>
      </c>
      <c r="E51" s="122">
        <v>548213.31000000006</v>
      </c>
      <c r="F51" s="122">
        <v>68.099999999999994</v>
      </c>
      <c r="G51" s="122">
        <v>0</v>
      </c>
      <c r="H51" s="122">
        <v>0</v>
      </c>
      <c r="I51" s="122">
        <v>805014.97</v>
      </c>
      <c r="J51" s="123">
        <v>100</v>
      </c>
    </row>
    <row r="52" spans="1:10" ht="15.75" customHeight="1">
      <c r="A52" s="1212" t="s">
        <v>591</v>
      </c>
      <c r="B52" s="189" t="s">
        <v>583</v>
      </c>
      <c r="C52" s="125">
        <v>266646.06</v>
      </c>
      <c r="D52" s="125">
        <v>12.25</v>
      </c>
      <c r="E52" s="125">
        <v>0</v>
      </c>
      <c r="F52" s="125">
        <v>0</v>
      </c>
      <c r="G52" s="125">
        <v>0</v>
      </c>
      <c r="H52" s="125">
        <v>0</v>
      </c>
      <c r="I52" s="125">
        <v>266646.06</v>
      </c>
      <c r="J52" s="126">
        <v>12.25</v>
      </c>
    </row>
    <row r="53" spans="1:10">
      <c r="A53" s="1213"/>
      <c r="B53" s="187" t="s">
        <v>584</v>
      </c>
      <c r="C53" s="120">
        <v>295712.71999999997</v>
      </c>
      <c r="D53" s="120">
        <v>13.59</v>
      </c>
      <c r="E53" s="120">
        <v>0</v>
      </c>
      <c r="F53" s="120">
        <v>0</v>
      </c>
      <c r="G53" s="120">
        <v>0</v>
      </c>
      <c r="H53" s="120">
        <v>0</v>
      </c>
      <c r="I53" s="120">
        <v>295712.71999999997</v>
      </c>
      <c r="J53" s="121">
        <v>13.59</v>
      </c>
    </row>
    <row r="54" spans="1:10">
      <c r="A54" s="1213"/>
      <c r="B54" s="188" t="s">
        <v>585</v>
      </c>
      <c r="C54" s="120">
        <v>489331.31</v>
      </c>
      <c r="D54" s="120">
        <v>22.47</v>
      </c>
      <c r="E54" s="120">
        <v>0</v>
      </c>
      <c r="F54" s="120">
        <v>0</v>
      </c>
      <c r="G54" s="120">
        <v>0</v>
      </c>
      <c r="H54" s="120">
        <v>0</v>
      </c>
      <c r="I54" s="120">
        <v>489331.31</v>
      </c>
      <c r="J54" s="121">
        <v>22.47</v>
      </c>
    </row>
    <row r="55" spans="1:10">
      <c r="A55" s="1213"/>
      <c r="B55" s="188" t="s">
        <v>586</v>
      </c>
      <c r="C55" s="120">
        <v>388214.71</v>
      </c>
      <c r="D55" s="120">
        <v>17.84</v>
      </c>
      <c r="E55" s="120">
        <v>0</v>
      </c>
      <c r="F55" s="120">
        <v>0</v>
      </c>
      <c r="G55" s="120">
        <v>0</v>
      </c>
      <c r="H55" s="120">
        <v>0</v>
      </c>
      <c r="I55" s="120">
        <v>388214.71</v>
      </c>
      <c r="J55" s="121">
        <v>17.84</v>
      </c>
    </row>
    <row r="56" spans="1:10">
      <c r="A56" s="1213"/>
      <c r="B56" s="188" t="s">
        <v>587</v>
      </c>
      <c r="C56" s="120">
        <v>320614.53999999998</v>
      </c>
      <c r="D56" s="120">
        <v>14.73</v>
      </c>
      <c r="E56" s="120">
        <v>0</v>
      </c>
      <c r="F56" s="120">
        <v>0</v>
      </c>
      <c r="G56" s="120">
        <v>0</v>
      </c>
      <c r="H56" s="120">
        <v>0</v>
      </c>
      <c r="I56" s="120">
        <v>320614.53999999998</v>
      </c>
      <c r="J56" s="121">
        <v>14.73</v>
      </c>
    </row>
    <row r="57" spans="1:10">
      <c r="A57" s="1213"/>
      <c r="B57" s="188" t="s">
        <v>588</v>
      </c>
      <c r="C57" s="120">
        <v>221250.11</v>
      </c>
      <c r="D57" s="120">
        <v>10.16</v>
      </c>
      <c r="E57" s="120">
        <v>0</v>
      </c>
      <c r="F57" s="120">
        <v>0</v>
      </c>
      <c r="G57" s="120">
        <v>0</v>
      </c>
      <c r="H57" s="120">
        <v>0</v>
      </c>
      <c r="I57" s="120">
        <v>221250.11</v>
      </c>
      <c r="J57" s="121">
        <v>10.16</v>
      </c>
    </row>
    <row r="58" spans="1:10">
      <c r="A58" s="1213"/>
      <c r="B58" s="188" t="s">
        <v>432</v>
      </c>
      <c r="C58" s="120">
        <v>126806.35</v>
      </c>
      <c r="D58" s="120">
        <v>5.83</v>
      </c>
      <c r="E58" s="120">
        <v>0</v>
      </c>
      <c r="F58" s="120">
        <v>0</v>
      </c>
      <c r="G58" s="120">
        <v>0</v>
      </c>
      <c r="H58" s="120">
        <v>0</v>
      </c>
      <c r="I58" s="120">
        <v>126806.35</v>
      </c>
      <c r="J58" s="121">
        <v>5.83</v>
      </c>
    </row>
    <row r="59" spans="1:10">
      <c r="A59" s="1213"/>
      <c r="B59" s="65" t="s">
        <v>433</v>
      </c>
      <c r="C59" s="120">
        <v>2108575.7999999998</v>
      </c>
      <c r="D59" s="120">
        <v>96.87</v>
      </c>
      <c r="E59" s="120">
        <v>0</v>
      </c>
      <c r="F59" s="120">
        <v>0</v>
      </c>
      <c r="G59" s="120">
        <v>0</v>
      </c>
      <c r="H59" s="120">
        <v>0</v>
      </c>
      <c r="I59" s="120">
        <v>2108575.7999999998</v>
      </c>
      <c r="J59" s="121">
        <v>96.87</v>
      </c>
    </row>
    <row r="60" spans="1:10" ht="28.5" customHeight="1">
      <c r="A60" s="1213"/>
      <c r="B60" s="181" t="s">
        <v>434</v>
      </c>
      <c r="C60" s="120">
        <v>45872.21</v>
      </c>
      <c r="D60" s="120">
        <v>2.11</v>
      </c>
      <c r="E60" s="120">
        <v>0</v>
      </c>
      <c r="F60" s="120">
        <v>0</v>
      </c>
      <c r="G60" s="120">
        <v>0</v>
      </c>
      <c r="H60" s="120">
        <v>0</v>
      </c>
      <c r="I60" s="120">
        <v>45872.21</v>
      </c>
      <c r="J60" s="121">
        <v>2.11</v>
      </c>
    </row>
    <row r="61" spans="1:10">
      <c r="A61" s="1213"/>
      <c r="B61" s="65" t="s">
        <v>435</v>
      </c>
      <c r="C61" s="120">
        <v>22182.04</v>
      </c>
      <c r="D61" s="120">
        <v>1.02</v>
      </c>
      <c r="E61" s="120">
        <v>0</v>
      </c>
      <c r="F61" s="120">
        <v>0</v>
      </c>
      <c r="G61" s="120">
        <v>0</v>
      </c>
      <c r="H61" s="120">
        <v>0</v>
      </c>
      <c r="I61" s="120">
        <v>22182.04</v>
      </c>
      <c r="J61" s="121">
        <v>1.02</v>
      </c>
    </row>
    <row r="62" spans="1:10">
      <c r="A62" s="1214"/>
      <c r="B62" s="246" t="s">
        <v>391</v>
      </c>
      <c r="C62" s="122">
        <v>2176630.0499999998</v>
      </c>
      <c r="D62" s="122">
        <v>100</v>
      </c>
      <c r="E62" s="122">
        <v>0</v>
      </c>
      <c r="F62" s="122">
        <v>0</v>
      </c>
      <c r="G62" s="122">
        <v>0</v>
      </c>
      <c r="H62" s="122">
        <v>0</v>
      </c>
      <c r="I62" s="122">
        <v>2176630.0499999998</v>
      </c>
      <c r="J62" s="123">
        <v>100</v>
      </c>
    </row>
    <row r="63" spans="1:10" ht="18" customHeight="1">
      <c r="A63" s="1212" t="s">
        <v>592</v>
      </c>
      <c r="B63" s="189" t="s">
        <v>583</v>
      </c>
      <c r="C63" s="125">
        <v>0</v>
      </c>
      <c r="D63" s="125">
        <v>0</v>
      </c>
      <c r="E63" s="125">
        <v>4744.9799999999996</v>
      </c>
      <c r="F63" s="125">
        <v>0.61</v>
      </c>
      <c r="G63" s="125">
        <v>1473.34</v>
      </c>
      <c r="H63" s="125">
        <v>0.19</v>
      </c>
      <c r="I63" s="125">
        <v>6218.32</v>
      </c>
      <c r="J63" s="126">
        <v>0.8</v>
      </c>
    </row>
    <row r="64" spans="1:10">
      <c r="A64" s="1213"/>
      <c r="B64" s="187" t="s">
        <v>584</v>
      </c>
      <c r="C64" s="120">
        <v>0</v>
      </c>
      <c r="D64" s="120">
        <v>0</v>
      </c>
      <c r="E64" s="120">
        <v>941.68</v>
      </c>
      <c r="F64" s="120">
        <v>0.12</v>
      </c>
      <c r="G64" s="120">
        <v>126.02</v>
      </c>
      <c r="H64" s="120">
        <v>0.02</v>
      </c>
      <c r="I64" s="120">
        <v>1067.7</v>
      </c>
      <c r="J64" s="121">
        <v>0.14000000000000001</v>
      </c>
    </row>
    <row r="65" spans="1:10">
      <c r="A65" s="1213"/>
      <c r="B65" s="188" t="s">
        <v>585</v>
      </c>
      <c r="C65" s="120">
        <v>0</v>
      </c>
      <c r="D65" s="120">
        <v>0</v>
      </c>
      <c r="E65" s="120">
        <v>5226.6099999999997</v>
      </c>
      <c r="F65" s="120">
        <v>0.68</v>
      </c>
      <c r="G65" s="120">
        <v>2625.03</v>
      </c>
      <c r="H65" s="120">
        <v>0.34</v>
      </c>
      <c r="I65" s="120">
        <v>7851.64</v>
      </c>
      <c r="J65" s="121">
        <v>1.02</v>
      </c>
    </row>
    <row r="66" spans="1:10">
      <c r="A66" s="1213"/>
      <c r="B66" s="188" t="s">
        <v>586</v>
      </c>
      <c r="C66" s="120">
        <v>0</v>
      </c>
      <c r="D66" s="120">
        <v>0</v>
      </c>
      <c r="E66" s="120">
        <v>10578.67</v>
      </c>
      <c r="F66" s="120">
        <v>1.37</v>
      </c>
      <c r="G66" s="120">
        <v>10276.66</v>
      </c>
      <c r="H66" s="120">
        <v>1.33</v>
      </c>
      <c r="I66" s="120">
        <v>20855.330000000002</v>
      </c>
      <c r="J66" s="121">
        <v>2.7</v>
      </c>
    </row>
    <row r="67" spans="1:10">
      <c r="A67" s="1213"/>
      <c r="B67" s="188" t="s">
        <v>587</v>
      </c>
      <c r="C67" s="120">
        <v>0</v>
      </c>
      <c r="D67" s="120">
        <v>0</v>
      </c>
      <c r="E67" s="120">
        <v>17386.88</v>
      </c>
      <c r="F67" s="120">
        <v>2.25</v>
      </c>
      <c r="G67" s="120">
        <v>27222.37</v>
      </c>
      <c r="H67" s="120">
        <v>3.52</v>
      </c>
      <c r="I67" s="120">
        <v>44609.25</v>
      </c>
      <c r="J67" s="121">
        <v>5.77</v>
      </c>
    </row>
    <row r="68" spans="1:10">
      <c r="A68" s="1213"/>
      <c r="B68" s="188" t="s">
        <v>588</v>
      </c>
      <c r="C68" s="120">
        <v>0</v>
      </c>
      <c r="D68" s="120">
        <v>0</v>
      </c>
      <c r="E68" s="120">
        <v>35348.44</v>
      </c>
      <c r="F68" s="120">
        <v>4.57</v>
      </c>
      <c r="G68" s="120">
        <v>68213.570000000007</v>
      </c>
      <c r="H68" s="120">
        <v>8.83</v>
      </c>
      <c r="I68" s="120">
        <v>103562.01</v>
      </c>
      <c r="J68" s="121">
        <v>13.4</v>
      </c>
    </row>
    <row r="69" spans="1:10">
      <c r="A69" s="1213"/>
      <c r="B69" s="188" t="s">
        <v>432</v>
      </c>
      <c r="C69" s="120">
        <v>0</v>
      </c>
      <c r="D69" s="120">
        <v>0</v>
      </c>
      <c r="E69" s="120">
        <v>124592.83</v>
      </c>
      <c r="F69" s="120">
        <v>16.12</v>
      </c>
      <c r="G69" s="120">
        <v>374702.6</v>
      </c>
      <c r="H69" s="120">
        <v>48.49</v>
      </c>
      <c r="I69" s="120">
        <v>499295.43</v>
      </c>
      <c r="J69" s="121">
        <v>64.61</v>
      </c>
    </row>
    <row r="70" spans="1:10">
      <c r="A70" s="1213"/>
      <c r="B70" s="65" t="s">
        <v>433</v>
      </c>
      <c r="C70" s="120">
        <v>0</v>
      </c>
      <c r="D70" s="120">
        <v>0</v>
      </c>
      <c r="E70" s="120">
        <v>198820.09</v>
      </c>
      <c r="F70" s="120">
        <v>25.72</v>
      </c>
      <c r="G70" s="120">
        <v>484639.59</v>
      </c>
      <c r="H70" s="120">
        <v>62.72</v>
      </c>
      <c r="I70" s="120">
        <v>683459.68</v>
      </c>
      <c r="J70" s="121">
        <v>88.44</v>
      </c>
    </row>
    <row r="71" spans="1:10" ht="27.75" customHeight="1">
      <c r="A71" s="1213"/>
      <c r="B71" s="181" t="s">
        <v>434</v>
      </c>
      <c r="C71" s="120">
        <v>0</v>
      </c>
      <c r="D71" s="120">
        <v>0</v>
      </c>
      <c r="E71" s="120">
        <v>1943.44</v>
      </c>
      <c r="F71" s="120">
        <v>0.25</v>
      </c>
      <c r="G71" s="120">
        <v>1713.09</v>
      </c>
      <c r="H71" s="120">
        <v>0.22</v>
      </c>
      <c r="I71" s="120">
        <v>3656.53</v>
      </c>
      <c r="J71" s="121">
        <v>0.47</v>
      </c>
    </row>
    <row r="72" spans="1:10">
      <c r="A72" s="1213"/>
      <c r="B72" s="65" t="s">
        <v>435</v>
      </c>
      <c r="C72" s="120">
        <v>0</v>
      </c>
      <c r="D72" s="120">
        <v>0</v>
      </c>
      <c r="E72" s="120">
        <v>62296.33</v>
      </c>
      <c r="F72" s="120">
        <v>8.07</v>
      </c>
      <c r="G72" s="120">
        <v>23423.33</v>
      </c>
      <c r="H72" s="120">
        <v>3.02</v>
      </c>
      <c r="I72" s="120">
        <v>85719.66</v>
      </c>
      <c r="J72" s="121">
        <v>11.09</v>
      </c>
    </row>
    <row r="73" spans="1:10">
      <c r="A73" s="1214"/>
      <c r="B73" s="246" t="s">
        <v>391</v>
      </c>
      <c r="C73" s="122">
        <v>0</v>
      </c>
      <c r="D73" s="122">
        <v>0</v>
      </c>
      <c r="E73" s="122">
        <v>263059.86</v>
      </c>
      <c r="F73" s="122">
        <v>34.04</v>
      </c>
      <c r="G73" s="122">
        <v>509776.01</v>
      </c>
      <c r="H73" s="122">
        <v>65.959999999999994</v>
      </c>
      <c r="I73" s="122">
        <v>772835.87</v>
      </c>
      <c r="J73" s="123">
        <v>100</v>
      </c>
    </row>
    <row r="74" spans="1:10" ht="16.5" customHeight="1">
      <c r="A74" s="1212" t="s">
        <v>448</v>
      </c>
      <c r="B74" s="189" t="s">
        <v>583</v>
      </c>
      <c r="C74" s="125">
        <v>23435.45</v>
      </c>
      <c r="D74" s="125">
        <v>1.64</v>
      </c>
      <c r="E74" s="125">
        <v>73622.81</v>
      </c>
      <c r="F74" s="125">
        <v>5.15</v>
      </c>
      <c r="G74" s="125">
        <v>3158.97</v>
      </c>
      <c r="H74" s="125">
        <v>0.22</v>
      </c>
      <c r="I74" s="125">
        <v>100217.23</v>
      </c>
      <c r="J74" s="126">
        <v>7.01</v>
      </c>
    </row>
    <row r="75" spans="1:10">
      <c r="A75" s="1213"/>
      <c r="B75" s="187" t="s">
        <v>584</v>
      </c>
      <c r="C75" s="120">
        <v>13651.22</v>
      </c>
      <c r="D75" s="120">
        <v>0.96</v>
      </c>
      <c r="E75" s="120">
        <v>124630.51</v>
      </c>
      <c r="F75" s="120">
        <v>8.7200000000000006</v>
      </c>
      <c r="G75" s="120">
        <v>7749.92</v>
      </c>
      <c r="H75" s="120">
        <v>0.54</v>
      </c>
      <c r="I75" s="120">
        <v>146031.65</v>
      </c>
      <c r="J75" s="121">
        <v>10.220000000000001</v>
      </c>
    </row>
    <row r="76" spans="1:10">
      <c r="A76" s="1213"/>
      <c r="B76" s="188" t="s">
        <v>585</v>
      </c>
      <c r="C76" s="120">
        <v>16624.57</v>
      </c>
      <c r="D76" s="120">
        <v>1.1599999999999999</v>
      </c>
      <c r="E76" s="120">
        <v>204825.93</v>
      </c>
      <c r="F76" s="120">
        <v>14.33</v>
      </c>
      <c r="G76" s="120">
        <v>24139.85</v>
      </c>
      <c r="H76" s="120">
        <v>1.69</v>
      </c>
      <c r="I76" s="120">
        <v>245590.35</v>
      </c>
      <c r="J76" s="121">
        <v>17.18</v>
      </c>
    </row>
    <row r="77" spans="1:10">
      <c r="A77" s="1213"/>
      <c r="B77" s="188" t="s">
        <v>586</v>
      </c>
      <c r="C77" s="120">
        <v>11818.92</v>
      </c>
      <c r="D77" s="120">
        <v>0.83</v>
      </c>
      <c r="E77" s="120">
        <v>181255.63</v>
      </c>
      <c r="F77" s="120">
        <v>12.68</v>
      </c>
      <c r="G77" s="120">
        <v>29665.78</v>
      </c>
      <c r="H77" s="120">
        <v>2.08</v>
      </c>
      <c r="I77" s="120">
        <v>222740.33</v>
      </c>
      <c r="J77" s="121">
        <v>15.59</v>
      </c>
    </row>
    <row r="78" spans="1:10">
      <c r="A78" s="1213"/>
      <c r="B78" s="188" t="s">
        <v>587</v>
      </c>
      <c r="C78" s="120">
        <v>8318.6</v>
      </c>
      <c r="D78" s="120">
        <v>0.57999999999999996</v>
      </c>
      <c r="E78" s="120">
        <v>183228.28</v>
      </c>
      <c r="F78" s="120">
        <v>12.82</v>
      </c>
      <c r="G78" s="120">
        <v>49419.67</v>
      </c>
      <c r="H78" s="120">
        <v>3.46</v>
      </c>
      <c r="I78" s="120">
        <v>240966.55</v>
      </c>
      <c r="J78" s="121">
        <v>16.86</v>
      </c>
    </row>
    <row r="79" spans="1:10">
      <c r="A79" s="1213"/>
      <c r="B79" s="188" t="s">
        <v>588</v>
      </c>
      <c r="C79" s="120">
        <v>3379.74</v>
      </c>
      <c r="D79" s="120">
        <v>0.24</v>
      </c>
      <c r="E79" s="120">
        <v>157876.78</v>
      </c>
      <c r="F79" s="120">
        <v>11.05</v>
      </c>
      <c r="G79" s="120">
        <v>70705.429999999993</v>
      </c>
      <c r="H79" s="120">
        <v>4.95</v>
      </c>
      <c r="I79" s="120">
        <v>231961.95</v>
      </c>
      <c r="J79" s="121">
        <v>16.239999999999998</v>
      </c>
    </row>
    <row r="80" spans="1:10">
      <c r="A80" s="1213"/>
      <c r="B80" s="188" t="s">
        <v>432</v>
      </c>
      <c r="C80" s="120">
        <v>457.23</v>
      </c>
      <c r="D80" s="120">
        <v>0.03</v>
      </c>
      <c r="E80" s="120">
        <v>97771.66</v>
      </c>
      <c r="F80" s="120">
        <v>6.84</v>
      </c>
      <c r="G80" s="120">
        <v>119831.67</v>
      </c>
      <c r="H80" s="120">
        <v>8.39</v>
      </c>
      <c r="I80" s="120">
        <v>218060.56</v>
      </c>
      <c r="J80" s="121">
        <v>15.26</v>
      </c>
    </row>
    <row r="81" spans="1:10">
      <c r="A81" s="1213"/>
      <c r="B81" s="65" t="s">
        <v>433</v>
      </c>
      <c r="C81" s="120">
        <v>77685.73</v>
      </c>
      <c r="D81" s="120">
        <v>5.44</v>
      </c>
      <c r="E81" s="120">
        <v>1023211.6</v>
      </c>
      <c r="F81" s="120">
        <v>71.59</v>
      </c>
      <c r="G81" s="120">
        <v>304671.28999999998</v>
      </c>
      <c r="H81" s="120">
        <v>21.33</v>
      </c>
      <c r="I81" s="120">
        <v>1405568.62</v>
      </c>
      <c r="J81" s="121">
        <v>98.36</v>
      </c>
    </row>
    <row r="82" spans="1:10" ht="29.25" customHeight="1">
      <c r="A82" s="1213"/>
      <c r="B82" s="181" t="s">
        <v>434</v>
      </c>
      <c r="C82" s="120">
        <v>94.94</v>
      </c>
      <c r="D82" s="120">
        <v>0.01</v>
      </c>
      <c r="E82" s="120">
        <v>2532.81</v>
      </c>
      <c r="F82" s="120">
        <v>0.17</v>
      </c>
      <c r="G82" s="120">
        <v>866.25</v>
      </c>
      <c r="H82" s="120">
        <v>0.06</v>
      </c>
      <c r="I82" s="120">
        <v>3494</v>
      </c>
      <c r="J82" s="121">
        <v>0.24</v>
      </c>
    </row>
    <row r="83" spans="1:10">
      <c r="A83" s="1213"/>
      <c r="B83" s="65" t="s">
        <v>435</v>
      </c>
      <c r="C83" s="120">
        <v>1011.65</v>
      </c>
      <c r="D83" s="120">
        <v>7.0000000000000007E-2</v>
      </c>
      <c r="E83" s="120">
        <v>15620.49</v>
      </c>
      <c r="F83" s="120">
        <v>1.0900000000000001</v>
      </c>
      <c r="G83" s="120">
        <v>3409.13</v>
      </c>
      <c r="H83" s="120">
        <v>0.24</v>
      </c>
      <c r="I83" s="120">
        <v>20041.27</v>
      </c>
      <c r="J83" s="121">
        <v>1.4</v>
      </c>
    </row>
    <row r="84" spans="1:10">
      <c r="A84" s="1214"/>
      <c r="B84" s="246" t="s">
        <v>391</v>
      </c>
      <c r="C84" s="122">
        <v>78792.320000000007</v>
      </c>
      <c r="D84" s="122">
        <v>5.52</v>
      </c>
      <c r="E84" s="122">
        <v>1041364.9</v>
      </c>
      <c r="F84" s="122">
        <v>72.849999999999994</v>
      </c>
      <c r="G84" s="122">
        <v>308946.67</v>
      </c>
      <c r="H84" s="122">
        <v>21.63</v>
      </c>
      <c r="I84" s="122">
        <v>1429103.89</v>
      </c>
      <c r="J84" s="123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56999999999999995" right="0.59055118110236227" top="0.59055118110236227" bottom="0.98425196850393704" header="0" footer="0"/>
  <pageSetup paperSize="9" scale="50" orientation="portrait" r:id="rId2"/>
  <headerFooter alignWithMargins="0"/>
  <colBreaks count="1" manualBreakCount="1">
    <brk id="10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49"/>
  <dimension ref="A1:J84"/>
  <sheetViews>
    <sheetView view="pageBreakPreview" zoomScale="60" workbookViewId="0">
      <selection activeCell="E5" sqref="E5:I5"/>
    </sheetView>
  </sheetViews>
  <sheetFormatPr baseColWidth="10" defaultRowHeight="12.75"/>
  <cols>
    <col min="1" max="1" width="22.5703125" style="340" customWidth="1"/>
    <col min="2" max="2" width="28.28515625" style="340" customWidth="1"/>
    <col min="3" max="10" width="14.85546875" style="340" customWidth="1"/>
    <col min="11" max="16384" width="11.42578125" style="340"/>
  </cols>
  <sheetData>
    <row r="1" spans="1:10" ht="18">
      <c r="A1" s="1215" t="s">
        <v>424</v>
      </c>
      <c r="B1" s="1215"/>
      <c r="C1" s="1215"/>
      <c r="D1" s="1215"/>
      <c r="E1" s="1215"/>
      <c r="F1" s="1215"/>
      <c r="G1" s="1215"/>
      <c r="H1" s="1215"/>
      <c r="I1" s="1215"/>
      <c r="J1" s="1215"/>
    </row>
    <row r="3" spans="1:10" s="662" customFormat="1" ht="15">
      <c r="A3" s="1216" t="s">
        <v>923</v>
      </c>
      <c r="B3" s="1216"/>
      <c r="C3" s="1216"/>
      <c r="D3" s="1216"/>
      <c r="E3" s="1216"/>
      <c r="F3" s="1216"/>
      <c r="G3" s="1216"/>
      <c r="H3" s="1216"/>
      <c r="I3" s="1216"/>
      <c r="J3" s="1216"/>
    </row>
    <row r="4" spans="1:10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24.75" customHeight="1">
      <c r="A5" s="1217" t="s">
        <v>218</v>
      </c>
      <c r="B5" s="1240" t="s">
        <v>425</v>
      </c>
      <c r="C5" s="1242" t="s">
        <v>442</v>
      </c>
      <c r="D5" s="1242"/>
      <c r="E5" s="1242"/>
      <c r="F5" s="1242"/>
      <c r="G5" s="1242"/>
      <c r="H5" s="1242"/>
      <c r="I5" s="1240" t="s">
        <v>628</v>
      </c>
      <c r="J5" s="1243"/>
    </row>
    <row r="6" spans="1:10" ht="24.75" customHeight="1">
      <c r="A6" s="1238"/>
      <c r="B6" s="1241"/>
      <c r="C6" s="1244" t="s">
        <v>443</v>
      </c>
      <c r="D6" s="1244"/>
      <c r="E6" s="1244" t="s">
        <v>444</v>
      </c>
      <c r="F6" s="1244"/>
      <c r="G6" s="1244" t="s">
        <v>445</v>
      </c>
      <c r="H6" s="1244"/>
      <c r="I6" s="1245" t="s">
        <v>446</v>
      </c>
      <c r="J6" s="1246"/>
    </row>
    <row r="7" spans="1:10" ht="25.5" customHeight="1">
      <c r="A7" s="1239"/>
      <c r="B7" s="660" t="s">
        <v>582</v>
      </c>
      <c r="C7" s="659" t="s">
        <v>632</v>
      </c>
      <c r="D7" s="659" t="s">
        <v>567</v>
      </c>
      <c r="E7" s="659" t="s">
        <v>632</v>
      </c>
      <c r="F7" s="659" t="s">
        <v>567</v>
      </c>
      <c r="G7" s="659" t="s">
        <v>632</v>
      </c>
      <c r="H7" s="659" t="s">
        <v>567</v>
      </c>
      <c r="I7" s="659" t="s">
        <v>632</v>
      </c>
      <c r="J7" s="672" t="s">
        <v>567</v>
      </c>
    </row>
    <row r="8" spans="1:10">
      <c r="A8" s="1212" t="s">
        <v>140</v>
      </c>
      <c r="B8" s="189" t="s">
        <v>583</v>
      </c>
      <c r="C8" s="125">
        <v>141147.98000000001</v>
      </c>
      <c r="D8" s="125">
        <v>7.1</v>
      </c>
      <c r="E8" s="125">
        <v>9772.2900000000009</v>
      </c>
      <c r="F8" s="125">
        <v>0.49</v>
      </c>
      <c r="G8" s="125">
        <v>5954.44</v>
      </c>
      <c r="H8" s="125">
        <v>0.3</v>
      </c>
      <c r="I8" s="125">
        <v>156874.71</v>
      </c>
      <c r="J8" s="126">
        <v>7.89</v>
      </c>
    </row>
    <row r="9" spans="1:10">
      <c r="A9" s="1213" t="s">
        <v>593</v>
      </c>
      <c r="B9" s="187" t="s">
        <v>584</v>
      </c>
      <c r="C9" s="120">
        <v>207365.82</v>
      </c>
      <c r="D9" s="120">
        <v>10.44</v>
      </c>
      <c r="E9" s="120">
        <v>4.43</v>
      </c>
      <c r="F9" s="120">
        <v>0</v>
      </c>
      <c r="G9" s="120">
        <v>0</v>
      </c>
      <c r="H9" s="120">
        <v>0</v>
      </c>
      <c r="I9" s="120">
        <v>207370.25</v>
      </c>
      <c r="J9" s="121">
        <v>10.44</v>
      </c>
    </row>
    <row r="10" spans="1:10">
      <c r="A10" s="1213" t="s">
        <v>593</v>
      </c>
      <c r="B10" s="188" t="s">
        <v>585</v>
      </c>
      <c r="C10" s="120">
        <v>416248.59</v>
      </c>
      <c r="D10" s="120">
        <v>20.96</v>
      </c>
      <c r="E10" s="120">
        <v>32.78</v>
      </c>
      <c r="F10" s="120">
        <v>0</v>
      </c>
      <c r="G10" s="120">
        <v>1.87</v>
      </c>
      <c r="H10" s="120">
        <v>0</v>
      </c>
      <c r="I10" s="120">
        <v>416283.24</v>
      </c>
      <c r="J10" s="121">
        <v>20.96</v>
      </c>
    </row>
    <row r="11" spans="1:10">
      <c r="A11" s="1213" t="s">
        <v>593</v>
      </c>
      <c r="B11" s="188" t="s">
        <v>586</v>
      </c>
      <c r="C11" s="120">
        <v>345526.84</v>
      </c>
      <c r="D11" s="120">
        <v>17.39</v>
      </c>
      <c r="E11" s="120">
        <v>245.6</v>
      </c>
      <c r="F11" s="120">
        <v>0.01</v>
      </c>
      <c r="G11" s="120">
        <v>16.420000000000002</v>
      </c>
      <c r="H11" s="120">
        <v>0</v>
      </c>
      <c r="I11" s="120">
        <v>345788.86</v>
      </c>
      <c r="J11" s="121">
        <v>17.399999999999999</v>
      </c>
    </row>
    <row r="12" spans="1:10">
      <c r="A12" s="1213" t="s">
        <v>593</v>
      </c>
      <c r="B12" s="188" t="s">
        <v>587</v>
      </c>
      <c r="C12" s="120">
        <v>276470.21999999997</v>
      </c>
      <c r="D12" s="120">
        <v>13.92</v>
      </c>
      <c r="E12" s="120">
        <v>1155.18</v>
      </c>
      <c r="F12" s="120">
        <v>0.06</v>
      </c>
      <c r="G12" s="120">
        <v>63.88</v>
      </c>
      <c r="H12" s="120">
        <v>0</v>
      </c>
      <c r="I12" s="120">
        <v>277689.28000000003</v>
      </c>
      <c r="J12" s="121">
        <v>13.98</v>
      </c>
    </row>
    <row r="13" spans="1:10">
      <c r="A13" s="1213" t="s">
        <v>593</v>
      </c>
      <c r="B13" s="188" t="s">
        <v>588</v>
      </c>
      <c r="C13" s="120">
        <v>202308.48000000001</v>
      </c>
      <c r="D13" s="120">
        <v>10.18</v>
      </c>
      <c r="E13" s="120">
        <v>4128.46</v>
      </c>
      <c r="F13" s="120">
        <v>0.21</v>
      </c>
      <c r="G13" s="120">
        <v>200.64</v>
      </c>
      <c r="H13" s="120">
        <v>0.01</v>
      </c>
      <c r="I13" s="120">
        <v>206637.58</v>
      </c>
      <c r="J13" s="121">
        <v>10.4</v>
      </c>
    </row>
    <row r="14" spans="1:10">
      <c r="A14" s="1213" t="s">
        <v>593</v>
      </c>
      <c r="B14" s="188" t="s">
        <v>432</v>
      </c>
      <c r="C14" s="120">
        <v>223259.97</v>
      </c>
      <c r="D14" s="120">
        <v>11.24</v>
      </c>
      <c r="E14" s="120">
        <v>97561.4</v>
      </c>
      <c r="F14" s="120">
        <v>4.91</v>
      </c>
      <c r="G14" s="120">
        <v>3528.11</v>
      </c>
      <c r="H14" s="120">
        <v>0.18</v>
      </c>
      <c r="I14" s="120">
        <v>324349.48</v>
      </c>
      <c r="J14" s="121">
        <v>16.329999999999998</v>
      </c>
    </row>
    <row r="15" spans="1:10">
      <c r="A15" s="1213" t="s">
        <v>593</v>
      </c>
      <c r="B15" s="65" t="s">
        <v>433</v>
      </c>
      <c r="C15" s="120">
        <v>1812327.9</v>
      </c>
      <c r="D15" s="120">
        <v>91.23</v>
      </c>
      <c r="E15" s="120">
        <v>112900.14</v>
      </c>
      <c r="F15" s="120">
        <v>5.68</v>
      </c>
      <c r="G15" s="120">
        <v>9765.36</v>
      </c>
      <c r="H15" s="120">
        <v>0.49</v>
      </c>
      <c r="I15" s="120">
        <v>1934993.4</v>
      </c>
      <c r="J15" s="121">
        <v>97.4</v>
      </c>
    </row>
    <row r="16" spans="1:10" ht="29.25" customHeight="1">
      <c r="A16" s="1213" t="s">
        <v>593</v>
      </c>
      <c r="B16" s="181" t="s">
        <v>434</v>
      </c>
      <c r="C16" s="120">
        <v>36739.43</v>
      </c>
      <c r="D16" s="120">
        <v>1.84</v>
      </c>
      <c r="E16" s="120">
        <v>109.74</v>
      </c>
      <c r="F16" s="120">
        <v>0.01</v>
      </c>
      <c r="G16" s="120">
        <v>3.66</v>
      </c>
      <c r="H16" s="120">
        <v>0</v>
      </c>
      <c r="I16" s="120">
        <v>36852.83</v>
      </c>
      <c r="J16" s="121">
        <v>1.85</v>
      </c>
    </row>
    <row r="17" spans="1:10">
      <c r="A17" s="1213" t="s">
        <v>593</v>
      </c>
      <c r="B17" s="65" t="s">
        <v>435</v>
      </c>
      <c r="C17" s="120">
        <v>14212.72</v>
      </c>
      <c r="D17" s="120">
        <v>0.71</v>
      </c>
      <c r="E17" s="120">
        <v>764.2</v>
      </c>
      <c r="F17" s="120">
        <v>0.04</v>
      </c>
      <c r="G17" s="120">
        <v>0</v>
      </c>
      <c r="H17" s="120">
        <v>0</v>
      </c>
      <c r="I17" s="120">
        <v>14976.92</v>
      </c>
      <c r="J17" s="121">
        <v>0.75</v>
      </c>
    </row>
    <row r="18" spans="1:10">
      <c r="A18" s="1214" t="s">
        <v>593</v>
      </c>
      <c r="B18" s="246" t="s">
        <v>391</v>
      </c>
      <c r="C18" s="122">
        <v>1863280.05</v>
      </c>
      <c r="D18" s="122">
        <v>93.78</v>
      </c>
      <c r="E18" s="122">
        <v>113774.08</v>
      </c>
      <c r="F18" s="122">
        <v>5.73</v>
      </c>
      <c r="G18" s="122">
        <v>9769.02</v>
      </c>
      <c r="H18" s="122">
        <v>0.49</v>
      </c>
      <c r="I18" s="122">
        <v>1986823.15</v>
      </c>
      <c r="J18" s="123">
        <v>100</v>
      </c>
    </row>
    <row r="19" spans="1:10">
      <c r="A19" s="1212" t="s">
        <v>593</v>
      </c>
      <c r="B19" s="189" t="s">
        <v>583</v>
      </c>
      <c r="C19" s="125">
        <v>53915.93</v>
      </c>
      <c r="D19" s="125">
        <v>7.25</v>
      </c>
      <c r="E19" s="125">
        <v>0</v>
      </c>
      <c r="F19" s="125">
        <v>0</v>
      </c>
      <c r="G19" s="125">
        <v>0</v>
      </c>
      <c r="H19" s="125">
        <v>0</v>
      </c>
      <c r="I19" s="125">
        <v>53915.93</v>
      </c>
      <c r="J19" s="126">
        <v>7.25</v>
      </c>
    </row>
    <row r="20" spans="1:10">
      <c r="A20" s="1213" t="s">
        <v>479</v>
      </c>
      <c r="B20" s="187" t="s">
        <v>584</v>
      </c>
      <c r="C20" s="120">
        <v>33356.730000000003</v>
      </c>
      <c r="D20" s="120">
        <v>4.49</v>
      </c>
      <c r="E20" s="120">
        <v>0</v>
      </c>
      <c r="F20" s="120">
        <v>0</v>
      </c>
      <c r="G20" s="120">
        <v>0</v>
      </c>
      <c r="H20" s="120">
        <v>0</v>
      </c>
      <c r="I20" s="120">
        <v>33356.730000000003</v>
      </c>
      <c r="J20" s="121">
        <v>4.49</v>
      </c>
    </row>
    <row r="21" spans="1:10">
      <c r="A21" s="1213" t="s">
        <v>479</v>
      </c>
      <c r="B21" s="188" t="s">
        <v>585</v>
      </c>
      <c r="C21" s="120">
        <v>71256.009999999995</v>
      </c>
      <c r="D21" s="120">
        <v>9.58</v>
      </c>
      <c r="E21" s="120">
        <v>0</v>
      </c>
      <c r="F21" s="120">
        <v>0</v>
      </c>
      <c r="G21" s="120">
        <v>0</v>
      </c>
      <c r="H21" s="120">
        <v>0</v>
      </c>
      <c r="I21" s="120">
        <v>71256.009999999995</v>
      </c>
      <c r="J21" s="121">
        <v>9.58</v>
      </c>
    </row>
    <row r="22" spans="1:10">
      <c r="A22" s="1213" t="s">
        <v>479</v>
      </c>
      <c r="B22" s="188" t="s">
        <v>586</v>
      </c>
      <c r="C22" s="120">
        <v>65775.710000000006</v>
      </c>
      <c r="D22" s="120">
        <v>8.85</v>
      </c>
      <c r="E22" s="120">
        <v>0</v>
      </c>
      <c r="F22" s="120">
        <v>0</v>
      </c>
      <c r="G22" s="120">
        <v>0</v>
      </c>
      <c r="H22" s="120">
        <v>0</v>
      </c>
      <c r="I22" s="120">
        <v>65775.710000000006</v>
      </c>
      <c r="J22" s="121">
        <v>8.85</v>
      </c>
    </row>
    <row r="23" spans="1:10">
      <c r="A23" s="1213" t="s">
        <v>479</v>
      </c>
      <c r="B23" s="188" t="s">
        <v>587</v>
      </c>
      <c r="C23" s="120">
        <v>85937.61</v>
      </c>
      <c r="D23" s="120">
        <v>11.56</v>
      </c>
      <c r="E23" s="120">
        <v>0</v>
      </c>
      <c r="F23" s="120">
        <v>0</v>
      </c>
      <c r="G23" s="120">
        <v>0</v>
      </c>
      <c r="H23" s="120">
        <v>0</v>
      </c>
      <c r="I23" s="120">
        <v>85937.61</v>
      </c>
      <c r="J23" s="121">
        <v>11.56</v>
      </c>
    </row>
    <row r="24" spans="1:10">
      <c r="A24" s="1213" t="s">
        <v>479</v>
      </c>
      <c r="B24" s="188" t="s">
        <v>588</v>
      </c>
      <c r="C24" s="120">
        <v>104602.57</v>
      </c>
      <c r="D24" s="120">
        <v>14.07</v>
      </c>
      <c r="E24" s="120">
        <v>0</v>
      </c>
      <c r="F24" s="120">
        <v>0</v>
      </c>
      <c r="G24" s="120">
        <v>0</v>
      </c>
      <c r="H24" s="120">
        <v>0</v>
      </c>
      <c r="I24" s="120">
        <v>104602.57</v>
      </c>
      <c r="J24" s="121">
        <v>14.07</v>
      </c>
    </row>
    <row r="25" spans="1:10">
      <c r="A25" s="1213" t="s">
        <v>479</v>
      </c>
      <c r="B25" s="188" t="s">
        <v>432</v>
      </c>
      <c r="C25" s="120">
        <v>268091.96999999997</v>
      </c>
      <c r="D25" s="120">
        <v>36.04</v>
      </c>
      <c r="E25" s="120">
        <v>0</v>
      </c>
      <c r="F25" s="120">
        <v>0</v>
      </c>
      <c r="G25" s="120">
        <v>0</v>
      </c>
      <c r="H25" s="120">
        <v>0</v>
      </c>
      <c r="I25" s="120">
        <v>268091.96999999997</v>
      </c>
      <c r="J25" s="121">
        <v>36.04</v>
      </c>
    </row>
    <row r="26" spans="1:10">
      <c r="A26" s="1213" t="s">
        <v>479</v>
      </c>
      <c r="B26" s="65" t="s">
        <v>433</v>
      </c>
      <c r="C26" s="120">
        <v>682936.53</v>
      </c>
      <c r="D26" s="120">
        <v>91.84</v>
      </c>
      <c r="E26" s="120">
        <v>0</v>
      </c>
      <c r="F26" s="120">
        <v>0</v>
      </c>
      <c r="G26" s="120">
        <v>0</v>
      </c>
      <c r="H26" s="120">
        <v>0</v>
      </c>
      <c r="I26" s="120">
        <v>682936.53</v>
      </c>
      <c r="J26" s="121">
        <v>91.84</v>
      </c>
    </row>
    <row r="27" spans="1:10" ht="30" customHeight="1">
      <c r="A27" s="1213" t="s">
        <v>479</v>
      </c>
      <c r="B27" s="181" t="s">
        <v>434</v>
      </c>
      <c r="C27" s="120">
        <v>23256.93</v>
      </c>
      <c r="D27" s="120">
        <v>3.13</v>
      </c>
      <c r="E27" s="120">
        <v>0</v>
      </c>
      <c r="F27" s="120">
        <v>0</v>
      </c>
      <c r="G27" s="120">
        <v>0</v>
      </c>
      <c r="H27" s="120">
        <v>0</v>
      </c>
      <c r="I27" s="120">
        <v>23256.93</v>
      </c>
      <c r="J27" s="121">
        <v>3.13</v>
      </c>
    </row>
    <row r="28" spans="1:10">
      <c r="A28" s="1213" t="s">
        <v>479</v>
      </c>
      <c r="B28" s="65" t="s">
        <v>435</v>
      </c>
      <c r="C28" s="120">
        <v>37394.76</v>
      </c>
      <c r="D28" s="120">
        <v>5.03</v>
      </c>
      <c r="E28" s="120">
        <v>0</v>
      </c>
      <c r="F28" s="120">
        <v>0</v>
      </c>
      <c r="G28" s="120">
        <v>0</v>
      </c>
      <c r="H28" s="120">
        <v>0</v>
      </c>
      <c r="I28" s="120">
        <v>37394.76</v>
      </c>
      <c r="J28" s="121">
        <v>5.03</v>
      </c>
    </row>
    <row r="29" spans="1:10">
      <c r="A29" s="1214" t="s">
        <v>479</v>
      </c>
      <c r="B29" s="246" t="s">
        <v>391</v>
      </c>
      <c r="C29" s="122">
        <v>743588.22</v>
      </c>
      <c r="D29" s="122">
        <v>100</v>
      </c>
      <c r="E29" s="122">
        <v>0</v>
      </c>
      <c r="F29" s="122">
        <v>0</v>
      </c>
      <c r="G29" s="122">
        <v>0</v>
      </c>
      <c r="H29" s="122">
        <v>0</v>
      </c>
      <c r="I29" s="122">
        <v>743588.22</v>
      </c>
      <c r="J29" s="123">
        <v>100</v>
      </c>
    </row>
    <row r="30" spans="1:10">
      <c r="A30" s="1212" t="s">
        <v>479</v>
      </c>
      <c r="B30" s="189" t="s">
        <v>583</v>
      </c>
      <c r="C30" s="125">
        <v>0</v>
      </c>
      <c r="D30" s="125">
        <v>0</v>
      </c>
      <c r="E30" s="125">
        <v>9060.0300000000007</v>
      </c>
      <c r="F30" s="125">
        <v>1.7</v>
      </c>
      <c r="G30" s="125">
        <v>18574.39</v>
      </c>
      <c r="H30" s="125">
        <v>3.49</v>
      </c>
      <c r="I30" s="125">
        <v>27634.42</v>
      </c>
      <c r="J30" s="126">
        <v>5.19</v>
      </c>
    </row>
    <row r="31" spans="1:10">
      <c r="A31" s="1213" t="s">
        <v>594</v>
      </c>
      <c r="B31" s="187" t="s">
        <v>584</v>
      </c>
      <c r="C31" s="120">
        <v>0</v>
      </c>
      <c r="D31" s="120">
        <v>0</v>
      </c>
      <c r="E31" s="120">
        <v>1200.9100000000001</v>
      </c>
      <c r="F31" s="120">
        <v>0.23</v>
      </c>
      <c r="G31" s="120">
        <v>5086.07</v>
      </c>
      <c r="H31" s="120">
        <v>0.96</v>
      </c>
      <c r="I31" s="120">
        <v>6286.98</v>
      </c>
      <c r="J31" s="121">
        <v>1.19</v>
      </c>
    </row>
    <row r="32" spans="1:10">
      <c r="A32" s="1213" t="s">
        <v>594</v>
      </c>
      <c r="B32" s="188" t="s">
        <v>585</v>
      </c>
      <c r="C32" s="120">
        <v>0</v>
      </c>
      <c r="D32" s="120">
        <v>0</v>
      </c>
      <c r="E32" s="120">
        <v>2744.78</v>
      </c>
      <c r="F32" s="120">
        <v>0.52</v>
      </c>
      <c r="G32" s="120">
        <v>16468.75</v>
      </c>
      <c r="H32" s="120">
        <v>3.09</v>
      </c>
      <c r="I32" s="120">
        <v>19213.53</v>
      </c>
      <c r="J32" s="121">
        <v>3.61</v>
      </c>
    </row>
    <row r="33" spans="1:10">
      <c r="A33" s="1213" t="s">
        <v>594</v>
      </c>
      <c r="B33" s="188" t="s">
        <v>586</v>
      </c>
      <c r="C33" s="120">
        <v>0</v>
      </c>
      <c r="D33" s="120">
        <v>0</v>
      </c>
      <c r="E33" s="120">
        <v>3121.63</v>
      </c>
      <c r="F33" s="120">
        <v>0.59</v>
      </c>
      <c r="G33" s="120">
        <v>24128.49</v>
      </c>
      <c r="H33" s="120">
        <v>4.53</v>
      </c>
      <c r="I33" s="120">
        <v>27250.12</v>
      </c>
      <c r="J33" s="121">
        <v>5.12</v>
      </c>
    </row>
    <row r="34" spans="1:10">
      <c r="A34" s="1213" t="s">
        <v>594</v>
      </c>
      <c r="B34" s="188" t="s">
        <v>587</v>
      </c>
      <c r="C34" s="120">
        <v>0</v>
      </c>
      <c r="D34" s="120">
        <v>0</v>
      </c>
      <c r="E34" s="120">
        <v>4582.51</v>
      </c>
      <c r="F34" s="120">
        <v>0.86</v>
      </c>
      <c r="G34" s="120">
        <v>42590.69</v>
      </c>
      <c r="H34" s="120">
        <v>8</v>
      </c>
      <c r="I34" s="120">
        <v>47173.2</v>
      </c>
      <c r="J34" s="121">
        <v>8.86</v>
      </c>
    </row>
    <row r="35" spans="1:10">
      <c r="A35" s="1213" t="s">
        <v>594</v>
      </c>
      <c r="B35" s="188" t="s">
        <v>588</v>
      </c>
      <c r="C35" s="120">
        <v>0</v>
      </c>
      <c r="D35" s="120">
        <v>0</v>
      </c>
      <c r="E35" s="120">
        <v>5242.8500000000004</v>
      </c>
      <c r="F35" s="120">
        <v>0.99</v>
      </c>
      <c r="G35" s="120">
        <v>74834.7</v>
      </c>
      <c r="H35" s="120">
        <v>14.06</v>
      </c>
      <c r="I35" s="120">
        <v>80077.55</v>
      </c>
      <c r="J35" s="121">
        <v>15.05</v>
      </c>
    </row>
    <row r="36" spans="1:10">
      <c r="A36" s="1213" t="s">
        <v>594</v>
      </c>
      <c r="B36" s="188" t="s">
        <v>432</v>
      </c>
      <c r="C36" s="120">
        <v>0</v>
      </c>
      <c r="D36" s="120">
        <v>0</v>
      </c>
      <c r="E36" s="120">
        <v>27647.24</v>
      </c>
      <c r="F36" s="120">
        <v>5.2</v>
      </c>
      <c r="G36" s="120">
        <v>276410.48</v>
      </c>
      <c r="H36" s="120">
        <v>51.94</v>
      </c>
      <c r="I36" s="120">
        <v>304057.71999999997</v>
      </c>
      <c r="J36" s="121">
        <v>57.14</v>
      </c>
    </row>
    <row r="37" spans="1:10">
      <c r="A37" s="1213" t="s">
        <v>594</v>
      </c>
      <c r="B37" s="65" t="s">
        <v>433</v>
      </c>
      <c r="C37" s="120">
        <v>0</v>
      </c>
      <c r="D37" s="120">
        <v>0</v>
      </c>
      <c r="E37" s="120">
        <v>53599.95</v>
      </c>
      <c r="F37" s="120">
        <v>10.09</v>
      </c>
      <c r="G37" s="120">
        <v>458093.57</v>
      </c>
      <c r="H37" s="120">
        <v>86.07</v>
      </c>
      <c r="I37" s="120">
        <v>511693.52</v>
      </c>
      <c r="J37" s="121">
        <v>96.16</v>
      </c>
    </row>
    <row r="38" spans="1:10" ht="30" customHeight="1">
      <c r="A38" s="1213" t="s">
        <v>594</v>
      </c>
      <c r="B38" s="181" t="s">
        <v>434</v>
      </c>
      <c r="C38" s="120">
        <v>0</v>
      </c>
      <c r="D38" s="120">
        <v>0</v>
      </c>
      <c r="E38" s="120">
        <v>29.33</v>
      </c>
      <c r="F38" s="120">
        <v>0.01</v>
      </c>
      <c r="G38" s="120">
        <v>7513.59</v>
      </c>
      <c r="H38" s="120">
        <v>1.41</v>
      </c>
      <c r="I38" s="120">
        <v>7542.92</v>
      </c>
      <c r="J38" s="121">
        <v>1.42</v>
      </c>
    </row>
    <row r="39" spans="1:10">
      <c r="A39" s="1213" t="s">
        <v>594</v>
      </c>
      <c r="B39" s="65" t="s">
        <v>435</v>
      </c>
      <c r="C39" s="120">
        <v>0</v>
      </c>
      <c r="D39" s="120">
        <v>0</v>
      </c>
      <c r="E39" s="120">
        <v>186.86</v>
      </c>
      <c r="F39" s="120">
        <v>0.04</v>
      </c>
      <c r="G39" s="120">
        <v>12716.05</v>
      </c>
      <c r="H39" s="120">
        <v>2.38</v>
      </c>
      <c r="I39" s="120">
        <v>12902.91</v>
      </c>
      <c r="J39" s="121">
        <v>2.42</v>
      </c>
    </row>
    <row r="40" spans="1:10">
      <c r="A40" s="1214" t="s">
        <v>594</v>
      </c>
      <c r="B40" s="246" t="s">
        <v>391</v>
      </c>
      <c r="C40" s="122">
        <v>0</v>
      </c>
      <c r="D40" s="122">
        <v>0</v>
      </c>
      <c r="E40" s="122">
        <v>53816.14</v>
      </c>
      <c r="F40" s="122">
        <v>10.14</v>
      </c>
      <c r="G40" s="122">
        <v>478323.21</v>
      </c>
      <c r="H40" s="122">
        <v>89.86</v>
      </c>
      <c r="I40" s="122">
        <v>532139.35</v>
      </c>
      <c r="J40" s="123">
        <v>100</v>
      </c>
    </row>
    <row r="41" spans="1:10">
      <c r="A41" s="1212" t="s">
        <v>594</v>
      </c>
      <c r="B41" s="189" t="s">
        <v>583</v>
      </c>
      <c r="C41" s="125">
        <v>9222.67</v>
      </c>
      <c r="D41" s="125">
        <v>1.39</v>
      </c>
      <c r="E41" s="125">
        <v>7405.2</v>
      </c>
      <c r="F41" s="125">
        <v>1.1200000000000001</v>
      </c>
      <c r="G41" s="125">
        <v>706.18</v>
      </c>
      <c r="H41" s="125">
        <v>0.11</v>
      </c>
      <c r="I41" s="125">
        <v>17334.05</v>
      </c>
      <c r="J41" s="126">
        <v>2.62</v>
      </c>
    </row>
    <row r="42" spans="1:10">
      <c r="A42" s="1213" t="s">
        <v>595</v>
      </c>
      <c r="B42" s="187" t="s">
        <v>584</v>
      </c>
      <c r="C42" s="120">
        <v>4360.0600000000004</v>
      </c>
      <c r="D42" s="120">
        <v>0.66</v>
      </c>
      <c r="E42" s="120">
        <v>805.93</v>
      </c>
      <c r="F42" s="120">
        <v>0.12</v>
      </c>
      <c r="G42" s="120">
        <v>17.55</v>
      </c>
      <c r="H42" s="120">
        <v>0</v>
      </c>
      <c r="I42" s="120">
        <v>5183.54</v>
      </c>
      <c r="J42" s="121">
        <v>0.78</v>
      </c>
    </row>
    <row r="43" spans="1:10">
      <c r="A43" s="1213" t="s">
        <v>595</v>
      </c>
      <c r="B43" s="188" t="s">
        <v>585</v>
      </c>
      <c r="C43" s="120">
        <v>22695.11</v>
      </c>
      <c r="D43" s="120">
        <v>3.42</v>
      </c>
      <c r="E43" s="120">
        <v>10329.23</v>
      </c>
      <c r="F43" s="120">
        <v>1.56</v>
      </c>
      <c r="G43" s="120">
        <v>780.01</v>
      </c>
      <c r="H43" s="120">
        <v>0.12</v>
      </c>
      <c r="I43" s="120">
        <v>33804.35</v>
      </c>
      <c r="J43" s="121">
        <v>5.0999999999999996</v>
      </c>
    </row>
    <row r="44" spans="1:10">
      <c r="A44" s="1213" t="s">
        <v>595</v>
      </c>
      <c r="B44" s="188" t="s">
        <v>586</v>
      </c>
      <c r="C44" s="120">
        <v>19833.23</v>
      </c>
      <c r="D44" s="120">
        <v>2.99</v>
      </c>
      <c r="E44" s="120">
        <v>20441.16</v>
      </c>
      <c r="F44" s="120">
        <v>3.08</v>
      </c>
      <c r="G44" s="120">
        <v>2569.3200000000002</v>
      </c>
      <c r="H44" s="120">
        <v>0.39</v>
      </c>
      <c r="I44" s="120">
        <v>42843.71</v>
      </c>
      <c r="J44" s="121">
        <v>6.46</v>
      </c>
    </row>
    <row r="45" spans="1:10">
      <c r="A45" s="1213" t="s">
        <v>595</v>
      </c>
      <c r="B45" s="188" t="s">
        <v>587</v>
      </c>
      <c r="C45" s="120">
        <v>21545.52</v>
      </c>
      <c r="D45" s="120">
        <v>3.25</v>
      </c>
      <c r="E45" s="120">
        <v>30098.87</v>
      </c>
      <c r="F45" s="120">
        <v>4.54</v>
      </c>
      <c r="G45" s="120">
        <v>5829.76</v>
      </c>
      <c r="H45" s="120">
        <v>0.88</v>
      </c>
      <c r="I45" s="120">
        <v>57474.15</v>
      </c>
      <c r="J45" s="121">
        <v>8.67</v>
      </c>
    </row>
    <row r="46" spans="1:10">
      <c r="A46" s="1213" t="s">
        <v>595</v>
      </c>
      <c r="B46" s="188" t="s">
        <v>588</v>
      </c>
      <c r="C46" s="120">
        <v>35521.82</v>
      </c>
      <c r="D46" s="120">
        <v>5.36</v>
      </c>
      <c r="E46" s="120">
        <v>53175.74</v>
      </c>
      <c r="F46" s="120">
        <v>8.02</v>
      </c>
      <c r="G46" s="120">
        <v>12989.74</v>
      </c>
      <c r="H46" s="120">
        <v>1.96</v>
      </c>
      <c r="I46" s="120">
        <v>101687.3</v>
      </c>
      <c r="J46" s="121">
        <v>15.34</v>
      </c>
    </row>
    <row r="47" spans="1:10">
      <c r="A47" s="1213" t="s">
        <v>595</v>
      </c>
      <c r="B47" s="188" t="s">
        <v>432</v>
      </c>
      <c r="C47" s="120">
        <v>128965.14</v>
      </c>
      <c r="D47" s="120">
        <v>19.440000000000001</v>
      </c>
      <c r="E47" s="120">
        <v>205716.59</v>
      </c>
      <c r="F47" s="120">
        <v>31.02</v>
      </c>
      <c r="G47" s="120">
        <v>44299.09</v>
      </c>
      <c r="H47" s="120">
        <v>6.67</v>
      </c>
      <c r="I47" s="120">
        <v>378980.82</v>
      </c>
      <c r="J47" s="121">
        <v>57.13</v>
      </c>
    </row>
    <row r="48" spans="1:10">
      <c r="A48" s="1213" t="s">
        <v>595</v>
      </c>
      <c r="B48" s="65" t="s">
        <v>433</v>
      </c>
      <c r="C48" s="120">
        <v>242143.55</v>
      </c>
      <c r="D48" s="120">
        <v>36.51</v>
      </c>
      <c r="E48" s="120">
        <v>327972.71999999997</v>
      </c>
      <c r="F48" s="120">
        <v>49.46</v>
      </c>
      <c r="G48" s="120">
        <v>67191.649999999994</v>
      </c>
      <c r="H48" s="120">
        <v>10.130000000000001</v>
      </c>
      <c r="I48" s="120">
        <v>637307.92000000004</v>
      </c>
      <c r="J48" s="121">
        <v>96.1</v>
      </c>
    </row>
    <row r="49" spans="1:10" ht="30" customHeight="1">
      <c r="A49" s="1213" t="s">
        <v>595</v>
      </c>
      <c r="B49" s="181" t="s">
        <v>434</v>
      </c>
      <c r="C49" s="120">
        <v>3606.91</v>
      </c>
      <c r="D49" s="120">
        <v>0.54</v>
      </c>
      <c r="E49" s="120">
        <v>3200.85</v>
      </c>
      <c r="F49" s="120">
        <v>0.49</v>
      </c>
      <c r="G49" s="120">
        <v>620.91999999999996</v>
      </c>
      <c r="H49" s="120">
        <v>0.09</v>
      </c>
      <c r="I49" s="120">
        <v>7428.68</v>
      </c>
      <c r="J49" s="121">
        <v>1.1200000000000001</v>
      </c>
    </row>
    <row r="50" spans="1:10">
      <c r="A50" s="1213" t="s">
        <v>595</v>
      </c>
      <c r="B50" s="65" t="s">
        <v>435</v>
      </c>
      <c r="C50" s="120">
        <v>12861.7</v>
      </c>
      <c r="D50" s="120">
        <v>1.94</v>
      </c>
      <c r="E50" s="120">
        <v>5245.81</v>
      </c>
      <c r="F50" s="120">
        <v>0.79</v>
      </c>
      <c r="G50" s="120">
        <v>341.22</v>
      </c>
      <c r="H50" s="120">
        <v>0.05</v>
      </c>
      <c r="I50" s="120">
        <v>18448.73</v>
      </c>
      <c r="J50" s="121">
        <v>2.78</v>
      </c>
    </row>
    <row r="51" spans="1:10">
      <c r="A51" s="1214" t="s">
        <v>595</v>
      </c>
      <c r="B51" s="246" t="s">
        <v>391</v>
      </c>
      <c r="C51" s="122">
        <v>258612.16</v>
      </c>
      <c r="D51" s="122">
        <v>38.99</v>
      </c>
      <c r="E51" s="122">
        <v>336419.38</v>
      </c>
      <c r="F51" s="122">
        <v>50.74</v>
      </c>
      <c r="G51" s="122">
        <v>68153.789999999994</v>
      </c>
      <c r="H51" s="122">
        <v>10.27</v>
      </c>
      <c r="I51" s="122">
        <v>663185.32999999996</v>
      </c>
      <c r="J51" s="123">
        <v>100</v>
      </c>
    </row>
    <row r="52" spans="1:10">
      <c r="A52" s="1212" t="s">
        <v>595</v>
      </c>
      <c r="B52" s="189" t="s">
        <v>583</v>
      </c>
      <c r="C52" s="125">
        <v>31362.53</v>
      </c>
      <c r="D52" s="125">
        <v>2.2799999999999998</v>
      </c>
      <c r="E52" s="125">
        <v>40.19</v>
      </c>
      <c r="F52" s="125" t="s">
        <v>431</v>
      </c>
      <c r="G52" s="125">
        <v>0</v>
      </c>
      <c r="H52" s="125">
        <v>0</v>
      </c>
      <c r="I52" s="125">
        <v>31402.720000000001</v>
      </c>
      <c r="J52" s="126">
        <v>2.2799999999999998</v>
      </c>
    </row>
    <row r="53" spans="1:10">
      <c r="A53" s="1213" t="s">
        <v>596</v>
      </c>
      <c r="B53" s="187" t="s">
        <v>584</v>
      </c>
      <c r="C53" s="120">
        <v>70074.14</v>
      </c>
      <c r="D53" s="120">
        <v>5.09</v>
      </c>
      <c r="E53" s="120">
        <v>15.56</v>
      </c>
      <c r="F53" s="120" t="s">
        <v>431</v>
      </c>
      <c r="G53" s="120">
        <v>0</v>
      </c>
      <c r="H53" s="120">
        <v>0</v>
      </c>
      <c r="I53" s="120">
        <v>70089.7</v>
      </c>
      <c r="J53" s="121">
        <v>5.09</v>
      </c>
    </row>
    <row r="54" spans="1:10">
      <c r="A54" s="1213" t="s">
        <v>596</v>
      </c>
      <c r="B54" s="188" t="s">
        <v>585</v>
      </c>
      <c r="C54" s="120">
        <v>207145.76</v>
      </c>
      <c r="D54" s="120">
        <v>15.04</v>
      </c>
      <c r="E54" s="120">
        <v>148.34</v>
      </c>
      <c r="F54" s="120">
        <v>0.01</v>
      </c>
      <c r="G54" s="120">
        <v>0</v>
      </c>
      <c r="H54" s="120">
        <v>0</v>
      </c>
      <c r="I54" s="120">
        <v>207294.1</v>
      </c>
      <c r="J54" s="121">
        <v>15.05</v>
      </c>
    </row>
    <row r="55" spans="1:10">
      <c r="A55" s="1213" t="s">
        <v>596</v>
      </c>
      <c r="B55" s="188" t="s">
        <v>586</v>
      </c>
      <c r="C55" s="120">
        <v>186043.87</v>
      </c>
      <c r="D55" s="120">
        <v>13.51</v>
      </c>
      <c r="E55" s="120">
        <v>301.92</v>
      </c>
      <c r="F55" s="120">
        <v>0.02</v>
      </c>
      <c r="G55" s="120">
        <v>0</v>
      </c>
      <c r="H55" s="120">
        <v>0</v>
      </c>
      <c r="I55" s="120">
        <v>186345.79</v>
      </c>
      <c r="J55" s="121">
        <v>13.53</v>
      </c>
    </row>
    <row r="56" spans="1:10">
      <c r="A56" s="1213" t="s">
        <v>596</v>
      </c>
      <c r="B56" s="188" t="s">
        <v>587</v>
      </c>
      <c r="C56" s="120">
        <v>216280.67</v>
      </c>
      <c r="D56" s="120">
        <v>15.71</v>
      </c>
      <c r="E56" s="120">
        <v>805.19</v>
      </c>
      <c r="F56" s="120">
        <v>0.06</v>
      </c>
      <c r="G56" s="120">
        <v>0</v>
      </c>
      <c r="H56" s="120">
        <v>0</v>
      </c>
      <c r="I56" s="120">
        <v>217085.86</v>
      </c>
      <c r="J56" s="121">
        <v>15.77</v>
      </c>
    </row>
    <row r="57" spans="1:10">
      <c r="A57" s="1213" t="s">
        <v>596</v>
      </c>
      <c r="B57" s="188" t="s">
        <v>588</v>
      </c>
      <c r="C57" s="120">
        <v>251386.91</v>
      </c>
      <c r="D57" s="120">
        <v>18.25</v>
      </c>
      <c r="E57" s="120">
        <v>1673.32</v>
      </c>
      <c r="F57" s="120">
        <v>0.12</v>
      </c>
      <c r="G57" s="120">
        <v>0</v>
      </c>
      <c r="H57" s="120">
        <v>0</v>
      </c>
      <c r="I57" s="120">
        <v>253060.23</v>
      </c>
      <c r="J57" s="121">
        <v>18.37</v>
      </c>
    </row>
    <row r="58" spans="1:10">
      <c r="A58" s="1213" t="s">
        <v>596</v>
      </c>
      <c r="B58" s="188" t="s">
        <v>432</v>
      </c>
      <c r="C58" s="120">
        <v>360162.65</v>
      </c>
      <c r="D58" s="120">
        <v>26.15</v>
      </c>
      <c r="E58" s="120">
        <v>12248.46</v>
      </c>
      <c r="F58" s="120">
        <v>0.9</v>
      </c>
      <c r="G58" s="120">
        <v>0</v>
      </c>
      <c r="H58" s="120">
        <v>0</v>
      </c>
      <c r="I58" s="120">
        <v>372411.11</v>
      </c>
      <c r="J58" s="121">
        <v>27.05</v>
      </c>
    </row>
    <row r="59" spans="1:10">
      <c r="A59" s="1213" t="s">
        <v>596</v>
      </c>
      <c r="B59" s="65" t="s">
        <v>433</v>
      </c>
      <c r="C59" s="120">
        <v>1322456.53</v>
      </c>
      <c r="D59" s="120">
        <v>96.03</v>
      </c>
      <c r="E59" s="120">
        <v>15232.98</v>
      </c>
      <c r="F59" s="120">
        <v>1.1100000000000001</v>
      </c>
      <c r="G59" s="120">
        <v>0</v>
      </c>
      <c r="H59" s="120">
        <v>0</v>
      </c>
      <c r="I59" s="120">
        <v>1337689.51</v>
      </c>
      <c r="J59" s="121">
        <v>97.14</v>
      </c>
    </row>
    <row r="60" spans="1:10" ht="29.25" customHeight="1">
      <c r="A60" s="1213" t="s">
        <v>596</v>
      </c>
      <c r="B60" s="181" t="s">
        <v>434</v>
      </c>
      <c r="C60" s="120">
        <v>15039.32</v>
      </c>
      <c r="D60" s="120">
        <v>1.0900000000000001</v>
      </c>
      <c r="E60" s="120">
        <v>0</v>
      </c>
      <c r="F60" s="120">
        <v>0</v>
      </c>
      <c r="G60" s="120">
        <v>0</v>
      </c>
      <c r="H60" s="120">
        <v>0</v>
      </c>
      <c r="I60" s="120">
        <v>15039.32</v>
      </c>
      <c r="J60" s="121">
        <v>1.0900000000000001</v>
      </c>
    </row>
    <row r="61" spans="1:10">
      <c r="A61" s="1213" t="s">
        <v>596</v>
      </c>
      <c r="B61" s="65" t="s">
        <v>435</v>
      </c>
      <c r="C61" s="120">
        <v>24349.57</v>
      </c>
      <c r="D61" s="120">
        <v>1.77</v>
      </c>
      <c r="E61" s="120">
        <v>52.45</v>
      </c>
      <c r="F61" s="120" t="s">
        <v>431</v>
      </c>
      <c r="G61" s="120">
        <v>0</v>
      </c>
      <c r="H61" s="120">
        <v>0</v>
      </c>
      <c r="I61" s="120">
        <v>24402.02</v>
      </c>
      <c r="J61" s="121">
        <v>1.77</v>
      </c>
    </row>
    <row r="62" spans="1:10">
      <c r="A62" s="1214" t="s">
        <v>596</v>
      </c>
      <c r="B62" s="246" t="s">
        <v>391</v>
      </c>
      <c r="C62" s="122">
        <v>1361845.42</v>
      </c>
      <c r="D62" s="122">
        <v>98.89</v>
      </c>
      <c r="E62" s="122">
        <v>15285.43</v>
      </c>
      <c r="F62" s="122">
        <v>1.1100000000000001</v>
      </c>
      <c r="G62" s="122">
        <v>0</v>
      </c>
      <c r="H62" s="122">
        <v>0</v>
      </c>
      <c r="I62" s="122">
        <v>1377130.85</v>
      </c>
      <c r="J62" s="123">
        <v>100</v>
      </c>
    </row>
    <row r="63" spans="1:10">
      <c r="A63" s="1212" t="s">
        <v>596</v>
      </c>
      <c r="B63" s="189" t="s">
        <v>583</v>
      </c>
      <c r="C63" s="125">
        <v>20.98</v>
      </c>
      <c r="D63" s="125">
        <v>0.08</v>
      </c>
      <c r="E63" s="125">
        <v>0</v>
      </c>
      <c r="F63" s="125">
        <v>0</v>
      </c>
      <c r="G63" s="125">
        <v>0</v>
      </c>
      <c r="H63" s="125">
        <v>0</v>
      </c>
      <c r="I63" s="125">
        <v>20.98</v>
      </c>
      <c r="J63" s="126">
        <v>0.08</v>
      </c>
    </row>
    <row r="64" spans="1:10">
      <c r="A64" s="1213" t="s">
        <v>597</v>
      </c>
      <c r="B64" s="187" t="s">
        <v>584</v>
      </c>
      <c r="C64" s="120">
        <v>125.49</v>
      </c>
      <c r="D64" s="120">
        <v>0.47</v>
      </c>
      <c r="E64" s="120">
        <v>0</v>
      </c>
      <c r="F64" s="120">
        <v>0</v>
      </c>
      <c r="G64" s="120">
        <v>0</v>
      </c>
      <c r="H64" s="120">
        <v>0</v>
      </c>
      <c r="I64" s="120">
        <v>125.49</v>
      </c>
      <c r="J64" s="121">
        <v>0.47</v>
      </c>
    </row>
    <row r="65" spans="1:10">
      <c r="A65" s="1213" t="s">
        <v>597</v>
      </c>
      <c r="B65" s="188" t="s">
        <v>585</v>
      </c>
      <c r="C65" s="120">
        <v>1405.33</v>
      </c>
      <c r="D65" s="120">
        <v>5.23</v>
      </c>
      <c r="E65" s="120">
        <v>0</v>
      </c>
      <c r="F65" s="120">
        <v>0</v>
      </c>
      <c r="G65" s="120">
        <v>0</v>
      </c>
      <c r="H65" s="120">
        <v>0</v>
      </c>
      <c r="I65" s="120">
        <v>1405.33</v>
      </c>
      <c r="J65" s="121">
        <v>5.23</v>
      </c>
    </row>
    <row r="66" spans="1:10">
      <c r="A66" s="1213" t="s">
        <v>597</v>
      </c>
      <c r="B66" s="188" t="s">
        <v>586</v>
      </c>
      <c r="C66" s="120">
        <v>3106.2</v>
      </c>
      <c r="D66" s="120">
        <v>11.56</v>
      </c>
      <c r="E66" s="120">
        <v>0</v>
      </c>
      <c r="F66" s="120">
        <v>0</v>
      </c>
      <c r="G66" s="120">
        <v>0</v>
      </c>
      <c r="H66" s="120">
        <v>0</v>
      </c>
      <c r="I66" s="120">
        <v>3106.2</v>
      </c>
      <c r="J66" s="121">
        <v>11.56</v>
      </c>
    </row>
    <row r="67" spans="1:10">
      <c r="A67" s="1213" t="s">
        <v>597</v>
      </c>
      <c r="B67" s="188" t="s">
        <v>587</v>
      </c>
      <c r="C67" s="120">
        <v>5308.72</v>
      </c>
      <c r="D67" s="120">
        <v>19.760000000000002</v>
      </c>
      <c r="E67" s="120">
        <v>0</v>
      </c>
      <c r="F67" s="120">
        <v>0</v>
      </c>
      <c r="G67" s="120">
        <v>0</v>
      </c>
      <c r="H67" s="120">
        <v>0</v>
      </c>
      <c r="I67" s="120">
        <v>5308.72</v>
      </c>
      <c r="J67" s="121">
        <v>19.760000000000002</v>
      </c>
    </row>
    <row r="68" spans="1:10">
      <c r="A68" s="1213" t="s">
        <v>597</v>
      </c>
      <c r="B68" s="188" t="s">
        <v>588</v>
      </c>
      <c r="C68" s="120">
        <v>6788.15</v>
      </c>
      <c r="D68" s="120">
        <v>25.26</v>
      </c>
      <c r="E68" s="120">
        <v>0</v>
      </c>
      <c r="F68" s="120">
        <v>0</v>
      </c>
      <c r="G68" s="120">
        <v>0</v>
      </c>
      <c r="H68" s="120">
        <v>0</v>
      </c>
      <c r="I68" s="120">
        <v>6788.15</v>
      </c>
      <c r="J68" s="121">
        <v>25.26</v>
      </c>
    </row>
    <row r="69" spans="1:10">
      <c r="A69" s="1213" t="s">
        <v>597</v>
      </c>
      <c r="B69" s="188" t="s">
        <v>432</v>
      </c>
      <c r="C69" s="120">
        <v>9717.0400000000009</v>
      </c>
      <c r="D69" s="120">
        <v>36.15</v>
      </c>
      <c r="E69" s="120">
        <v>0</v>
      </c>
      <c r="F69" s="120">
        <v>0</v>
      </c>
      <c r="G69" s="120">
        <v>0</v>
      </c>
      <c r="H69" s="120">
        <v>0</v>
      </c>
      <c r="I69" s="120">
        <v>9717.0400000000009</v>
      </c>
      <c r="J69" s="121">
        <v>36.15</v>
      </c>
    </row>
    <row r="70" spans="1:10">
      <c r="A70" s="1213" t="s">
        <v>597</v>
      </c>
      <c r="B70" s="65" t="s">
        <v>433</v>
      </c>
      <c r="C70" s="120">
        <v>26471.91</v>
      </c>
      <c r="D70" s="120">
        <v>98.51</v>
      </c>
      <c r="E70" s="120">
        <v>0</v>
      </c>
      <c r="F70" s="120">
        <v>0</v>
      </c>
      <c r="G70" s="120">
        <v>0</v>
      </c>
      <c r="H70" s="120">
        <v>0</v>
      </c>
      <c r="I70" s="120">
        <v>26471.91</v>
      </c>
      <c r="J70" s="121">
        <v>98.51</v>
      </c>
    </row>
    <row r="71" spans="1:10" ht="24" customHeight="1">
      <c r="A71" s="1213" t="s">
        <v>597</v>
      </c>
      <c r="B71" s="181" t="s">
        <v>434</v>
      </c>
      <c r="C71" s="120">
        <v>1.87</v>
      </c>
      <c r="D71" s="120">
        <v>0.01</v>
      </c>
      <c r="E71" s="120">
        <v>0</v>
      </c>
      <c r="F71" s="120">
        <v>0</v>
      </c>
      <c r="G71" s="120">
        <v>0</v>
      </c>
      <c r="H71" s="120">
        <v>0</v>
      </c>
      <c r="I71" s="120">
        <v>1.87</v>
      </c>
      <c r="J71" s="121">
        <v>0.01</v>
      </c>
    </row>
    <row r="72" spans="1:10">
      <c r="A72" s="1213" t="s">
        <v>597</v>
      </c>
      <c r="B72" s="65" t="s">
        <v>435</v>
      </c>
      <c r="C72" s="120">
        <v>398.22</v>
      </c>
      <c r="D72" s="120">
        <v>1.48</v>
      </c>
      <c r="E72" s="120">
        <v>0</v>
      </c>
      <c r="F72" s="120">
        <v>0</v>
      </c>
      <c r="G72" s="120">
        <v>0</v>
      </c>
      <c r="H72" s="120">
        <v>0</v>
      </c>
      <c r="I72" s="120">
        <v>398.22</v>
      </c>
      <c r="J72" s="121">
        <v>1.48</v>
      </c>
    </row>
    <row r="73" spans="1:10">
      <c r="A73" s="1214" t="s">
        <v>597</v>
      </c>
      <c r="B73" s="246" t="s">
        <v>391</v>
      </c>
      <c r="C73" s="122">
        <v>26872</v>
      </c>
      <c r="D73" s="122">
        <v>100</v>
      </c>
      <c r="E73" s="122">
        <v>0</v>
      </c>
      <c r="F73" s="122">
        <v>0</v>
      </c>
      <c r="G73" s="122">
        <v>0</v>
      </c>
      <c r="H73" s="122">
        <v>0</v>
      </c>
      <c r="I73" s="122">
        <v>26872</v>
      </c>
      <c r="J73" s="123">
        <v>100</v>
      </c>
    </row>
    <row r="74" spans="1:10">
      <c r="A74" s="1212" t="s">
        <v>597</v>
      </c>
      <c r="B74" s="189" t="s">
        <v>583</v>
      </c>
      <c r="C74" s="125">
        <v>29390.09</v>
      </c>
      <c r="D74" s="125">
        <v>17.71</v>
      </c>
      <c r="E74" s="125">
        <v>0</v>
      </c>
      <c r="F74" s="125">
        <v>0</v>
      </c>
      <c r="G74" s="125">
        <v>0</v>
      </c>
      <c r="H74" s="125">
        <v>0</v>
      </c>
      <c r="I74" s="125">
        <v>29390.09</v>
      </c>
      <c r="J74" s="126">
        <v>17.71</v>
      </c>
    </row>
    <row r="75" spans="1:10">
      <c r="A75" s="1213" t="s">
        <v>598</v>
      </c>
      <c r="B75" s="187" t="s">
        <v>584</v>
      </c>
      <c r="C75" s="120">
        <v>22106.09</v>
      </c>
      <c r="D75" s="120">
        <v>13.32</v>
      </c>
      <c r="E75" s="120">
        <v>0</v>
      </c>
      <c r="F75" s="120">
        <v>0</v>
      </c>
      <c r="G75" s="120">
        <v>0</v>
      </c>
      <c r="H75" s="120">
        <v>0</v>
      </c>
      <c r="I75" s="120">
        <v>22106.09</v>
      </c>
      <c r="J75" s="121">
        <v>13.32</v>
      </c>
    </row>
    <row r="76" spans="1:10">
      <c r="A76" s="1213" t="s">
        <v>598</v>
      </c>
      <c r="B76" s="188" t="s">
        <v>585</v>
      </c>
      <c r="C76" s="120">
        <v>31681.49</v>
      </c>
      <c r="D76" s="120">
        <v>19.09</v>
      </c>
      <c r="E76" s="120">
        <v>0</v>
      </c>
      <c r="F76" s="120">
        <v>0</v>
      </c>
      <c r="G76" s="120">
        <v>0</v>
      </c>
      <c r="H76" s="120">
        <v>0</v>
      </c>
      <c r="I76" s="120">
        <v>31681.49</v>
      </c>
      <c r="J76" s="121">
        <v>19.09</v>
      </c>
    </row>
    <row r="77" spans="1:10">
      <c r="A77" s="1213" t="s">
        <v>598</v>
      </c>
      <c r="B77" s="188" t="s">
        <v>586</v>
      </c>
      <c r="C77" s="120">
        <v>20532.52</v>
      </c>
      <c r="D77" s="120">
        <v>12.37</v>
      </c>
      <c r="E77" s="120">
        <v>0</v>
      </c>
      <c r="F77" s="120">
        <v>0</v>
      </c>
      <c r="G77" s="120">
        <v>0</v>
      </c>
      <c r="H77" s="120">
        <v>0</v>
      </c>
      <c r="I77" s="120">
        <v>20532.52</v>
      </c>
      <c r="J77" s="121">
        <v>12.37</v>
      </c>
    </row>
    <row r="78" spans="1:10">
      <c r="A78" s="1213" t="s">
        <v>598</v>
      </c>
      <c r="B78" s="188" t="s">
        <v>587</v>
      </c>
      <c r="C78" s="120">
        <v>19140.349999999999</v>
      </c>
      <c r="D78" s="120">
        <v>11.53</v>
      </c>
      <c r="E78" s="120">
        <v>0</v>
      </c>
      <c r="F78" s="120">
        <v>0</v>
      </c>
      <c r="G78" s="120">
        <v>0</v>
      </c>
      <c r="H78" s="120">
        <v>0</v>
      </c>
      <c r="I78" s="120">
        <v>19140.349999999999</v>
      </c>
      <c r="J78" s="121">
        <v>11.53</v>
      </c>
    </row>
    <row r="79" spans="1:10">
      <c r="A79" s="1213" t="s">
        <v>598</v>
      </c>
      <c r="B79" s="188" t="s">
        <v>588</v>
      </c>
      <c r="C79" s="120">
        <v>18246.43</v>
      </c>
      <c r="D79" s="120">
        <v>10.99</v>
      </c>
      <c r="E79" s="120">
        <v>0</v>
      </c>
      <c r="F79" s="120">
        <v>0</v>
      </c>
      <c r="G79" s="120">
        <v>0</v>
      </c>
      <c r="H79" s="120">
        <v>0</v>
      </c>
      <c r="I79" s="120">
        <v>18246.43</v>
      </c>
      <c r="J79" s="121">
        <v>10.99</v>
      </c>
    </row>
    <row r="80" spans="1:10">
      <c r="A80" s="1213" t="s">
        <v>598</v>
      </c>
      <c r="B80" s="188" t="s">
        <v>432</v>
      </c>
      <c r="C80" s="120">
        <v>20768.349999999999</v>
      </c>
      <c r="D80" s="120">
        <v>12.51</v>
      </c>
      <c r="E80" s="120">
        <v>0</v>
      </c>
      <c r="F80" s="120">
        <v>0</v>
      </c>
      <c r="G80" s="120">
        <v>0</v>
      </c>
      <c r="H80" s="120">
        <v>0</v>
      </c>
      <c r="I80" s="120">
        <v>20768.349999999999</v>
      </c>
      <c r="J80" s="121">
        <v>12.51</v>
      </c>
    </row>
    <row r="81" spans="1:10">
      <c r="A81" s="1213" t="s">
        <v>598</v>
      </c>
      <c r="B81" s="65" t="s">
        <v>433</v>
      </c>
      <c r="C81" s="120">
        <v>161865.32</v>
      </c>
      <c r="D81" s="120">
        <v>97.52</v>
      </c>
      <c r="E81" s="120">
        <v>0</v>
      </c>
      <c r="F81" s="120">
        <v>0</v>
      </c>
      <c r="G81" s="120">
        <v>0</v>
      </c>
      <c r="H81" s="120">
        <v>0</v>
      </c>
      <c r="I81" s="120">
        <v>161865.32</v>
      </c>
      <c r="J81" s="121">
        <v>97.52</v>
      </c>
    </row>
    <row r="82" spans="1:10" ht="30" customHeight="1">
      <c r="A82" s="1213" t="s">
        <v>598</v>
      </c>
      <c r="B82" s="181" t="s">
        <v>434</v>
      </c>
      <c r="C82" s="120">
        <v>856.82</v>
      </c>
      <c r="D82" s="120">
        <v>0.52</v>
      </c>
      <c r="E82" s="120">
        <v>0</v>
      </c>
      <c r="F82" s="120">
        <v>0</v>
      </c>
      <c r="G82" s="120">
        <v>0</v>
      </c>
      <c r="H82" s="120">
        <v>0</v>
      </c>
      <c r="I82" s="120">
        <v>856.82</v>
      </c>
      <c r="J82" s="121">
        <v>0.52</v>
      </c>
    </row>
    <row r="83" spans="1:10">
      <c r="A83" s="1213" t="s">
        <v>598</v>
      </c>
      <c r="B83" s="65" t="s">
        <v>435</v>
      </c>
      <c r="C83" s="120">
        <v>3251.47</v>
      </c>
      <c r="D83" s="120">
        <v>1.96</v>
      </c>
      <c r="E83" s="120">
        <v>0</v>
      </c>
      <c r="F83" s="120">
        <v>0</v>
      </c>
      <c r="G83" s="120">
        <v>0</v>
      </c>
      <c r="H83" s="120">
        <v>0</v>
      </c>
      <c r="I83" s="120">
        <v>3251.47</v>
      </c>
      <c r="J83" s="121">
        <v>1.96</v>
      </c>
    </row>
    <row r="84" spans="1:10">
      <c r="A84" s="1214" t="s">
        <v>598</v>
      </c>
      <c r="B84" s="246" t="s">
        <v>391</v>
      </c>
      <c r="C84" s="122">
        <v>165973.60999999999</v>
      </c>
      <c r="D84" s="122">
        <v>100</v>
      </c>
      <c r="E84" s="122">
        <v>0</v>
      </c>
      <c r="F84" s="122">
        <v>0</v>
      </c>
      <c r="G84" s="122">
        <v>0</v>
      </c>
      <c r="H84" s="122">
        <v>0</v>
      </c>
      <c r="I84" s="122">
        <v>165973.60999999999</v>
      </c>
      <c r="J84" s="123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L28"/>
  <sheetViews>
    <sheetView view="pageBreakPreview" zoomScale="85" zoomScaleNormal="75" zoomScaleSheetLayoutView="85" workbookViewId="0">
      <selection activeCell="N32" sqref="N32"/>
    </sheetView>
  </sheetViews>
  <sheetFormatPr baseColWidth="10" defaultRowHeight="12.75"/>
  <cols>
    <col min="1" max="1" width="11.42578125" style="316"/>
    <col min="2" max="2" width="35" style="316" customWidth="1"/>
    <col min="3" max="6" width="17.42578125" style="316" customWidth="1"/>
    <col min="7" max="16384" width="11.42578125" style="316"/>
  </cols>
  <sheetData>
    <row r="1" spans="2:12" ht="18">
      <c r="B1" s="1083" t="s">
        <v>396</v>
      </c>
      <c r="C1" s="1083"/>
      <c r="D1" s="1083"/>
      <c r="E1" s="1083"/>
      <c r="F1" s="1083"/>
      <c r="G1" s="315"/>
      <c r="H1" s="315"/>
    </row>
    <row r="3" spans="2:12" ht="21" customHeight="1">
      <c r="B3" s="1099" t="s">
        <v>410</v>
      </c>
      <c r="C3" s="1100"/>
      <c r="D3" s="1100"/>
      <c r="E3" s="1100"/>
      <c r="F3" s="1100"/>
      <c r="G3" s="317"/>
      <c r="H3" s="317"/>
    </row>
    <row r="4" spans="2:12" ht="19.5" customHeight="1">
      <c r="B4" s="1101" t="s">
        <v>908</v>
      </c>
      <c r="C4" s="1102"/>
      <c r="D4" s="1102"/>
      <c r="E4" s="1102"/>
      <c r="F4" s="1102"/>
      <c r="G4" s="317"/>
      <c r="H4" s="317"/>
    </row>
    <row r="5" spans="2:12" ht="13.5" thickBot="1">
      <c r="B5" s="321"/>
      <c r="C5" s="321"/>
      <c r="D5" s="321"/>
      <c r="E5" s="321"/>
      <c r="F5" s="321"/>
    </row>
    <row r="6" spans="2:12" s="2" customFormat="1" ht="12.75" customHeight="1">
      <c r="B6" s="1103" t="s">
        <v>318</v>
      </c>
      <c r="C6" s="1105" t="s">
        <v>373</v>
      </c>
      <c r="D6" s="1105" t="s">
        <v>374</v>
      </c>
      <c r="E6" s="1105" t="s">
        <v>375</v>
      </c>
      <c r="F6" s="1107" t="s">
        <v>376</v>
      </c>
      <c r="G6" s="1"/>
      <c r="H6" s="1"/>
    </row>
    <row r="7" spans="2:12" s="2" customFormat="1" ht="32.25" customHeight="1" thickBot="1">
      <c r="B7" s="1104"/>
      <c r="C7" s="1106"/>
      <c r="D7" s="1106"/>
      <c r="E7" s="1106"/>
      <c r="F7" s="1108"/>
      <c r="G7" s="1"/>
      <c r="H7" s="1"/>
    </row>
    <row r="8" spans="2:12" s="2" customFormat="1" ht="20.25" customHeight="1">
      <c r="B8" s="336" t="s">
        <v>397</v>
      </c>
      <c r="C8" s="15">
        <v>798797.15573187568</v>
      </c>
      <c r="D8" s="15">
        <v>1973967.5542860082</v>
      </c>
      <c r="E8" s="15">
        <v>126392.75427671136</v>
      </c>
      <c r="F8" s="22">
        <v>2899157.4642945956</v>
      </c>
      <c r="G8" s="3"/>
      <c r="H8" s="3"/>
      <c r="I8" s="3"/>
      <c r="J8" s="3"/>
      <c r="K8" s="3"/>
      <c r="L8" s="3"/>
    </row>
    <row r="9" spans="2:12" s="2" customFormat="1">
      <c r="B9" s="337" t="s">
        <v>398</v>
      </c>
      <c r="C9" s="16">
        <v>953440.08041980967</v>
      </c>
      <c r="D9" s="16">
        <v>423682.46748596203</v>
      </c>
      <c r="E9" s="16">
        <v>163909.92661906424</v>
      </c>
      <c r="F9" s="23">
        <v>1541032.4745248361</v>
      </c>
      <c r="G9" s="3"/>
      <c r="H9" s="3"/>
      <c r="I9" s="3"/>
      <c r="J9" s="3"/>
      <c r="K9" s="3"/>
      <c r="L9" s="3"/>
    </row>
    <row r="10" spans="2:12" s="2" customFormat="1">
      <c r="B10" s="337" t="s">
        <v>399</v>
      </c>
      <c r="C10" s="16">
        <v>85012.411027284295</v>
      </c>
      <c r="D10" s="16">
        <v>38954.092772517753</v>
      </c>
      <c r="E10" s="16">
        <v>7922.3894838054402</v>
      </c>
      <c r="F10" s="23">
        <v>131888.8932836075</v>
      </c>
      <c r="G10" s="3"/>
      <c r="H10" s="3"/>
      <c r="I10" s="3"/>
      <c r="J10" s="3"/>
      <c r="K10" s="3"/>
      <c r="L10" s="3"/>
    </row>
    <row r="11" spans="2:12" s="2" customFormat="1">
      <c r="B11" s="337" t="s">
        <v>400</v>
      </c>
      <c r="C11" s="16">
        <v>17958.065874621003</v>
      </c>
      <c r="D11" s="16">
        <v>187740.38546055165</v>
      </c>
      <c r="E11" s="16">
        <v>3097.2458550181373</v>
      </c>
      <c r="F11" s="23">
        <v>208795.69719019081</v>
      </c>
      <c r="G11" s="3"/>
      <c r="H11" s="3"/>
      <c r="I11" s="3"/>
      <c r="J11" s="3"/>
      <c r="K11" s="3"/>
      <c r="L11" s="3"/>
    </row>
    <row r="12" spans="2:12" s="2" customFormat="1">
      <c r="B12" s="337" t="s">
        <v>511</v>
      </c>
      <c r="C12" s="16">
        <v>1161411.385686938</v>
      </c>
      <c r="D12" s="16">
        <v>1320281.5353503956</v>
      </c>
      <c r="E12" s="16">
        <v>221413.70428387175</v>
      </c>
      <c r="F12" s="23">
        <v>2703106.6253212052</v>
      </c>
      <c r="G12" s="3"/>
      <c r="H12" s="3"/>
      <c r="I12" s="3"/>
      <c r="J12" s="3"/>
      <c r="K12" s="3"/>
      <c r="L12" s="3"/>
    </row>
    <row r="13" spans="2:12" s="2" customFormat="1">
      <c r="B13" s="337" t="s">
        <v>412</v>
      </c>
      <c r="C13" s="16">
        <v>973897.9597021048</v>
      </c>
      <c r="D13" s="16">
        <v>1812718.0815106665</v>
      </c>
      <c r="E13" s="16">
        <v>146413.57966605178</v>
      </c>
      <c r="F13" s="23">
        <v>2933029.6208788231</v>
      </c>
      <c r="G13" s="3"/>
      <c r="H13" s="3"/>
      <c r="I13" s="3"/>
      <c r="J13" s="3"/>
      <c r="K13" s="3"/>
      <c r="L13" s="3"/>
    </row>
    <row r="14" spans="2:12" s="2" customFormat="1">
      <c r="B14" s="337" t="s">
        <v>403</v>
      </c>
      <c r="C14" s="16">
        <v>811296.13667750708</v>
      </c>
      <c r="D14" s="16">
        <v>567075.24005389633</v>
      </c>
      <c r="E14" s="16">
        <v>197076.19202811527</v>
      </c>
      <c r="F14" s="23">
        <v>1575447.5687595187</v>
      </c>
      <c r="G14" s="3"/>
      <c r="H14" s="3"/>
      <c r="I14" s="3"/>
      <c r="J14" s="3"/>
      <c r="K14" s="3"/>
      <c r="L14" s="3"/>
    </row>
    <row r="15" spans="2:12" s="2" customFormat="1">
      <c r="B15" s="337" t="s">
        <v>414</v>
      </c>
      <c r="C15" s="16">
        <v>71153.343903719084</v>
      </c>
      <c r="D15" s="16">
        <v>173939.82121405116</v>
      </c>
      <c r="E15" s="16">
        <v>20660.151550327184</v>
      </c>
      <c r="F15" s="23">
        <v>265753.31666809745</v>
      </c>
      <c r="G15" s="3"/>
      <c r="H15" s="3"/>
      <c r="I15" s="3"/>
      <c r="J15" s="3"/>
      <c r="K15" s="3"/>
      <c r="L15" s="3"/>
    </row>
    <row r="16" spans="2:12" s="2" customFormat="1">
      <c r="B16" s="337" t="s">
        <v>416</v>
      </c>
      <c r="C16" s="16">
        <v>146305.42287411375</v>
      </c>
      <c r="D16" s="16">
        <v>261366.51129768186</v>
      </c>
      <c r="E16" s="16">
        <v>26080.353153775588</v>
      </c>
      <c r="F16" s="23">
        <v>433752.28732557117</v>
      </c>
      <c r="G16" s="3"/>
      <c r="H16" s="3"/>
      <c r="I16" s="3"/>
      <c r="J16" s="3"/>
      <c r="K16" s="3"/>
      <c r="L16" s="3"/>
    </row>
    <row r="17" spans="2:12" s="2" customFormat="1">
      <c r="B17" s="337" t="s">
        <v>413</v>
      </c>
      <c r="C17" s="16">
        <v>580809.11996617122</v>
      </c>
      <c r="D17" s="16">
        <v>91249.550983579262</v>
      </c>
      <c r="E17" s="16">
        <v>70313.66432579502</v>
      </c>
      <c r="F17" s="23">
        <v>742372.33527554548</v>
      </c>
      <c r="G17" s="3"/>
      <c r="H17" s="3"/>
      <c r="I17" s="3"/>
      <c r="J17" s="3"/>
      <c r="K17" s="3"/>
      <c r="L17" s="3"/>
    </row>
    <row r="18" spans="2:12" s="2" customFormat="1">
      <c r="B18" s="337" t="s">
        <v>405</v>
      </c>
      <c r="C18" s="16">
        <v>124229.09665709487</v>
      </c>
      <c r="D18" s="16">
        <v>1748133.5334847881</v>
      </c>
      <c r="E18" s="16">
        <v>20620.810787844886</v>
      </c>
      <c r="F18" s="23">
        <v>1892983.4409297279</v>
      </c>
      <c r="G18" s="3"/>
      <c r="H18" s="3"/>
      <c r="I18" s="3"/>
      <c r="J18" s="3"/>
      <c r="K18" s="3"/>
      <c r="L18" s="3"/>
    </row>
    <row r="19" spans="2:12" s="2" customFormat="1">
      <c r="B19" s="337" t="s">
        <v>406</v>
      </c>
      <c r="C19" s="16">
        <v>401035.00689185818</v>
      </c>
      <c r="D19" s="16">
        <v>740694.75389634015</v>
      </c>
      <c r="E19" s="16">
        <v>279866.82345414872</v>
      </c>
      <c r="F19" s="23">
        <v>1421596.5842423472</v>
      </c>
      <c r="G19" s="3"/>
      <c r="H19" s="3"/>
      <c r="I19" s="3"/>
      <c r="J19" s="3"/>
      <c r="K19" s="3"/>
      <c r="L19" s="3"/>
    </row>
    <row r="20" spans="2:12" s="2" customFormat="1">
      <c r="B20" s="337" t="s">
        <v>417</v>
      </c>
      <c r="C20" s="16">
        <v>88907.673450216709</v>
      </c>
      <c r="D20" s="16">
        <v>61492.217072303414</v>
      </c>
      <c r="E20" s="16">
        <v>36143.553606574213</v>
      </c>
      <c r="F20" s="23">
        <v>186543.44412909434</v>
      </c>
      <c r="G20" s="3"/>
      <c r="H20" s="3"/>
      <c r="I20" s="3"/>
      <c r="J20" s="3"/>
      <c r="K20" s="3"/>
      <c r="L20" s="3"/>
    </row>
    <row r="21" spans="2:12" s="2" customFormat="1">
      <c r="B21" s="337" t="s">
        <v>407</v>
      </c>
      <c r="C21" s="16">
        <v>61997.438184260391</v>
      </c>
      <c r="D21" s="16">
        <v>104805.78172206575</v>
      </c>
      <c r="E21" s="16">
        <v>8457.1957866988123</v>
      </c>
      <c r="F21" s="23">
        <v>175260.41569302496</v>
      </c>
      <c r="G21" s="3"/>
      <c r="H21" s="3"/>
      <c r="I21" s="3"/>
      <c r="J21" s="3"/>
      <c r="K21" s="3"/>
      <c r="L21" s="3"/>
    </row>
    <row r="22" spans="2:12" s="2" customFormat="1">
      <c r="B22" s="337" t="s">
        <v>409</v>
      </c>
      <c r="C22" s="16">
        <v>180490.11681475706</v>
      </c>
      <c r="D22" s="16">
        <v>196001.60098022444</v>
      </c>
      <c r="E22" s="16">
        <v>14046.524879475877</v>
      </c>
      <c r="F22" s="23">
        <v>390538.24267445737</v>
      </c>
      <c r="G22" s="3"/>
      <c r="H22" s="3"/>
      <c r="I22" s="3"/>
      <c r="J22" s="3"/>
      <c r="K22" s="3"/>
      <c r="L22" s="3"/>
    </row>
    <row r="23" spans="2:12" s="2" customFormat="1">
      <c r="B23" s="337" t="s">
        <v>411</v>
      </c>
      <c r="C23" s="16">
        <v>51779.75936342292</v>
      </c>
      <c r="D23" s="16">
        <v>382668.99036428292</v>
      </c>
      <c r="E23" s="16">
        <v>16883.796771415851</v>
      </c>
      <c r="F23" s="23">
        <v>451332.5464991217</v>
      </c>
      <c r="G23" s="3"/>
      <c r="H23" s="3"/>
      <c r="I23" s="3"/>
      <c r="J23" s="3"/>
      <c r="K23" s="3"/>
      <c r="L23" s="3"/>
    </row>
    <row r="24" spans="2:12" s="2" customFormat="1">
      <c r="B24" s="337" t="s">
        <v>415</v>
      </c>
      <c r="C24" s="16">
        <v>284872.99847230106</v>
      </c>
      <c r="D24" s="16">
        <v>10981.962231446681</v>
      </c>
      <c r="E24" s="16">
        <v>12197.993251694741</v>
      </c>
      <c r="F24" s="23">
        <v>308052.95395544247</v>
      </c>
      <c r="G24" s="3"/>
      <c r="H24" s="3"/>
      <c r="I24" s="3"/>
      <c r="J24" s="3"/>
      <c r="K24" s="3"/>
      <c r="L24" s="3"/>
    </row>
    <row r="25" spans="2:12" s="2" customFormat="1">
      <c r="B25" s="337"/>
      <c r="C25" s="17"/>
      <c r="D25" s="17"/>
      <c r="E25" s="17"/>
      <c r="F25" s="24"/>
      <c r="G25" s="1"/>
      <c r="H25" s="3"/>
      <c r="I25" s="1"/>
      <c r="J25" s="3"/>
      <c r="K25" s="1"/>
      <c r="L25" s="3"/>
    </row>
    <row r="26" spans="2:12" s="2" customFormat="1" ht="13.5" thickBot="1">
      <c r="B26" s="338" t="s">
        <v>392</v>
      </c>
      <c r="C26" s="131">
        <v>6793393.1716980552</v>
      </c>
      <c r="D26" s="131">
        <v>10095754.080166763</v>
      </c>
      <c r="E26" s="131">
        <v>1371496.6597803889</v>
      </c>
      <c r="F26" s="133">
        <v>18260643.911645208</v>
      </c>
      <c r="G26" s="3"/>
      <c r="H26" s="3"/>
      <c r="I26" s="3"/>
      <c r="J26" s="3"/>
      <c r="K26" s="3"/>
      <c r="L26" s="3"/>
    </row>
    <row r="27" spans="2:12" s="2" customFormat="1" ht="21" customHeight="1">
      <c r="B27" s="1097" t="s">
        <v>451</v>
      </c>
      <c r="C27" s="1097"/>
      <c r="D27" s="1097"/>
      <c r="E27" s="1097"/>
      <c r="F27" s="1097"/>
    </row>
    <row r="28" spans="2:12" s="2" customFormat="1">
      <c r="B28" s="1098" t="s">
        <v>773</v>
      </c>
      <c r="C28" s="1098"/>
      <c r="D28" s="1098"/>
      <c r="E28" s="1098"/>
      <c r="F28" s="1098"/>
    </row>
  </sheetData>
  <mergeCells count="10">
    <mergeCell ref="B27:F27"/>
    <mergeCell ref="B28:F28"/>
    <mergeCell ref="B1:F1"/>
    <mergeCell ref="B3:F3"/>
    <mergeCell ref="B4:F4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0"/>
  <dimension ref="A1:J84"/>
  <sheetViews>
    <sheetView view="pageBreakPreview" zoomScale="60" workbookViewId="0">
      <selection activeCell="E5" sqref="E5:I5"/>
    </sheetView>
  </sheetViews>
  <sheetFormatPr baseColWidth="10" defaultRowHeight="12.75"/>
  <cols>
    <col min="1" max="1" width="22.28515625" style="340" customWidth="1"/>
    <col min="2" max="2" width="27.85546875" style="340" customWidth="1"/>
    <col min="3" max="8" width="15.28515625" style="340" customWidth="1"/>
    <col min="9" max="10" width="18.5703125" style="340" customWidth="1"/>
    <col min="11" max="16384" width="11.42578125" style="340"/>
  </cols>
  <sheetData>
    <row r="1" spans="1:10" ht="18">
      <c r="A1" s="1215" t="s">
        <v>424</v>
      </c>
      <c r="B1" s="1215"/>
      <c r="C1" s="1215"/>
      <c r="D1" s="1215"/>
      <c r="E1" s="1215"/>
      <c r="F1" s="1215"/>
      <c r="G1" s="1215"/>
      <c r="H1" s="1215"/>
      <c r="I1" s="1215"/>
      <c r="J1" s="1215"/>
    </row>
    <row r="3" spans="1:10" s="662" customFormat="1" ht="15">
      <c r="A3" s="1216" t="s">
        <v>924</v>
      </c>
      <c r="B3" s="1216"/>
      <c r="C3" s="1216"/>
      <c r="D3" s="1216"/>
      <c r="E3" s="1216"/>
      <c r="F3" s="1216"/>
      <c r="G3" s="1216"/>
      <c r="H3" s="1216"/>
      <c r="I3" s="1216"/>
      <c r="J3" s="1216"/>
    </row>
    <row r="4" spans="1:10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27.75" customHeight="1">
      <c r="A5" s="1217" t="s">
        <v>218</v>
      </c>
      <c r="B5" s="1240" t="s">
        <v>425</v>
      </c>
      <c r="C5" s="1242" t="s">
        <v>442</v>
      </c>
      <c r="D5" s="1242"/>
      <c r="E5" s="1242"/>
      <c r="F5" s="1242"/>
      <c r="G5" s="1242"/>
      <c r="H5" s="1242"/>
      <c r="I5" s="1240" t="s">
        <v>628</v>
      </c>
      <c r="J5" s="1243"/>
    </row>
    <row r="6" spans="1:10" ht="33" customHeight="1">
      <c r="A6" s="1238"/>
      <c r="B6" s="1241"/>
      <c r="C6" s="1244" t="s">
        <v>443</v>
      </c>
      <c r="D6" s="1244"/>
      <c r="E6" s="1244" t="s">
        <v>444</v>
      </c>
      <c r="F6" s="1244"/>
      <c r="G6" s="1244" t="s">
        <v>445</v>
      </c>
      <c r="H6" s="1244"/>
      <c r="I6" s="1245" t="s">
        <v>446</v>
      </c>
      <c r="J6" s="1246"/>
    </row>
    <row r="7" spans="1:10" ht="34.5" customHeight="1">
      <c r="A7" s="1239"/>
      <c r="B7" s="660" t="s">
        <v>582</v>
      </c>
      <c r="C7" s="659" t="s">
        <v>632</v>
      </c>
      <c r="D7" s="659" t="s">
        <v>567</v>
      </c>
      <c r="E7" s="659" t="s">
        <v>632</v>
      </c>
      <c r="F7" s="659" t="s">
        <v>567</v>
      </c>
      <c r="G7" s="659" t="s">
        <v>632</v>
      </c>
      <c r="H7" s="659" t="s">
        <v>567</v>
      </c>
      <c r="I7" s="659" t="s">
        <v>632</v>
      </c>
      <c r="J7" s="672" t="s">
        <v>567</v>
      </c>
    </row>
    <row r="8" spans="1:10">
      <c r="A8" s="1212" t="s">
        <v>598</v>
      </c>
      <c r="B8" s="189" t="s">
        <v>583</v>
      </c>
      <c r="C8" s="125">
        <v>0</v>
      </c>
      <c r="D8" s="125">
        <v>0</v>
      </c>
      <c r="E8" s="125">
        <v>13020.5</v>
      </c>
      <c r="F8" s="125">
        <v>2.2000000000000002</v>
      </c>
      <c r="G8" s="125">
        <v>7453.23</v>
      </c>
      <c r="H8" s="125">
        <v>1.26</v>
      </c>
      <c r="I8" s="125">
        <v>20473.73</v>
      </c>
      <c r="J8" s="126">
        <v>3.46</v>
      </c>
    </row>
    <row r="9" spans="1:10">
      <c r="A9" s="1213" t="s">
        <v>599</v>
      </c>
      <c r="B9" s="187" t="s">
        <v>584</v>
      </c>
      <c r="C9" s="120">
        <v>0</v>
      </c>
      <c r="D9" s="120">
        <v>0</v>
      </c>
      <c r="E9" s="120">
        <v>2987.8</v>
      </c>
      <c r="F9" s="120">
        <v>0.51</v>
      </c>
      <c r="G9" s="120">
        <v>2503.9699999999998</v>
      </c>
      <c r="H9" s="120">
        <v>0.42</v>
      </c>
      <c r="I9" s="120">
        <v>5491.77</v>
      </c>
      <c r="J9" s="121">
        <v>0.93</v>
      </c>
    </row>
    <row r="10" spans="1:10">
      <c r="A10" s="1213" t="s">
        <v>599</v>
      </c>
      <c r="B10" s="188" t="s">
        <v>585</v>
      </c>
      <c r="C10" s="120">
        <v>0</v>
      </c>
      <c r="D10" s="120">
        <v>0</v>
      </c>
      <c r="E10" s="120">
        <v>10687.54</v>
      </c>
      <c r="F10" s="120">
        <v>1.81</v>
      </c>
      <c r="G10" s="120">
        <v>16671.71</v>
      </c>
      <c r="H10" s="120">
        <v>2.82</v>
      </c>
      <c r="I10" s="120">
        <v>27359.25</v>
      </c>
      <c r="J10" s="121">
        <v>4.63</v>
      </c>
    </row>
    <row r="11" spans="1:10">
      <c r="A11" s="1213" t="s">
        <v>599</v>
      </c>
      <c r="B11" s="188" t="s">
        <v>586</v>
      </c>
      <c r="C11" s="120">
        <v>0</v>
      </c>
      <c r="D11" s="120">
        <v>0</v>
      </c>
      <c r="E11" s="120">
        <v>8936.69</v>
      </c>
      <c r="F11" s="120">
        <v>1.51</v>
      </c>
      <c r="G11" s="120">
        <v>22494.18</v>
      </c>
      <c r="H11" s="120">
        <v>3.81</v>
      </c>
      <c r="I11" s="120">
        <v>31430.87</v>
      </c>
      <c r="J11" s="121">
        <v>5.32</v>
      </c>
    </row>
    <row r="12" spans="1:10">
      <c r="A12" s="1213" t="s">
        <v>599</v>
      </c>
      <c r="B12" s="188" t="s">
        <v>587</v>
      </c>
      <c r="C12" s="120">
        <v>0</v>
      </c>
      <c r="D12" s="120">
        <v>0</v>
      </c>
      <c r="E12" s="120">
        <v>8838.61</v>
      </c>
      <c r="F12" s="120">
        <v>1.5</v>
      </c>
      <c r="G12" s="120">
        <v>28207.94</v>
      </c>
      <c r="H12" s="120">
        <v>4.7699999999999996</v>
      </c>
      <c r="I12" s="120">
        <v>37046.550000000003</v>
      </c>
      <c r="J12" s="121">
        <v>6.27</v>
      </c>
    </row>
    <row r="13" spans="1:10">
      <c r="A13" s="1213" t="s">
        <v>599</v>
      </c>
      <c r="B13" s="188" t="s">
        <v>588</v>
      </c>
      <c r="C13" s="120">
        <v>0</v>
      </c>
      <c r="D13" s="120">
        <v>0</v>
      </c>
      <c r="E13" s="120">
        <v>11761.6</v>
      </c>
      <c r="F13" s="120">
        <v>1.99</v>
      </c>
      <c r="G13" s="120">
        <v>41736.29</v>
      </c>
      <c r="H13" s="120">
        <v>7.06</v>
      </c>
      <c r="I13" s="120">
        <v>53497.89</v>
      </c>
      <c r="J13" s="121">
        <v>9.0500000000000007</v>
      </c>
    </row>
    <row r="14" spans="1:10">
      <c r="A14" s="1213" t="s">
        <v>599</v>
      </c>
      <c r="B14" s="188" t="s">
        <v>432</v>
      </c>
      <c r="C14" s="120">
        <v>0</v>
      </c>
      <c r="D14" s="120">
        <v>0</v>
      </c>
      <c r="E14" s="120">
        <v>45372.12</v>
      </c>
      <c r="F14" s="120">
        <v>7.68</v>
      </c>
      <c r="G14" s="120">
        <v>341359.84</v>
      </c>
      <c r="H14" s="120">
        <v>57.76</v>
      </c>
      <c r="I14" s="120">
        <v>386731.96</v>
      </c>
      <c r="J14" s="121">
        <v>65.44</v>
      </c>
    </row>
    <row r="15" spans="1:10">
      <c r="A15" s="1213" t="s">
        <v>599</v>
      </c>
      <c r="B15" s="65" t="s">
        <v>433</v>
      </c>
      <c r="C15" s="120">
        <v>0</v>
      </c>
      <c r="D15" s="120">
        <v>0</v>
      </c>
      <c r="E15" s="120">
        <v>101604.86</v>
      </c>
      <c r="F15" s="120">
        <v>17.2</v>
      </c>
      <c r="G15" s="120">
        <v>460427.16</v>
      </c>
      <c r="H15" s="120">
        <v>77.900000000000006</v>
      </c>
      <c r="I15" s="120">
        <v>562032.02</v>
      </c>
      <c r="J15" s="121">
        <v>95.1</v>
      </c>
    </row>
    <row r="16" spans="1:10" ht="23.25" customHeight="1">
      <c r="A16" s="1213" t="s">
        <v>599</v>
      </c>
      <c r="B16" s="181" t="s">
        <v>434</v>
      </c>
      <c r="C16" s="120">
        <v>0</v>
      </c>
      <c r="D16" s="120">
        <v>0</v>
      </c>
      <c r="E16" s="120">
        <v>902.39</v>
      </c>
      <c r="F16" s="120">
        <v>0.15</v>
      </c>
      <c r="G16" s="120">
        <v>1517.15</v>
      </c>
      <c r="H16" s="120">
        <v>0.26</v>
      </c>
      <c r="I16" s="120">
        <v>2419.54</v>
      </c>
      <c r="J16" s="121">
        <v>0.41</v>
      </c>
    </row>
    <row r="17" spans="1:10">
      <c r="A17" s="1213" t="s">
        <v>599</v>
      </c>
      <c r="B17" s="65" t="s">
        <v>435</v>
      </c>
      <c r="C17" s="120">
        <v>0</v>
      </c>
      <c r="D17" s="120">
        <v>0</v>
      </c>
      <c r="E17" s="120">
        <v>9200.5300000000007</v>
      </c>
      <c r="F17" s="120">
        <v>1.56</v>
      </c>
      <c r="G17" s="120">
        <v>17336.8</v>
      </c>
      <c r="H17" s="120">
        <v>2.93</v>
      </c>
      <c r="I17" s="120">
        <v>26537.33</v>
      </c>
      <c r="J17" s="121">
        <v>4.49</v>
      </c>
    </row>
    <row r="18" spans="1:10">
      <c r="A18" s="1214" t="s">
        <v>599</v>
      </c>
      <c r="B18" s="246" t="s">
        <v>391</v>
      </c>
      <c r="C18" s="122">
        <v>0</v>
      </c>
      <c r="D18" s="122">
        <v>0</v>
      </c>
      <c r="E18" s="122">
        <v>111707.78</v>
      </c>
      <c r="F18" s="122">
        <v>18.91</v>
      </c>
      <c r="G18" s="122">
        <v>479281.11</v>
      </c>
      <c r="H18" s="122">
        <v>81.09</v>
      </c>
      <c r="I18" s="122">
        <v>590988.89</v>
      </c>
      <c r="J18" s="123">
        <v>100</v>
      </c>
    </row>
    <row r="19" spans="1:10">
      <c r="A19" s="1212" t="s">
        <v>599</v>
      </c>
      <c r="B19" s="189" t="s">
        <v>583</v>
      </c>
      <c r="C19" s="125">
        <v>27053.35</v>
      </c>
      <c r="D19" s="125">
        <v>17.34</v>
      </c>
      <c r="E19" s="125">
        <v>0</v>
      </c>
      <c r="F19" s="125">
        <v>0</v>
      </c>
      <c r="G19" s="125">
        <v>0</v>
      </c>
      <c r="H19" s="125">
        <v>0</v>
      </c>
      <c r="I19" s="125">
        <v>27053.35</v>
      </c>
      <c r="J19" s="126">
        <v>17.34</v>
      </c>
    </row>
    <row r="20" spans="1:10">
      <c r="A20" s="1213" t="s">
        <v>600</v>
      </c>
      <c r="B20" s="187" t="s">
        <v>584</v>
      </c>
      <c r="C20" s="120">
        <v>3751.99</v>
      </c>
      <c r="D20" s="120">
        <v>2.4</v>
      </c>
      <c r="E20" s="120">
        <v>0</v>
      </c>
      <c r="F20" s="120">
        <v>0</v>
      </c>
      <c r="G20" s="120">
        <v>0</v>
      </c>
      <c r="H20" s="120">
        <v>0</v>
      </c>
      <c r="I20" s="120">
        <v>3751.99</v>
      </c>
      <c r="J20" s="121">
        <v>2.4</v>
      </c>
    </row>
    <row r="21" spans="1:10">
      <c r="A21" s="1213" t="s">
        <v>600</v>
      </c>
      <c r="B21" s="188" t="s">
        <v>585</v>
      </c>
      <c r="C21" s="120">
        <v>8510.84</v>
      </c>
      <c r="D21" s="120">
        <v>5.46</v>
      </c>
      <c r="E21" s="120">
        <v>0</v>
      </c>
      <c r="F21" s="120">
        <v>0</v>
      </c>
      <c r="G21" s="120">
        <v>0</v>
      </c>
      <c r="H21" s="120">
        <v>0</v>
      </c>
      <c r="I21" s="120">
        <v>8510.84</v>
      </c>
      <c r="J21" s="121">
        <v>5.46</v>
      </c>
    </row>
    <row r="22" spans="1:10">
      <c r="A22" s="1213" t="s">
        <v>600</v>
      </c>
      <c r="B22" s="188" t="s">
        <v>586</v>
      </c>
      <c r="C22" s="120">
        <v>10746.11</v>
      </c>
      <c r="D22" s="120">
        <v>6.89</v>
      </c>
      <c r="E22" s="120">
        <v>0</v>
      </c>
      <c r="F22" s="120">
        <v>0</v>
      </c>
      <c r="G22" s="120">
        <v>0</v>
      </c>
      <c r="H22" s="120">
        <v>0</v>
      </c>
      <c r="I22" s="120">
        <v>10746.11</v>
      </c>
      <c r="J22" s="121">
        <v>6.89</v>
      </c>
    </row>
    <row r="23" spans="1:10">
      <c r="A23" s="1213" t="s">
        <v>600</v>
      </c>
      <c r="B23" s="188" t="s">
        <v>587</v>
      </c>
      <c r="C23" s="120">
        <v>15394.6</v>
      </c>
      <c r="D23" s="120">
        <v>9.8699999999999992</v>
      </c>
      <c r="E23" s="120">
        <v>0</v>
      </c>
      <c r="F23" s="120">
        <v>0</v>
      </c>
      <c r="G23" s="120">
        <v>0</v>
      </c>
      <c r="H23" s="120">
        <v>0</v>
      </c>
      <c r="I23" s="120">
        <v>15394.6</v>
      </c>
      <c r="J23" s="121">
        <v>9.8699999999999992</v>
      </c>
    </row>
    <row r="24" spans="1:10">
      <c r="A24" s="1213" t="s">
        <v>600</v>
      </c>
      <c r="B24" s="188" t="s">
        <v>588</v>
      </c>
      <c r="C24" s="120">
        <v>21596.639999999999</v>
      </c>
      <c r="D24" s="120">
        <v>13.84</v>
      </c>
      <c r="E24" s="120">
        <v>0</v>
      </c>
      <c r="F24" s="120">
        <v>0</v>
      </c>
      <c r="G24" s="120">
        <v>0</v>
      </c>
      <c r="H24" s="120">
        <v>0</v>
      </c>
      <c r="I24" s="120">
        <v>21596.639999999999</v>
      </c>
      <c r="J24" s="121">
        <v>13.84</v>
      </c>
    </row>
    <row r="25" spans="1:10">
      <c r="A25" s="1213" t="s">
        <v>600</v>
      </c>
      <c r="B25" s="188" t="s">
        <v>432</v>
      </c>
      <c r="C25" s="120">
        <v>55935.78</v>
      </c>
      <c r="D25" s="120">
        <v>35.85</v>
      </c>
      <c r="E25" s="120">
        <v>0</v>
      </c>
      <c r="F25" s="120">
        <v>0</v>
      </c>
      <c r="G25" s="120">
        <v>0</v>
      </c>
      <c r="H25" s="120">
        <v>0</v>
      </c>
      <c r="I25" s="120">
        <v>55935.78</v>
      </c>
      <c r="J25" s="121">
        <v>35.85</v>
      </c>
    </row>
    <row r="26" spans="1:10" ht="17.25" customHeight="1">
      <c r="A26" s="1213" t="s">
        <v>600</v>
      </c>
      <c r="B26" s="65" t="s">
        <v>433</v>
      </c>
      <c r="C26" s="120">
        <v>142989.31</v>
      </c>
      <c r="D26" s="120">
        <v>91.65</v>
      </c>
      <c r="E26" s="120">
        <v>0</v>
      </c>
      <c r="F26" s="120">
        <v>0</v>
      </c>
      <c r="G26" s="120">
        <v>0</v>
      </c>
      <c r="H26" s="120">
        <v>0</v>
      </c>
      <c r="I26" s="120">
        <v>142989.31</v>
      </c>
      <c r="J26" s="121">
        <v>91.65</v>
      </c>
    </row>
    <row r="27" spans="1:10" ht="27.75" customHeight="1">
      <c r="A27" s="1213" t="s">
        <v>600</v>
      </c>
      <c r="B27" s="181" t="s">
        <v>434</v>
      </c>
      <c r="C27" s="120">
        <v>435.81</v>
      </c>
      <c r="D27" s="120">
        <v>0.28000000000000003</v>
      </c>
      <c r="E27" s="120">
        <v>0</v>
      </c>
      <c r="F27" s="120">
        <v>0</v>
      </c>
      <c r="G27" s="120">
        <v>0</v>
      </c>
      <c r="H27" s="120">
        <v>0</v>
      </c>
      <c r="I27" s="120">
        <v>435.81</v>
      </c>
      <c r="J27" s="121">
        <v>0.28000000000000003</v>
      </c>
    </row>
    <row r="28" spans="1:10">
      <c r="A28" s="1213" t="s">
        <v>600</v>
      </c>
      <c r="B28" s="65" t="s">
        <v>435</v>
      </c>
      <c r="C28" s="120">
        <v>12585.88</v>
      </c>
      <c r="D28" s="120">
        <v>8.07</v>
      </c>
      <c r="E28" s="120">
        <v>0</v>
      </c>
      <c r="F28" s="120">
        <v>0</v>
      </c>
      <c r="G28" s="120">
        <v>0</v>
      </c>
      <c r="H28" s="120">
        <v>0</v>
      </c>
      <c r="I28" s="120">
        <v>12585.88</v>
      </c>
      <c r="J28" s="121">
        <v>8.07</v>
      </c>
    </row>
    <row r="29" spans="1:10">
      <c r="A29" s="1214" t="s">
        <v>600</v>
      </c>
      <c r="B29" s="246" t="s">
        <v>391</v>
      </c>
      <c r="C29" s="122">
        <v>156011</v>
      </c>
      <c r="D29" s="122">
        <v>100</v>
      </c>
      <c r="E29" s="122">
        <v>0</v>
      </c>
      <c r="F29" s="122">
        <v>0</v>
      </c>
      <c r="G29" s="122">
        <v>0</v>
      </c>
      <c r="H29" s="122">
        <v>0</v>
      </c>
      <c r="I29" s="122">
        <v>156011</v>
      </c>
      <c r="J29" s="123">
        <v>100</v>
      </c>
    </row>
    <row r="30" spans="1:10">
      <c r="A30" s="1212" t="s">
        <v>600</v>
      </c>
      <c r="B30" s="189" t="s">
        <v>583</v>
      </c>
      <c r="C30" s="125">
        <v>64814.44</v>
      </c>
      <c r="D30" s="125">
        <v>5.12</v>
      </c>
      <c r="E30" s="125">
        <v>2617.69</v>
      </c>
      <c r="F30" s="125">
        <v>0.21</v>
      </c>
      <c r="G30" s="125">
        <v>0</v>
      </c>
      <c r="H30" s="125">
        <v>0</v>
      </c>
      <c r="I30" s="125">
        <v>67432.13</v>
      </c>
      <c r="J30" s="126">
        <v>5.33</v>
      </c>
    </row>
    <row r="31" spans="1:10">
      <c r="A31" s="1213" t="s">
        <v>601</v>
      </c>
      <c r="B31" s="187" t="s">
        <v>584</v>
      </c>
      <c r="C31" s="120">
        <v>63345.66</v>
      </c>
      <c r="D31" s="120">
        <v>5.01</v>
      </c>
      <c r="E31" s="120">
        <v>2406.6</v>
      </c>
      <c r="F31" s="120">
        <v>0.19</v>
      </c>
      <c r="G31" s="120">
        <v>0</v>
      </c>
      <c r="H31" s="120">
        <v>0</v>
      </c>
      <c r="I31" s="120">
        <v>65752.259999999995</v>
      </c>
      <c r="J31" s="121">
        <v>5.2</v>
      </c>
    </row>
    <row r="32" spans="1:10">
      <c r="A32" s="1213" t="s">
        <v>601</v>
      </c>
      <c r="B32" s="188" t="s">
        <v>585</v>
      </c>
      <c r="C32" s="120">
        <v>119007.69</v>
      </c>
      <c r="D32" s="120">
        <v>9.41</v>
      </c>
      <c r="E32" s="120">
        <v>3299.45</v>
      </c>
      <c r="F32" s="120">
        <v>0.26</v>
      </c>
      <c r="G32" s="120">
        <v>0</v>
      </c>
      <c r="H32" s="120">
        <v>0</v>
      </c>
      <c r="I32" s="120">
        <v>122307.14</v>
      </c>
      <c r="J32" s="121">
        <v>9.67</v>
      </c>
    </row>
    <row r="33" spans="1:10">
      <c r="A33" s="1213" t="s">
        <v>601</v>
      </c>
      <c r="B33" s="188" t="s">
        <v>586</v>
      </c>
      <c r="C33" s="120">
        <v>141637.18</v>
      </c>
      <c r="D33" s="120">
        <v>11.2</v>
      </c>
      <c r="E33" s="120">
        <v>4686.17</v>
      </c>
      <c r="F33" s="120">
        <v>0.37</v>
      </c>
      <c r="G33" s="120">
        <v>0</v>
      </c>
      <c r="H33" s="120">
        <v>0</v>
      </c>
      <c r="I33" s="120">
        <v>146323.35</v>
      </c>
      <c r="J33" s="121">
        <v>11.57</v>
      </c>
    </row>
    <row r="34" spans="1:10">
      <c r="A34" s="1213" t="s">
        <v>601</v>
      </c>
      <c r="B34" s="188" t="s">
        <v>587</v>
      </c>
      <c r="C34" s="120">
        <v>176676.82</v>
      </c>
      <c r="D34" s="120">
        <v>13.97</v>
      </c>
      <c r="E34" s="120">
        <v>8063.8</v>
      </c>
      <c r="F34" s="120">
        <v>0.64</v>
      </c>
      <c r="G34" s="120">
        <v>0</v>
      </c>
      <c r="H34" s="120">
        <v>0</v>
      </c>
      <c r="I34" s="120">
        <v>184740.62</v>
      </c>
      <c r="J34" s="121">
        <v>14.61</v>
      </c>
    </row>
    <row r="35" spans="1:10">
      <c r="A35" s="1213" t="s">
        <v>601</v>
      </c>
      <c r="B35" s="188" t="s">
        <v>588</v>
      </c>
      <c r="C35" s="120">
        <v>201677.02</v>
      </c>
      <c r="D35" s="120">
        <v>15.95</v>
      </c>
      <c r="E35" s="120">
        <v>13063.26</v>
      </c>
      <c r="F35" s="120">
        <v>1.03</v>
      </c>
      <c r="G35" s="120">
        <v>0</v>
      </c>
      <c r="H35" s="120">
        <v>0</v>
      </c>
      <c r="I35" s="120">
        <v>214740.28</v>
      </c>
      <c r="J35" s="121">
        <v>16.98</v>
      </c>
    </row>
    <row r="36" spans="1:10">
      <c r="A36" s="1213" t="s">
        <v>601</v>
      </c>
      <c r="B36" s="188" t="s">
        <v>432</v>
      </c>
      <c r="C36" s="120">
        <v>401503.6</v>
      </c>
      <c r="D36" s="120">
        <v>31.74</v>
      </c>
      <c r="E36" s="120">
        <v>29378.5</v>
      </c>
      <c r="F36" s="120">
        <v>2.33</v>
      </c>
      <c r="G36" s="120">
        <v>0</v>
      </c>
      <c r="H36" s="120">
        <v>0</v>
      </c>
      <c r="I36" s="120">
        <v>430882.1</v>
      </c>
      <c r="J36" s="121">
        <v>34.07</v>
      </c>
    </row>
    <row r="37" spans="1:10">
      <c r="A37" s="1213" t="s">
        <v>601</v>
      </c>
      <c r="B37" s="65" t="s">
        <v>433</v>
      </c>
      <c r="C37" s="120">
        <v>1168662.4099999999</v>
      </c>
      <c r="D37" s="120">
        <v>92.4</v>
      </c>
      <c r="E37" s="120">
        <v>63515.47</v>
      </c>
      <c r="F37" s="120">
        <v>5.03</v>
      </c>
      <c r="G37" s="120">
        <v>0</v>
      </c>
      <c r="H37" s="120">
        <v>0</v>
      </c>
      <c r="I37" s="120">
        <v>1232177.8799999999</v>
      </c>
      <c r="J37" s="121">
        <v>97.43</v>
      </c>
    </row>
    <row r="38" spans="1:10" ht="24.75" customHeight="1">
      <c r="A38" s="1213" t="s">
        <v>601</v>
      </c>
      <c r="B38" s="181" t="s">
        <v>434</v>
      </c>
      <c r="C38" s="120">
        <v>7122.72</v>
      </c>
      <c r="D38" s="120">
        <v>0.56000000000000005</v>
      </c>
      <c r="E38" s="120">
        <v>226.11</v>
      </c>
      <c r="F38" s="120">
        <v>0.02</v>
      </c>
      <c r="G38" s="120">
        <v>0</v>
      </c>
      <c r="H38" s="120">
        <v>0</v>
      </c>
      <c r="I38" s="120">
        <v>7348.83</v>
      </c>
      <c r="J38" s="121">
        <v>0.57999999999999996</v>
      </c>
    </row>
    <row r="39" spans="1:10">
      <c r="A39" s="1213" t="s">
        <v>601</v>
      </c>
      <c r="B39" s="65" t="s">
        <v>435</v>
      </c>
      <c r="C39" s="120">
        <v>24758.95</v>
      </c>
      <c r="D39" s="120">
        <v>1.96</v>
      </c>
      <c r="E39" s="120">
        <v>409.99</v>
      </c>
      <c r="F39" s="120">
        <v>0.03</v>
      </c>
      <c r="G39" s="120">
        <v>0</v>
      </c>
      <c r="H39" s="120">
        <v>0</v>
      </c>
      <c r="I39" s="120">
        <v>25168.94</v>
      </c>
      <c r="J39" s="121">
        <v>1.99</v>
      </c>
    </row>
    <row r="40" spans="1:10">
      <c r="A40" s="1214" t="s">
        <v>601</v>
      </c>
      <c r="B40" s="246" t="s">
        <v>391</v>
      </c>
      <c r="C40" s="122">
        <v>1200544.08</v>
      </c>
      <c r="D40" s="122">
        <v>94.92</v>
      </c>
      <c r="E40" s="122">
        <v>64151.57</v>
      </c>
      <c r="F40" s="122">
        <v>5.08</v>
      </c>
      <c r="G40" s="122">
        <v>0</v>
      </c>
      <c r="H40" s="122">
        <v>0</v>
      </c>
      <c r="I40" s="122">
        <v>1264695.6499999999</v>
      </c>
      <c r="J40" s="123">
        <v>100</v>
      </c>
    </row>
    <row r="41" spans="1:10">
      <c r="A41" s="1212" t="s">
        <v>601</v>
      </c>
      <c r="B41" s="189" t="s">
        <v>583</v>
      </c>
      <c r="C41" s="125">
        <v>75090.429999999993</v>
      </c>
      <c r="D41" s="125">
        <v>7.41</v>
      </c>
      <c r="E41" s="125">
        <v>0</v>
      </c>
      <c r="F41" s="125">
        <v>0</v>
      </c>
      <c r="G41" s="125">
        <v>0</v>
      </c>
      <c r="H41" s="125">
        <v>0</v>
      </c>
      <c r="I41" s="125">
        <v>75090.429999999993</v>
      </c>
      <c r="J41" s="126">
        <v>7.41</v>
      </c>
    </row>
    <row r="42" spans="1:10">
      <c r="A42" s="1213" t="s">
        <v>602</v>
      </c>
      <c r="B42" s="187" t="s">
        <v>584</v>
      </c>
      <c r="C42" s="120">
        <v>22168.21</v>
      </c>
      <c r="D42" s="120">
        <v>2.19</v>
      </c>
      <c r="E42" s="120">
        <v>0</v>
      </c>
      <c r="F42" s="120">
        <v>0</v>
      </c>
      <c r="G42" s="120">
        <v>0</v>
      </c>
      <c r="H42" s="120">
        <v>0</v>
      </c>
      <c r="I42" s="120">
        <v>22168.21</v>
      </c>
      <c r="J42" s="121">
        <v>2.19</v>
      </c>
    </row>
    <row r="43" spans="1:10">
      <c r="A43" s="1213" t="s">
        <v>602</v>
      </c>
      <c r="B43" s="188" t="s">
        <v>585</v>
      </c>
      <c r="C43" s="120">
        <v>68061.2</v>
      </c>
      <c r="D43" s="120">
        <v>6.72</v>
      </c>
      <c r="E43" s="120">
        <v>0</v>
      </c>
      <c r="F43" s="120">
        <v>0</v>
      </c>
      <c r="G43" s="120">
        <v>0</v>
      </c>
      <c r="H43" s="120">
        <v>0</v>
      </c>
      <c r="I43" s="120">
        <v>68061.2</v>
      </c>
      <c r="J43" s="121">
        <v>6.72</v>
      </c>
    </row>
    <row r="44" spans="1:10">
      <c r="A44" s="1213" t="s">
        <v>602</v>
      </c>
      <c r="B44" s="188" t="s">
        <v>586</v>
      </c>
      <c r="C44" s="120">
        <v>112673.77</v>
      </c>
      <c r="D44" s="120">
        <v>11.12</v>
      </c>
      <c r="E44" s="120">
        <v>0</v>
      </c>
      <c r="F44" s="120">
        <v>0</v>
      </c>
      <c r="G44" s="120">
        <v>0</v>
      </c>
      <c r="H44" s="120">
        <v>0</v>
      </c>
      <c r="I44" s="120">
        <v>112673.77</v>
      </c>
      <c r="J44" s="121">
        <v>11.12</v>
      </c>
    </row>
    <row r="45" spans="1:10">
      <c r="A45" s="1213" t="s">
        <v>602</v>
      </c>
      <c r="B45" s="188" t="s">
        <v>587</v>
      </c>
      <c r="C45" s="120">
        <v>153410.35999999999</v>
      </c>
      <c r="D45" s="120">
        <v>15.15</v>
      </c>
      <c r="E45" s="120">
        <v>0.62</v>
      </c>
      <c r="F45" s="120" t="s">
        <v>431</v>
      </c>
      <c r="G45" s="120">
        <v>0</v>
      </c>
      <c r="H45" s="120">
        <v>0</v>
      </c>
      <c r="I45" s="120">
        <v>153410.98000000001</v>
      </c>
      <c r="J45" s="121">
        <v>15.15</v>
      </c>
    </row>
    <row r="46" spans="1:10">
      <c r="A46" s="1213" t="s">
        <v>602</v>
      </c>
      <c r="B46" s="188" t="s">
        <v>588</v>
      </c>
      <c r="C46" s="120">
        <v>177746.94</v>
      </c>
      <c r="D46" s="120">
        <v>17.55</v>
      </c>
      <c r="E46" s="120">
        <v>9.5</v>
      </c>
      <c r="F46" s="120" t="s">
        <v>431</v>
      </c>
      <c r="G46" s="120">
        <v>0</v>
      </c>
      <c r="H46" s="120">
        <v>0</v>
      </c>
      <c r="I46" s="120">
        <v>177756.44</v>
      </c>
      <c r="J46" s="121">
        <v>17.55</v>
      </c>
    </row>
    <row r="47" spans="1:10">
      <c r="A47" s="1213" t="s">
        <v>602</v>
      </c>
      <c r="B47" s="188" t="s">
        <v>432</v>
      </c>
      <c r="C47" s="120">
        <v>326924.31</v>
      </c>
      <c r="D47" s="120">
        <v>32.28</v>
      </c>
      <c r="E47" s="120">
        <v>223.85</v>
      </c>
      <c r="F47" s="120">
        <v>0.02</v>
      </c>
      <c r="G47" s="120">
        <v>0</v>
      </c>
      <c r="H47" s="120">
        <v>0</v>
      </c>
      <c r="I47" s="120">
        <v>327148.15999999997</v>
      </c>
      <c r="J47" s="121">
        <v>32.299999999999997</v>
      </c>
    </row>
    <row r="48" spans="1:10">
      <c r="A48" s="1213" t="s">
        <v>602</v>
      </c>
      <c r="B48" s="65" t="s">
        <v>433</v>
      </c>
      <c r="C48" s="120">
        <v>936075.22</v>
      </c>
      <c r="D48" s="120">
        <v>92.42</v>
      </c>
      <c r="E48" s="120">
        <v>233.97</v>
      </c>
      <c r="F48" s="120">
        <v>0.02</v>
      </c>
      <c r="G48" s="120">
        <v>0</v>
      </c>
      <c r="H48" s="120">
        <v>0</v>
      </c>
      <c r="I48" s="120">
        <v>936309.19</v>
      </c>
      <c r="J48" s="121">
        <v>92.44</v>
      </c>
    </row>
    <row r="49" spans="1:10" ht="24.75" customHeight="1">
      <c r="A49" s="1213" t="s">
        <v>602</v>
      </c>
      <c r="B49" s="181" t="s">
        <v>434</v>
      </c>
      <c r="C49" s="120">
        <v>51524.58</v>
      </c>
      <c r="D49" s="120">
        <v>5.09</v>
      </c>
      <c r="E49" s="120">
        <v>0</v>
      </c>
      <c r="F49" s="120">
        <v>0</v>
      </c>
      <c r="G49" s="120">
        <v>0</v>
      </c>
      <c r="H49" s="120">
        <v>0</v>
      </c>
      <c r="I49" s="120">
        <v>51524.58</v>
      </c>
      <c r="J49" s="121">
        <v>5.09</v>
      </c>
    </row>
    <row r="50" spans="1:10">
      <c r="A50" s="1213" t="s">
        <v>602</v>
      </c>
      <c r="B50" s="65" t="s">
        <v>435</v>
      </c>
      <c r="C50" s="120">
        <v>24967.439999999999</v>
      </c>
      <c r="D50" s="120">
        <v>2.4700000000000002</v>
      </c>
      <c r="E50" s="120">
        <v>0</v>
      </c>
      <c r="F50" s="120">
        <v>0</v>
      </c>
      <c r="G50" s="120">
        <v>0</v>
      </c>
      <c r="H50" s="120">
        <v>0</v>
      </c>
      <c r="I50" s="120">
        <v>24967.439999999999</v>
      </c>
      <c r="J50" s="121">
        <v>2.4700000000000002</v>
      </c>
    </row>
    <row r="51" spans="1:10">
      <c r="A51" s="1214" t="s">
        <v>602</v>
      </c>
      <c r="B51" s="246" t="s">
        <v>391</v>
      </c>
      <c r="C51" s="122">
        <v>1012567.24</v>
      </c>
      <c r="D51" s="122">
        <v>99.98</v>
      </c>
      <c r="E51" s="122">
        <v>233.97</v>
      </c>
      <c r="F51" s="122">
        <v>0.02</v>
      </c>
      <c r="G51" s="122">
        <v>0</v>
      </c>
      <c r="H51" s="122">
        <v>0</v>
      </c>
      <c r="I51" s="122">
        <v>1012801.21</v>
      </c>
      <c r="J51" s="123">
        <v>100</v>
      </c>
    </row>
    <row r="52" spans="1:10">
      <c r="A52" s="1212" t="s">
        <v>602</v>
      </c>
      <c r="B52" s="189" t="s">
        <v>583</v>
      </c>
      <c r="C52" s="125">
        <v>57447.63</v>
      </c>
      <c r="D52" s="125">
        <v>11.51</v>
      </c>
      <c r="E52" s="125"/>
      <c r="F52" s="125"/>
      <c r="G52" s="125"/>
      <c r="H52" s="125"/>
      <c r="I52" s="125">
        <v>57447.63</v>
      </c>
      <c r="J52" s="126">
        <v>11.51</v>
      </c>
    </row>
    <row r="53" spans="1:10">
      <c r="A53" s="1213" t="s">
        <v>603</v>
      </c>
      <c r="B53" s="187" t="s">
        <v>584</v>
      </c>
      <c r="C53" s="120">
        <v>33400.61</v>
      </c>
      <c r="D53" s="120">
        <v>6.69</v>
      </c>
      <c r="E53" s="120"/>
      <c r="F53" s="120"/>
      <c r="G53" s="120"/>
      <c r="H53" s="120"/>
      <c r="I53" s="120">
        <v>33400.61</v>
      </c>
      <c r="J53" s="121">
        <v>6.69</v>
      </c>
    </row>
    <row r="54" spans="1:10">
      <c r="A54" s="1213" t="s">
        <v>603</v>
      </c>
      <c r="B54" s="188" t="s">
        <v>585</v>
      </c>
      <c r="C54" s="120">
        <v>103495.3</v>
      </c>
      <c r="D54" s="120">
        <v>20.73</v>
      </c>
      <c r="E54" s="120"/>
      <c r="F54" s="120"/>
      <c r="G54" s="120"/>
      <c r="H54" s="120"/>
      <c r="I54" s="120">
        <v>103495.3</v>
      </c>
      <c r="J54" s="121">
        <v>20.73</v>
      </c>
    </row>
    <row r="55" spans="1:10">
      <c r="A55" s="1213" t="s">
        <v>603</v>
      </c>
      <c r="B55" s="188" t="s">
        <v>586</v>
      </c>
      <c r="C55" s="120">
        <v>68537.53</v>
      </c>
      <c r="D55" s="120">
        <v>13.73</v>
      </c>
      <c r="E55" s="120"/>
      <c r="F55" s="120"/>
      <c r="G55" s="120"/>
      <c r="H55" s="120"/>
      <c r="I55" s="120">
        <v>68537.53</v>
      </c>
      <c r="J55" s="121">
        <v>13.73</v>
      </c>
    </row>
    <row r="56" spans="1:10">
      <c r="A56" s="1213" t="s">
        <v>603</v>
      </c>
      <c r="B56" s="188" t="s">
        <v>587</v>
      </c>
      <c r="C56" s="120">
        <v>56200.54</v>
      </c>
      <c r="D56" s="120">
        <v>11.26</v>
      </c>
      <c r="E56" s="120"/>
      <c r="F56" s="120"/>
      <c r="G56" s="120"/>
      <c r="H56" s="120"/>
      <c r="I56" s="120">
        <v>56200.54</v>
      </c>
      <c r="J56" s="121">
        <v>11.26</v>
      </c>
    </row>
    <row r="57" spans="1:10">
      <c r="A57" s="1213" t="s">
        <v>603</v>
      </c>
      <c r="B57" s="188" t="s">
        <v>588</v>
      </c>
      <c r="C57" s="120">
        <v>44384.66</v>
      </c>
      <c r="D57" s="120">
        <v>8.89</v>
      </c>
      <c r="E57" s="120"/>
      <c r="F57" s="120"/>
      <c r="G57" s="120"/>
      <c r="H57" s="120"/>
      <c r="I57" s="120">
        <v>44384.66</v>
      </c>
      <c r="J57" s="121">
        <v>8.89</v>
      </c>
    </row>
    <row r="58" spans="1:10">
      <c r="A58" s="1213" t="s">
        <v>603</v>
      </c>
      <c r="B58" s="188" t="s">
        <v>432</v>
      </c>
      <c r="C58" s="120">
        <v>110174.79</v>
      </c>
      <c r="D58" s="120">
        <v>22.08</v>
      </c>
      <c r="E58" s="120"/>
      <c r="F58" s="120"/>
      <c r="G58" s="120"/>
      <c r="H58" s="120"/>
      <c r="I58" s="120">
        <v>110174.79</v>
      </c>
      <c r="J58" s="121">
        <v>22.08</v>
      </c>
    </row>
    <row r="59" spans="1:10">
      <c r="A59" s="1213" t="s">
        <v>603</v>
      </c>
      <c r="B59" s="65" t="s">
        <v>433</v>
      </c>
      <c r="C59" s="120">
        <v>473641.06</v>
      </c>
      <c r="D59" s="120">
        <v>94.89</v>
      </c>
      <c r="E59" s="120"/>
      <c r="F59" s="120"/>
      <c r="G59" s="120"/>
      <c r="H59" s="120"/>
      <c r="I59" s="120">
        <v>473641.06</v>
      </c>
      <c r="J59" s="121">
        <v>94.89</v>
      </c>
    </row>
    <row r="60" spans="1:10" ht="26.25" customHeight="1">
      <c r="A60" s="1213" t="s">
        <v>603</v>
      </c>
      <c r="B60" s="181" t="s">
        <v>434</v>
      </c>
      <c r="C60" s="120">
        <v>3996.43</v>
      </c>
      <c r="D60" s="120">
        <v>0.8</v>
      </c>
      <c r="E60" s="120"/>
      <c r="F60" s="120"/>
      <c r="G60" s="120"/>
      <c r="H60" s="120"/>
      <c r="I60" s="120">
        <v>3996.43</v>
      </c>
      <c r="J60" s="121">
        <v>0.8</v>
      </c>
    </row>
    <row r="61" spans="1:10">
      <c r="A61" s="1213" t="s">
        <v>603</v>
      </c>
      <c r="B61" s="65" t="s">
        <v>435</v>
      </c>
      <c r="C61" s="120">
        <v>21528.62</v>
      </c>
      <c r="D61" s="120">
        <v>4.3099999999999996</v>
      </c>
      <c r="E61" s="120"/>
      <c r="F61" s="120"/>
      <c r="G61" s="120"/>
      <c r="H61" s="120"/>
      <c r="I61" s="120">
        <v>21528.62</v>
      </c>
      <c r="J61" s="121">
        <v>4.3099999999999996</v>
      </c>
    </row>
    <row r="62" spans="1:10">
      <c r="A62" s="1214" t="s">
        <v>603</v>
      </c>
      <c r="B62" s="246" t="s">
        <v>391</v>
      </c>
      <c r="C62" s="122">
        <v>499166.11</v>
      </c>
      <c r="D62" s="122">
        <v>100</v>
      </c>
      <c r="E62" s="122"/>
      <c r="F62" s="122"/>
      <c r="G62" s="122"/>
      <c r="H62" s="122"/>
      <c r="I62" s="122">
        <v>499166.11</v>
      </c>
      <c r="J62" s="123">
        <v>100</v>
      </c>
    </row>
    <row r="63" spans="1:10">
      <c r="A63" s="1212" t="s">
        <v>603</v>
      </c>
      <c r="B63" s="189" t="s">
        <v>583</v>
      </c>
      <c r="C63" s="125">
        <v>10977.29</v>
      </c>
      <c r="D63" s="125">
        <v>0.81</v>
      </c>
      <c r="E63" s="125">
        <v>4209.16</v>
      </c>
      <c r="F63" s="125">
        <v>0.31</v>
      </c>
      <c r="G63" s="125">
        <v>0</v>
      </c>
      <c r="H63" s="125">
        <v>0</v>
      </c>
      <c r="I63" s="125">
        <v>15186.45</v>
      </c>
      <c r="J63" s="126">
        <v>1.1200000000000001</v>
      </c>
    </row>
    <row r="64" spans="1:10">
      <c r="A64" s="1213" t="s">
        <v>604</v>
      </c>
      <c r="B64" s="187" t="s">
        <v>584</v>
      </c>
      <c r="C64" s="120">
        <v>26937.49</v>
      </c>
      <c r="D64" s="120">
        <v>2</v>
      </c>
      <c r="E64" s="120">
        <v>88.56</v>
      </c>
      <c r="F64" s="120">
        <v>0.01</v>
      </c>
      <c r="G64" s="120">
        <v>0</v>
      </c>
      <c r="H64" s="120">
        <v>0</v>
      </c>
      <c r="I64" s="120">
        <v>27026.05</v>
      </c>
      <c r="J64" s="121">
        <v>2.0099999999999998</v>
      </c>
    </row>
    <row r="65" spans="1:10">
      <c r="A65" s="1213" t="s">
        <v>604</v>
      </c>
      <c r="B65" s="188" t="s">
        <v>585</v>
      </c>
      <c r="C65" s="120">
        <v>96926.33</v>
      </c>
      <c r="D65" s="120">
        <v>7.18</v>
      </c>
      <c r="E65" s="120">
        <v>1101.98</v>
      </c>
      <c r="F65" s="120">
        <v>0.08</v>
      </c>
      <c r="G65" s="120">
        <v>0</v>
      </c>
      <c r="H65" s="120">
        <v>0</v>
      </c>
      <c r="I65" s="120">
        <v>98028.31</v>
      </c>
      <c r="J65" s="121">
        <v>7.26</v>
      </c>
    </row>
    <row r="66" spans="1:10">
      <c r="A66" s="1213" t="s">
        <v>604</v>
      </c>
      <c r="B66" s="188" t="s">
        <v>586</v>
      </c>
      <c r="C66" s="120">
        <v>147165.68</v>
      </c>
      <c r="D66" s="120">
        <v>10.9</v>
      </c>
      <c r="E66" s="120">
        <v>2899.34</v>
      </c>
      <c r="F66" s="120">
        <v>0.21</v>
      </c>
      <c r="G66" s="120">
        <v>0</v>
      </c>
      <c r="H66" s="120">
        <v>0</v>
      </c>
      <c r="I66" s="120">
        <v>150065.01999999999</v>
      </c>
      <c r="J66" s="121">
        <v>11.11</v>
      </c>
    </row>
    <row r="67" spans="1:10">
      <c r="A67" s="1213" t="s">
        <v>604</v>
      </c>
      <c r="B67" s="188" t="s">
        <v>587</v>
      </c>
      <c r="C67" s="120">
        <v>245455.18</v>
      </c>
      <c r="D67" s="120">
        <v>18.190000000000001</v>
      </c>
      <c r="E67" s="120">
        <v>6213.42</v>
      </c>
      <c r="F67" s="120">
        <v>0.46</v>
      </c>
      <c r="G67" s="120">
        <v>0</v>
      </c>
      <c r="H67" s="120">
        <v>0</v>
      </c>
      <c r="I67" s="120">
        <v>251668.6</v>
      </c>
      <c r="J67" s="121">
        <v>18.649999999999999</v>
      </c>
    </row>
    <row r="68" spans="1:10">
      <c r="A68" s="1213" t="s">
        <v>604</v>
      </c>
      <c r="B68" s="188" t="s">
        <v>588</v>
      </c>
      <c r="C68" s="120">
        <v>298781.7</v>
      </c>
      <c r="D68" s="120">
        <v>22.14</v>
      </c>
      <c r="E68" s="120">
        <v>13229.16</v>
      </c>
      <c r="F68" s="120">
        <v>0.98</v>
      </c>
      <c r="G68" s="120">
        <v>0</v>
      </c>
      <c r="H68" s="120">
        <v>0</v>
      </c>
      <c r="I68" s="120">
        <v>312010.86</v>
      </c>
      <c r="J68" s="121">
        <v>23.12</v>
      </c>
    </row>
    <row r="69" spans="1:10">
      <c r="A69" s="1213" t="s">
        <v>604</v>
      </c>
      <c r="B69" s="188" t="s">
        <v>432</v>
      </c>
      <c r="C69" s="120">
        <v>387947.26</v>
      </c>
      <c r="D69" s="120">
        <v>28.75</v>
      </c>
      <c r="E69" s="120">
        <v>77630.100000000006</v>
      </c>
      <c r="F69" s="120">
        <v>5.76</v>
      </c>
      <c r="G69" s="120">
        <v>0</v>
      </c>
      <c r="H69" s="120">
        <v>0</v>
      </c>
      <c r="I69" s="120">
        <v>465577.36</v>
      </c>
      <c r="J69" s="121">
        <v>34.51</v>
      </c>
    </row>
    <row r="70" spans="1:10">
      <c r="A70" s="1213" t="s">
        <v>604</v>
      </c>
      <c r="B70" s="65" t="s">
        <v>433</v>
      </c>
      <c r="C70" s="120">
        <v>1214190.93</v>
      </c>
      <c r="D70" s="120">
        <v>89.97</v>
      </c>
      <c r="E70" s="120">
        <v>105371.72</v>
      </c>
      <c r="F70" s="120">
        <v>7.81</v>
      </c>
      <c r="G70" s="120">
        <v>0</v>
      </c>
      <c r="H70" s="120">
        <v>0</v>
      </c>
      <c r="I70" s="120">
        <v>1319562.6499999999</v>
      </c>
      <c r="J70" s="121">
        <v>97.78</v>
      </c>
    </row>
    <row r="71" spans="1:10" ht="27.75" customHeight="1">
      <c r="A71" s="1213" t="s">
        <v>604</v>
      </c>
      <c r="B71" s="181" t="s">
        <v>434</v>
      </c>
      <c r="C71" s="120">
        <v>12293.3</v>
      </c>
      <c r="D71" s="120">
        <v>0.91</v>
      </c>
      <c r="E71" s="120">
        <v>299.02999999999997</v>
      </c>
      <c r="F71" s="120">
        <v>0.02</v>
      </c>
      <c r="G71" s="120">
        <v>0</v>
      </c>
      <c r="H71" s="120">
        <v>0</v>
      </c>
      <c r="I71" s="120">
        <v>12592.33</v>
      </c>
      <c r="J71" s="121">
        <v>0.93</v>
      </c>
    </row>
    <row r="72" spans="1:10">
      <c r="A72" s="1213" t="s">
        <v>604</v>
      </c>
      <c r="B72" s="65" t="s">
        <v>435</v>
      </c>
      <c r="C72" s="120">
        <v>17054.740000000002</v>
      </c>
      <c r="D72" s="120">
        <v>1.26</v>
      </c>
      <c r="E72" s="120">
        <v>399.41</v>
      </c>
      <c r="F72" s="120">
        <v>0.03</v>
      </c>
      <c r="G72" s="120">
        <v>0</v>
      </c>
      <c r="H72" s="120">
        <v>0</v>
      </c>
      <c r="I72" s="120">
        <v>17454.150000000001</v>
      </c>
      <c r="J72" s="121">
        <v>1.29</v>
      </c>
    </row>
    <row r="73" spans="1:10">
      <c r="A73" s="1214" t="s">
        <v>604</v>
      </c>
      <c r="B73" s="246" t="s">
        <v>391</v>
      </c>
      <c r="C73" s="122">
        <v>1243538.97</v>
      </c>
      <c r="D73" s="122">
        <v>92.14</v>
      </c>
      <c r="E73" s="122">
        <v>106070.16</v>
      </c>
      <c r="F73" s="122">
        <v>7.86</v>
      </c>
      <c r="G73" s="122">
        <v>0</v>
      </c>
      <c r="H73" s="122">
        <v>0</v>
      </c>
      <c r="I73" s="122">
        <v>1349609.13</v>
      </c>
      <c r="J73" s="123">
        <v>100</v>
      </c>
    </row>
    <row r="74" spans="1:10">
      <c r="A74" s="1212" t="s">
        <v>604</v>
      </c>
      <c r="B74" s="189" t="s">
        <v>583</v>
      </c>
      <c r="C74" s="125">
        <v>10422.370000000001</v>
      </c>
      <c r="D74" s="125">
        <v>28.19</v>
      </c>
      <c r="E74" s="125">
        <v>0</v>
      </c>
      <c r="F74" s="125">
        <v>0</v>
      </c>
      <c r="G74" s="125">
        <v>0</v>
      </c>
      <c r="H74" s="125">
        <v>0</v>
      </c>
      <c r="I74" s="125">
        <v>10422.370000000001</v>
      </c>
      <c r="J74" s="126">
        <v>28.19</v>
      </c>
    </row>
    <row r="75" spans="1:10">
      <c r="A75" s="1213" t="s">
        <v>419</v>
      </c>
      <c r="B75" s="187" t="s">
        <v>584</v>
      </c>
      <c r="C75" s="120">
        <v>201.41</v>
      </c>
      <c r="D75" s="120">
        <v>0.54</v>
      </c>
      <c r="E75" s="120">
        <v>0</v>
      </c>
      <c r="F75" s="120">
        <v>0</v>
      </c>
      <c r="G75" s="120">
        <v>0</v>
      </c>
      <c r="H75" s="120">
        <v>0</v>
      </c>
      <c r="I75" s="120">
        <v>201.41</v>
      </c>
      <c r="J75" s="121">
        <v>0.54</v>
      </c>
    </row>
    <row r="76" spans="1:10">
      <c r="A76" s="1213" t="s">
        <v>419</v>
      </c>
      <c r="B76" s="188" t="s">
        <v>585</v>
      </c>
      <c r="C76" s="120">
        <v>505.43</v>
      </c>
      <c r="D76" s="120">
        <v>1.37</v>
      </c>
      <c r="E76" s="120">
        <v>0</v>
      </c>
      <c r="F76" s="120">
        <v>0</v>
      </c>
      <c r="G76" s="120">
        <v>0</v>
      </c>
      <c r="H76" s="120">
        <v>0</v>
      </c>
      <c r="I76" s="120">
        <v>505.43</v>
      </c>
      <c r="J76" s="121">
        <v>1.37</v>
      </c>
    </row>
    <row r="77" spans="1:10">
      <c r="A77" s="1213" t="s">
        <v>419</v>
      </c>
      <c r="B77" s="188" t="s">
        <v>586</v>
      </c>
      <c r="C77" s="120">
        <v>933.24</v>
      </c>
      <c r="D77" s="120">
        <v>2.52</v>
      </c>
      <c r="E77" s="120">
        <v>0</v>
      </c>
      <c r="F77" s="120">
        <v>0</v>
      </c>
      <c r="G77" s="120">
        <v>0</v>
      </c>
      <c r="H77" s="120">
        <v>0</v>
      </c>
      <c r="I77" s="120">
        <v>933.24</v>
      </c>
      <c r="J77" s="121">
        <v>2.52</v>
      </c>
    </row>
    <row r="78" spans="1:10">
      <c r="A78" s="1213" t="s">
        <v>419</v>
      </c>
      <c r="B78" s="188" t="s">
        <v>587</v>
      </c>
      <c r="C78" s="120">
        <v>1932.6</v>
      </c>
      <c r="D78" s="120">
        <v>5.23</v>
      </c>
      <c r="E78" s="120">
        <v>0</v>
      </c>
      <c r="F78" s="120">
        <v>0</v>
      </c>
      <c r="G78" s="120">
        <v>0</v>
      </c>
      <c r="H78" s="120">
        <v>0</v>
      </c>
      <c r="I78" s="120">
        <v>1932.6</v>
      </c>
      <c r="J78" s="121">
        <v>5.23</v>
      </c>
    </row>
    <row r="79" spans="1:10">
      <c r="A79" s="1213" t="s">
        <v>419</v>
      </c>
      <c r="B79" s="188" t="s">
        <v>588</v>
      </c>
      <c r="C79" s="120">
        <v>3870.5</v>
      </c>
      <c r="D79" s="120">
        <v>10.47</v>
      </c>
      <c r="E79" s="120">
        <v>0</v>
      </c>
      <c r="F79" s="120">
        <v>0</v>
      </c>
      <c r="G79" s="120">
        <v>0</v>
      </c>
      <c r="H79" s="120">
        <v>0</v>
      </c>
      <c r="I79" s="120">
        <v>3870.5</v>
      </c>
      <c r="J79" s="121">
        <v>10.47</v>
      </c>
    </row>
    <row r="80" spans="1:10">
      <c r="A80" s="1213" t="s">
        <v>419</v>
      </c>
      <c r="B80" s="188" t="s">
        <v>432</v>
      </c>
      <c r="C80" s="120">
        <v>18613.740000000002</v>
      </c>
      <c r="D80" s="120">
        <v>50.34</v>
      </c>
      <c r="E80" s="120">
        <v>0</v>
      </c>
      <c r="F80" s="120">
        <v>0</v>
      </c>
      <c r="G80" s="120">
        <v>0</v>
      </c>
      <c r="H80" s="120">
        <v>0</v>
      </c>
      <c r="I80" s="120">
        <v>18613.740000000002</v>
      </c>
      <c r="J80" s="121">
        <v>50.34</v>
      </c>
    </row>
    <row r="81" spans="1:10">
      <c r="A81" s="1213" t="s">
        <v>419</v>
      </c>
      <c r="B81" s="65" t="s">
        <v>433</v>
      </c>
      <c r="C81" s="120">
        <v>36479.29</v>
      </c>
      <c r="D81" s="120">
        <v>98.66</v>
      </c>
      <c r="E81" s="120">
        <v>0</v>
      </c>
      <c r="F81" s="120">
        <v>0</v>
      </c>
      <c r="G81" s="120">
        <v>0</v>
      </c>
      <c r="H81" s="120">
        <v>0</v>
      </c>
      <c r="I81" s="120">
        <v>36479.29</v>
      </c>
      <c r="J81" s="121">
        <v>98.66</v>
      </c>
    </row>
    <row r="82" spans="1:10" ht="25.5" customHeight="1">
      <c r="A82" s="1213" t="s">
        <v>419</v>
      </c>
      <c r="B82" s="181" t="s">
        <v>434</v>
      </c>
      <c r="C82" s="120">
        <v>48.98</v>
      </c>
      <c r="D82" s="120">
        <v>0.13</v>
      </c>
      <c r="E82" s="120">
        <v>0</v>
      </c>
      <c r="F82" s="120">
        <v>0</v>
      </c>
      <c r="G82" s="120">
        <v>0</v>
      </c>
      <c r="H82" s="120">
        <v>0</v>
      </c>
      <c r="I82" s="120">
        <v>48.98</v>
      </c>
      <c r="J82" s="121">
        <v>0.13</v>
      </c>
    </row>
    <row r="83" spans="1:10">
      <c r="A83" s="1213" t="s">
        <v>419</v>
      </c>
      <c r="B83" s="65" t="s">
        <v>435</v>
      </c>
      <c r="C83" s="120">
        <v>447.73</v>
      </c>
      <c r="D83" s="120">
        <v>1.21</v>
      </c>
      <c r="E83" s="120">
        <v>0</v>
      </c>
      <c r="F83" s="120">
        <v>0</v>
      </c>
      <c r="G83" s="120">
        <v>0</v>
      </c>
      <c r="H83" s="120">
        <v>0</v>
      </c>
      <c r="I83" s="120">
        <v>447.73</v>
      </c>
      <c r="J83" s="121">
        <v>1.21</v>
      </c>
    </row>
    <row r="84" spans="1:10">
      <c r="A84" s="1214" t="s">
        <v>419</v>
      </c>
      <c r="B84" s="246" t="s">
        <v>391</v>
      </c>
      <c r="C84" s="122">
        <v>36976</v>
      </c>
      <c r="D84" s="122">
        <v>100</v>
      </c>
      <c r="E84" s="122">
        <v>0</v>
      </c>
      <c r="F84" s="122">
        <v>0</v>
      </c>
      <c r="G84" s="122">
        <v>0</v>
      </c>
      <c r="H84" s="122">
        <v>0</v>
      </c>
      <c r="I84" s="122">
        <v>36976</v>
      </c>
      <c r="J84" s="123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59" right="0.47" top="0.59055118110236227" bottom="0.98425196850393704" header="0" footer="0"/>
  <pageSetup paperSize="9" scale="50" orientation="portrait" r:id="rId2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1"/>
  <dimension ref="A1:K84"/>
  <sheetViews>
    <sheetView view="pageBreakPreview" topLeftCell="A29" zoomScale="60" workbookViewId="0">
      <selection activeCell="E5" sqref="E5:I5"/>
    </sheetView>
  </sheetViews>
  <sheetFormatPr baseColWidth="10" defaultRowHeight="12.75"/>
  <cols>
    <col min="1" max="1" width="28.85546875" style="340" customWidth="1"/>
    <col min="2" max="2" width="27.85546875" style="340" customWidth="1"/>
    <col min="3" max="10" width="13.85546875" style="340" customWidth="1"/>
    <col min="11" max="16384" width="11.42578125" style="340"/>
  </cols>
  <sheetData>
    <row r="1" spans="1:10" ht="18">
      <c r="A1" s="1215" t="s">
        <v>424</v>
      </c>
      <c r="B1" s="1215"/>
      <c r="C1" s="1215"/>
      <c r="D1" s="1215"/>
      <c r="E1" s="1215"/>
      <c r="F1" s="1215"/>
      <c r="G1" s="1215"/>
      <c r="H1" s="1215"/>
      <c r="I1" s="1215"/>
      <c r="J1" s="1215"/>
    </row>
    <row r="3" spans="1:10" s="662" customFormat="1" ht="15">
      <c r="A3" s="1216" t="s">
        <v>925</v>
      </c>
      <c r="B3" s="1216"/>
      <c r="C3" s="1216"/>
      <c r="D3" s="1216"/>
      <c r="E3" s="1216"/>
      <c r="F3" s="1216"/>
      <c r="G3" s="1216"/>
      <c r="H3" s="1216"/>
      <c r="I3" s="1216"/>
      <c r="J3" s="1216"/>
    </row>
    <row r="4" spans="1:10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26.25" customHeight="1">
      <c r="A5" s="1217" t="s">
        <v>218</v>
      </c>
      <c r="B5" s="1240" t="s">
        <v>425</v>
      </c>
      <c r="C5" s="1242" t="s">
        <v>442</v>
      </c>
      <c r="D5" s="1242"/>
      <c r="E5" s="1242"/>
      <c r="F5" s="1242"/>
      <c r="G5" s="1242"/>
      <c r="H5" s="1242"/>
      <c r="I5" s="1240" t="s">
        <v>628</v>
      </c>
      <c r="J5" s="1243"/>
    </row>
    <row r="6" spans="1:10" ht="24" customHeight="1">
      <c r="A6" s="1238"/>
      <c r="B6" s="1241"/>
      <c r="C6" s="1244" t="s">
        <v>443</v>
      </c>
      <c r="D6" s="1244"/>
      <c r="E6" s="1244" t="s">
        <v>444</v>
      </c>
      <c r="F6" s="1244"/>
      <c r="G6" s="1244" t="s">
        <v>445</v>
      </c>
      <c r="H6" s="1244"/>
      <c r="I6" s="1245" t="s">
        <v>446</v>
      </c>
      <c r="J6" s="1246"/>
    </row>
    <row r="7" spans="1:10" ht="24" customHeight="1">
      <c r="A7" s="1239"/>
      <c r="B7" s="660" t="s">
        <v>582</v>
      </c>
      <c r="C7" s="659" t="s">
        <v>632</v>
      </c>
      <c r="D7" s="659" t="s">
        <v>567</v>
      </c>
      <c r="E7" s="659" t="s">
        <v>632</v>
      </c>
      <c r="F7" s="659" t="s">
        <v>567</v>
      </c>
      <c r="G7" s="659" t="s">
        <v>632</v>
      </c>
      <c r="H7" s="659" t="s">
        <v>567</v>
      </c>
      <c r="I7" s="659" t="s">
        <v>632</v>
      </c>
      <c r="J7" s="672" t="s">
        <v>567</v>
      </c>
    </row>
    <row r="8" spans="1:10">
      <c r="A8" s="1212" t="s">
        <v>419</v>
      </c>
      <c r="B8" s="189" t="s">
        <v>583</v>
      </c>
      <c r="C8" s="125">
        <v>5031.97</v>
      </c>
      <c r="D8" s="125">
        <v>7.1</v>
      </c>
      <c r="E8" s="125">
        <v>0</v>
      </c>
      <c r="F8" s="125">
        <v>0</v>
      </c>
      <c r="G8" s="125">
        <v>0</v>
      </c>
      <c r="H8" s="125">
        <v>0</v>
      </c>
      <c r="I8" s="125">
        <v>5031.97</v>
      </c>
      <c r="J8" s="126">
        <v>7.1</v>
      </c>
    </row>
    <row r="9" spans="1:10">
      <c r="A9" s="1213" t="s">
        <v>482</v>
      </c>
      <c r="B9" s="187" t="s">
        <v>584</v>
      </c>
      <c r="C9" s="120">
        <v>100.57</v>
      </c>
      <c r="D9" s="120">
        <v>0.14000000000000001</v>
      </c>
      <c r="E9" s="120">
        <v>0</v>
      </c>
      <c r="F9" s="120">
        <v>0</v>
      </c>
      <c r="G9" s="120">
        <v>0</v>
      </c>
      <c r="H9" s="120">
        <v>0</v>
      </c>
      <c r="I9" s="120">
        <v>100.57</v>
      </c>
      <c r="J9" s="121">
        <v>0.14000000000000001</v>
      </c>
    </row>
    <row r="10" spans="1:10">
      <c r="A10" s="1213" t="s">
        <v>482</v>
      </c>
      <c r="B10" s="188" t="s">
        <v>585</v>
      </c>
      <c r="C10" s="120">
        <v>471.77</v>
      </c>
      <c r="D10" s="120">
        <v>0.67</v>
      </c>
      <c r="E10" s="120">
        <v>0</v>
      </c>
      <c r="F10" s="120">
        <v>0</v>
      </c>
      <c r="G10" s="120">
        <v>0</v>
      </c>
      <c r="H10" s="120">
        <v>0</v>
      </c>
      <c r="I10" s="120">
        <v>471.77</v>
      </c>
      <c r="J10" s="121">
        <v>0.67</v>
      </c>
    </row>
    <row r="11" spans="1:10">
      <c r="A11" s="1213" t="s">
        <v>482</v>
      </c>
      <c r="B11" s="188" t="s">
        <v>586</v>
      </c>
      <c r="C11" s="120">
        <v>1324.04</v>
      </c>
      <c r="D11" s="120">
        <v>1.87</v>
      </c>
      <c r="E11" s="120">
        <v>0</v>
      </c>
      <c r="F11" s="120">
        <v>0</v>
      </c>
      <c r="G11" s="120">
        <v>0</v>
      </c>
      <c r="H11" s="120">
        <v>0</v>
      </c>
      <c r="I11" s="120">
        <v>1324.04</v>
      </c>
      <c r="J11" s="121">
        <v>1.87</v>
      </c>
    </row>
    <row r="12" spans="1:10">
      <c r="A12" s="1213" t="s">
        <v>482</v>
      </c>
      <c r="B12" s="188" t="s">
        <v>587</v>
      </c>
      <c r="C12" s="120">
        <v>3208.25</v>
      </c>
      <c r="D12" s="120">
        <v>4.53</v>
      </c>
      <c r="E12" s="120">
        <v>0</v>
      </c>
      <c r="F12" s="120">
        <v>0</v>
      </c>
      <c r="G12" s="120">
        <v>0</v>
      </c>
      <c r="H12" s="120">
        <v>0</v>
      </c>
      <c r="I12" s="120">
        <v>3208.25</v>
      </c>
      <c r="J12" s="121">
        <v>4.53</v>
      </c>
    </row>
    <row r="13" spans="1:10">
      <c r="A13" s="1213" t="s">
        <v>482</v>
      </c>
      <c r="B13" s="188" t="s">
        <v>588</v>
      </c>
      <c r="C13" s="120">
        <v>6545.11</v>
      </c>
      <c r="D13" s="120">
        <v>9.24</v>
      </c>
      <c r="E13" s="120">
        <v>0</v>
      </c>
      <c r="F13" s="120">
        <v>0</v>
      </c>
      <c r="G13" s="120">
        <v>0</v>
      </c>
      <c r="H13" s="120">
        <v>0</v>
      </c>
      <c r="I13" s="120">
        <v>6545.11</v>
      </c>
      <c r="J13" s="121">
        <v>9.24</v>
      </c>
    </row>
    <row r="14" spans="1:10">
      <c r="A14" s="1213" t="s">
        <v>482</v>
      </c>
      <c r="B14" s="188" t="s">
        <v>432</v>
      </c>
      <c r="C14" s="120">
        <v>52784.22</v>
      </c>
      <c r="D14" s="120">
        <v>74.52</v>
      </c>
      <c r="E14" s="120">
        <v>0</v>
      </c>
      <c r="F14" s="120">
        <v>0</v>
      </c>
      <c r="G14" s="120">
        <v>0</v>
      </c>
      <c r="H14" s="120">
        <v>0</v>
      </c>
      <c r="I14" s="120">
        <v>52784.22</v>
      </c>
      <c r="J14" s="121">
        <v>74.52</v>
      </c>
    </row>
    <row r="15" spans="1:10">
      <c r="A15" s="1213" t="s">
        <v>482</v>
      </c>
      <c r="B15" s="65" t="s">
        <v>433</v>
      </c>
      <c r="C15" s="120">
        <v>69465.929999999993</v>
      </c>
      <c r="D15" s="120">
        <v>98.07</v>
      </c>
      <c r="E15" s="120">
        <v>0</v>
      </c>
      <c r="F15" s="120">
        <v>0</v>
      </c>
      <c r="G15" s="120">
        <v>0</v>
      </c>
      <c r="H15" s="120">
        <v>0</v>
      </c>
      <c r="I15" s="120">
        <v>69465.929999999993</v>
      </c>
      <c r="J15" s="121">
        <v>98.07</v>
      </c>
    </row>
    <row r="16" spans="1:10" ht="24" customHeight="1">
      <c r="A16" s="1213" t="s">
        <v>482</v>
      </c>
      <c r="B16" s="181" t="s">
        <v>434</v>
      </c>
      <c r="C16" s="120">
        <v>36.33</v>
      </c>
      <c r="D16" s="120">
        <v>0.05</v>
      </c>
      <c r="E16" s="120">
        <v>0</v>
      </c>
      <c r="F16" s="120">
        <v>0</v>
      </c>
      <c r="G16" s="120">
        <v>0</v>
      </c>
      <c r="H16" s="120">
        <v>0</v>
      </c>
      <c r="I16" s="120">
        <v>36.33</v>
      </c>
      <c r="J16" s="121">
        <v>0.05</v>
      </c>
    </row>
    <row r="17" spans="1:10">
      <c r="A17" s="1213" t="s">
        <v>482</v>
      </c>
      <c r="B17" s="65" t="s">
        <v>435</v>
      </c>
      <c r="C17" s="120">
        <v>1330.74</v>
      </c>
      <c r="D17" s="120">
        <v>1.88</v>
      </c>
      <c r="E17" s="120">
        <v>0</v>
      </c>
      <c r="F17" s="120">
        <v>0</v>
      </c>
      <c r="G17" s="120">
        <v>0</v>
      </c>
      <c r="H17" s="120">
        <v>0</v>
      </c>
      <c r="I17" s="120">
        <v>1330.74</v>
      </c>
      <c r="J17" s="121">
        <v>1.88</v>
      </c>
    </row>
    <row r="18" spans="1:10">
      <c r="A18" s="1214" t="s">
        <v>482</v>
      </c>
      <c r="B18" s="246" t="s">
        <v>391</v>
      </c>
      <c r="C18" s="122">
        <v>70833</v>
      </c>
      <c r="D18" s="122">
        <v>100</v>
      </c>
      <c r="E18" s="122">
        <v>0</v>
      </c>
      <c r="F18" s="122">
        <v>0</v>
      </c>
      <c r="G18" s="122">
        <v>0</v>
      </c>
      <c r="H18" s="122">
        <v>0</v>
      </c>
      <c r="I18" s="122">
        <v>70833</v>
      </c>
      <c r="J18" s="123">
        <v>100</v>
      </c>
    </row>
    <row r="19" spans="1:10">
      <c r="A19" s="1212" t="s">
        <v>482</v>
      </c>
      <c r="B19" s="189" t="s">
        <v>583</v>
      </c>
      <c r="C19" s="125">
        <v>5858.25</v>
      </c>
      <c r="D19" s="125">
        <v>1.1599999999999999</v>
      </c>
      <c r="E19" s="125">
        <v>17140.150000000001</v>
      </c>
      <c r="F19" s="125">
        <v>3.4</v>
      </c>
      <c r="G19" s="125">
        <v>161.57</v>
      </c>
      <c r="H19" s="125">
        <v>0.03</v>
      </c>
      <c r="I19" s="125">
        <v>23159.97</v>
      </c>
      <c r="J19" s="126">
        <v>4.59</v>
      </c>
    </row>
    <row r="20" spans="1:10">
      <c r="A20" s="1213" t="s">
        <v>605</v>
      </c>
      <c r="B20" s="187" t="s">
        <v>584</v>
      </c>
      <c r="C20" s="120">
        <v>5217.08</v>
      </c>
      <c r="D20" s="120">
        <v>1.03</v>
      </c>
      <c r="E20" s="120">
        <v>30344.73</v>
      </c>
      <c r="F20" s="120">
        <v>6.01</v>
      </c>
      <c r="G20" s="120">
        <v>374.34</v>
      </c>
      <c r="H20" s="120">
        <v>7.0000000000000007E-2</v>
      </c>
      <c r="I20" s="120">
        <v>35936.15</v>
      </c>
      <c r="J20" s="121">
        <v>7.11</v>
      </c>
    </row>
    <row r="21" spans="1:10">
      <c r="A21" s="1213" t="s">
        <v>605</v>
      </c>
      <c r="B21" s="188" t="s">
        <v>585</v>
      </c>
      <c r="C21" s="120">
        <v>7627.48</v>
      </c>
      <c r="D21" s="120">
        <v>1.51</v>
      </c>
      <c r="E21" s="120">
        <v>49558.76</v>
      </c>
      <c r="F21" s="120">
        <v>9.82</v>
      </c>
      <c r="G21" s="120">
        <v>1978.56</v>
      </c>
      <c r="H21" s="120">
        <v>0.39</v>
      </c>
      <c r="I21" s="120">
        <v>59164.800000000003</v>
      </c>
      <c r="J21" s="121">
        <v>11.72</v>
      </c>
    </row>
    <row r="22" spans="1:10">
      <c r="A22" s="1213" t="s">
        <v>605</v>
      </c>
      <c r="B22" s="188" t="s">
        <v>586</v>
      </c>
      <c r="C22" s="120">
        <v>7162.7</v>
      </c>
      <c r="D22" s="120">
        <v>1.42</v>
      </c>
      <c r="E22" s="120">
        <v>36368.61</v>
      </c>
      <c r="F22" s="120">
        <v>7.21</v>
      </c>
      <c r="G22" s="120">
        <v>4124.32</v>
      </c>
      <c r="H22" s="120">
        <v>0.82</v>
      </c>
      <c r="I22" s="120">
        <v>47655.63</v>
      </c>
      <c r="J22" s="121">
        <v>9.4499999999999993</v>
      </c>
    </row>
    <row r="23" spans="1:10">
      <c r="A23" s="1213" t="s">
        <v>605</v>
      </c>
      <c r="B23" s="188" t="s">
        <v>587</v>
      </c>
      <c r="C23" s="120">
        <v>8018.88</v>
      </c>
      <c r="D23" s="120">
        <v>1.59</v>
      </c>
      <c r="E23" s="120">
        <v>35819.51</v>
      </c>
      <c r="F23" s="120">
        <v>7.1</v>
      </c>
      <c r="G23" s="120">
        <v>10321.15</v>
      </c>
      <c r="H23" s="120">
        <v>2.0499999999999998</v>
      </c>
      <c r="I23" s="120">
        <v>54159.54</v>
      </c>
      <c r="J23" s="121">
        <v>10.74</v>
      </c>
    </row>
    <row r="24" spans="1:10">
      <c r="A24" s="1213" t="s">
        <v>605</v>
      </c>
      <c r="B24" s="188" t="s">
        <v>588</v>
      </c>
      <c r="C24" s="120">
        <v>7777.93</v>
      </c>
      <c r="D24" s="120">
        <v>1.54</v>
      </c>
      <c r="E24" s="120">
        <v>35061.78</v>
      </c>
      <c r="F24" s="120">
        <v>6.95</v>
      </c>
      <c r="G24" s="120">
        <v>18626.93</v>
      </c>
      <c r="H24" s="120">
        <v>3.69</v>
      </c>
      <c r="I24" s="120">
        <v>61466.64</v>
      </c>
      <c r="J24" s="121">
        <v>12.18</v>
      </c>
    </row>
    <row r="25" spans="1:10">
      <c r="A25" s="1213" t="s">
        <v>605</v>
      </c>
      <c r="B25" s="188" t="s">
        <v>432</v>
      </c>
      <c r="C25" s="120">
        <v>11713.68</v>
      </c>
      <c r="D25" s="120">
        <v>2.3199999999999998</v>
      </c>
      <c r="E25" s="120">
        <v>72439.7</v>
      </c>
      <c r="F25" s="120">
        <v>14.36</v>
      </c>
      <c r="G25" s="120">
        <v>126758.45</v>
      </c>
      <c r="H25" s="120">
        <v>25.13</v>
      </c>
      <c r="I25" s="120">
        <v>210911.83</v>
      </c>
      <c r="J25" s="121">
        <v>41.81</v>
      </c>
    </row>
    <row r="26" spans="1:10" ht="16.5" customHeight="1">
      <c r="A26" s="1213" t="s">
        <v>605</v>
      </c>
      <c r="B26" s="65" t="s">
        <v>433</v>
      </c>
      <c r="C26" s="120">
        <v>53376</v>
      </c>
      <c r="D26" s="120">
        <v>10.57</v>
      </c>
      <c r="E26" s="120">
        <v>276733.24</v>
      </c>
      <c r="F26" s="120">
        <v>54.85</v>
      </c>
      <c r="G26" s="120">
        <v>162345.32</v>
      </c>
      <c r="H26" s="120">
        <v>32.18</v>
      </c>
      <c r="I26" s="120">
        <v>492454.56</v>
      </c>
      <c r="J26" s="121">
        <v>97.6</v>
      </c>
    </row>
    <row r="27" spans="1:10" ht="25.5" customHeight="1">
      <c r="A27" s="1213" t="s">
        <v>605</v>
      </c>
      <c r="B27" s="181" t="s">
        <v>434</v>
      </c>
      <c r="C27" s="120">
        <v>466.59</v>
      </c>
      <c r="D27" s="120">
        <v>0.09</v>
      </c>
      <c r="E27" s="120">
        <v>1275.01</v>
      </c>
      <c r="F27" s="120">
        <v>0.26</v>
      </c>
      <c r="G27" s="120">
        <v>662.99</v>
      </c>
      <c r="H27" s="120">
        <v>0.13</v>
      </c>
      <c r="I27" s="120">
        <v>2404.59</v>
      </c>
      <c r="J27" s="121">
        <v>0.48</v>
      </c>
    </row>
    <row r="28" spans="1:10">
      <c r="A28" s="1213" t="s">
        <v>605</v>
      </c>
      <c r="B28" s="65" t="s">
        <v>435</v>
      </c>
      <c r="C28" s="120">
        <v>927.06</v>
      </c>
      <c r="D28" s="120">
        <v>0.18</v>
      </c>
      <c r="E28" s="120">
        <v>7202.38</v>
      </c>
      <c r="F28" s="120">
        <v>1.44</v>
      </c>
      <c r="G28" s="120">
        <v>1538.32</v>
      </c>
      <c r="H28" s="120">
        <v>0.3</v>
      </c>
      <c r="I28" s="120">
        <v>9667.76</v>
      </c>
      <c r="J28" s="121">
        <v>1.92</v>
      </c>
    </row>
    <row r="29" spans="1:10">
      <c r="A29" s="1214" t="s">
        <v>605</v>
      </c>
      <c r="B29" s="246" t="s">
        <v>391</v>
      </c>
      <c r="C29" s="122">
        <v>54769.65</v>
      </c>
      <c r="D29" s="122">
        <v>10.84</v>
      </c>
      <c r="E29" s="122">
        <v>285210.63</v>
      </c>
      <c r="F29" s="122">
        <v>56.55</v>
      </c>
      <c r="G29" s="122">
        <v>164546.63</v>
      </c>
      <c r="H29" s="122">
        <v>32.61</v>
      </c>
      <c r="I29" s="122">
        <v>504526.91</v>
      </c>
      <c r="J29" s="123">
        <v>100</v>
      </c>
    </row>
    <row r="30" spans="1:10">
      <c r="A30" s="1212" t="s">
        <v>605</v>
      </c>
      <c r="B30" s="189" t="s">
        <v>583</v>
      </c>
      <c r="C30" s="125">
        <v>23346.68</v>
      </c>
      <c r="D30" s="125">
        <v>27.6</v>
      </c>
      <c r="E30" s="125">
        <v>0</v>
      </c>
      <c r="F30" s="125">
        <v>0</v>
      </c>
      <c r="G30" s="125">
        <v>0</v>
      </c>
      <c r="H30" s="125">
        <v>0</v>
      </c>
      <c r="I30" s="125">
        <v>23346.68</v>
      </c>
      <c r="J30" s="126">
        <v>27.6</v>
      </c>
    </row>
    <row r="31" spans="1:10">
      <c r="A31" s="1213" t="s">
        <v>137</v>
      </c>
      <c r="B31" s="187" t="s">
        <v>584</v>
      </c>
      <c r="C31" s="120">
        <v>10164.52</v>
      </c>
      <c r="D31" s="120">
        <v>12.02</v>
      </c>
      <c r="E31" s="120">
        <v>0</v>
      </c>
      <c r="F31" s="120">
        <v>0</v>
      </c>
      <c r="G31" s="120">
        <v>0</v>
      </c>
      <c r="H31" s="120">
        <v>0</v>
      </c>
      <c r="I31" s="120">
        <v>10164.52</v>
      </c>
      <c r="J31" s="121">
        <v>12.02</v>
      </c>
    </row>
    <row r="32" spans="1:10">
      <c r="A32" s="1213" t="s">
        <v>137</v>
      </c>
      <c r="B32" s="188" t="s">
        <v>585</v>
      </c>
      <c r="C32" s="120">
        <v>13794.47</v>
      </c>
      <c r="D32" s="120">
        <v>16.309999999999999</v>
      </c>
      <c r="E32" s="120">
        <v>0</v>
      </c>
      <c r="F32" s="120">
        <v>0</v>
      </c>
      <c r="G32" s="120">
        <v>0</v>
      </c>
      <c r="H32" s="120">
        <v>0</v>
      </c>
      <c r="I32" s="120">
        <v>13794.47</v>
      </c>
      <c r="J32" s="121">
        <v>16.309999999999999</v>
      </c>
    </row>
    <row r="33" spans="1:11">
      <c r="A33" s="1213" t="s">
        <v>137</v>
      </c>
      <c r="B33" s="188" t="s">
        <v>586</v>
      </c>
      <c r="C33" s="120">
        <v>8207.6200000000008</v>
      </c>
      <c r="D33" s="120">
        <v>9.6999999999999993</v>
      </c>
      <c r="E33" s="120">
        <v>0</v>
      </c>
      <c r="F33" s="120">
        <v>0</v>
      </c>
      <c r="G33" s="120">
        <v>0</v>
      </c>
      <c r="H33" s="120">
        <v>0</v>
      </c>
      <c r="I33" s="120">
        <v>8207.6200000000008</v>
      </c>
      <c r="J33" s="121">
        <v>9.6999999999999993</v>
      </c>
    </row>
    <row r="34" spans="1:11">
      <c r="A34" s="1213" t="s">
        <v>137</v>
      </c>
      <c r="B34" s="188" t="s">
        <v>587</v>
      </c>
      <c r="C34" s="120">
        <v>6522.43</v>
      </c>
      <c r="D34" s="120">
        <v>7.71</v>
      </c>
      <c r="E34" s="120">
        <v>0</v>
      </c>
      <c r="F34" s="120">
        <v>0</v>
      </c>
      <c r="G34" s="120">
        <v>0</v>
      </c>
      <c r="H34" s="120">
        <v>0</v>
      </c>
      <c r="I34" s="120">
        <v>6522.43</v>
      </c>
      <c r="J34" s="121">
        <v>7.71</v>
      </c>
    </row>
    <row r="35" spans="1:11">
      <c r="A35" s="1213" t="s">
        <v>137</v>
      </c>
      <c r="B35" s="188" t="s">
        <v>588</v>
      </c>
      <c r="C35" s="120">
        <v>5932.83</v>
      </c>
      <c r="D35" s="120">
        <v>7.01</v>
      </c>
      <c r="E35" s="120">
        <v>0</v>
      </c>
      <c r="F35" s="120">
        <v>0</v>
      </c>
      <c r="G35" s="120">
        <v>0</v>
      </c>
      <c r="H35" s="120">
        <v>0</v>
      </c>
      <c r="I35" s="120">
        <v>5932.83</v>
      </c>
      <c r="J35" s="121">
        <v>7.01</v>
      </c>
    </row>
    <row r="36" spans="1:11">
      <c r="A36" s="1213" t="s">
        <v>137</v>
      </c>
      <c r="B36" s="188" t="s">
        <v>432</v>
      </c>
      <c r="C36" s="120">
        <v>10793.97</v>
      </c>
      <c r="D36" s="120">
        <v>12.76</v>
      </c>
      <c r="E36" s="120">
        <v>0</v>
      </c>
      <c r="F36" s="120">
        <v>0</v>
      </c>
      <c r="G36" s="120">
        <v>0</v>
      </c>
      <c r="H36" s="120">
        <v>0</v>
      </c>
      <c r="I36" s="120">
        <v>10793.97</v>
      </c>
      <c r="J36" s="121">
        <v>12.76</v>
      </c>
    </row>
    <row r="37" spans="1:11" ht="16.5" customHeight="1">
      <c r="A37" s="1213" t="s">
        <v>137</v>
      </c>
      <c r="B37" s="65" t="s">
        <v>433</v>
      </c>
      <c r="C37" s="120">
        <v>78762.52</v>
      </c>
      <c r="D37" s="120">
        <v>93.11</v>
      </c>
      <c r="E37" s="120">
        <v>0</v>
      </c>
      <c r="F37" s="120">
        <v>0</v>
      </c>
      <c r="G37" s="120">
        <v>0</v>
      </c>
      <c r="H37" s="120">
        <v>0</v>
      </c>
      <c r="I37" s="120">
        <v>78762.52</v>
      </c>
      <c r="J37" s="121">
        <v>93.11</v>
      </c>
    </row>
    <row r="38" spans="1:11" ht="26.25" customHeight="1">
      <c r="A38" s="1213" t="s">
        <v>137</v>
      </c>
      <c r="B38" s="181" t="s">
        <v>434</v>
      </c>
      <c r="C38" s="120">
        <v>96.72</v>
      </c>
      <c r="D38" s="120">
        <v>0.11</v>
      </c>
      <c r="E38" s="120">
        <v>0</v>
      </c>
      <c r="F38" s="120">
        <v>0</v>
      </c>
      <c r="G38" s="120">
        <v>0</v>
      </c>
      <c r="H38" s="120">
        <v>0</v>
      </c>
      <c r="I38" s="120">
        <v>96.72</v>
      </c>
      <c r="J38" s="121">
        <v>0.11</v>
      </c>
    </row>
    <row r="39" spans="1:11">
      <c r="A39" s="1213" t="s">
        <v>137</v>
      </c>
      <c r="B39" s="65" t="s">
        <v>435</v>
      </c>
      <c r="C39" s="120">
        <v>5733.76</v>
      </c>
      <c r="D39" s="120">
        <v>6.78</v>
      </c>
      <c r="E39" s="120">
        <v>0</v>
      </c>
      <c r="F39" s="120">
        <v>0</v>
      </c>
      <c r="G39" s="120">
        <v>0</v>
      </c>
      <c r="H39" s="120">
        <v>0</v>
      </c>
      <c r="I39" s="120">
        <v>5733.76</v>
      </c>
      <c r="J39" s="121">
        <v>6.78</v>
      </c>
    </row>
    <row r="40" spans="1:11">
      <c r="A40" s="1214" t="s">
        <v>137</v>
      </c>
      <c r="B40" s="246" t="s">
        <v>391</v>
      </c>
      <c r="C40" s="122">
        <v>84593</v>
      </c>
      <c r="D40" s="122">
        <v>100</v>
      </c>
      <c r="E40" s="122">
        <v>0</v>
      </c>
      <c r="F40" s="122">
        <v>0</v>
      </c>
      <c r="G40" s="122">
        <v>0</v>
      </c>
      <c r="H40" s="122">
        <v>0</v>
      </c>
      <c r="I40" s="122">
        <v>84593</v>
      </c>
      <c r="J40" s="123">
        <v>100</v>
      </c>
    </row>
    <row r="41" spans="1:11">
      <c r="A41" s="1212" t="s">
        <v>137</v>
      </c>
      <c r="B41" s="189" t="s">
        <v>583</v>
      </c>
      <c r="C41" s="125">
        <v>79143</v>
      </c>
      <c r="D41" s="125">
        <v>5.08</v>
      </c>
      <c r="E41" s="125">
        <v>196551.67999999999</v>
      </c>
      <c r="F41" s="125">
        <v>12.61</v>
      </c>
      <c r="G41" s="125">
        <v>24318.3</v>
      </c>
      <c r="H41" s="125">
        <v>1.56</v>
      </c>
      <c r="I41" s="125">
        <v>300012.98</v>
      </c>
      <c r="J41" s="126">
        <v>19.25</v>
      </c>
    </row>
    <row r="42" spans="1:11">
      <c r="A42" s="1213" t="s">
        <v>606</v>
      </c>
      <c r="B42" s="187" t="s">
        <v>584</v>
      </c>
      <c r="C42" s="120">
        <v>28521.32</v>
      </c>
      <c r="D42" s="120">
        <v>1.83</v>
      </c>
      <c r="E42" s="120">
        <v>101296.46</v>
      </c>
      <c r="F42" s="120">
        <v>6.5</v>
      </c>
      <c r="G42" s="120">
        <v>903.03</v>
      </c>
      <c r="H42" s="120">
        <v>0.06</v>
      </c>
      <c r="I42" s="120">
        <v>130720.81</v>
      </c>
      <c r="J42" s="121">
        <v>8.39</v>
      </c>
    </row>
    <row r="43" spans="1:11">
      <c r="A43" s="1213" t="s">
        <v>606</v>
      </c>
      <c r="B43" s="188" t="s">
        <v>585</v>
      </c>
      <c r="C43" s="120">
        <v>20957.099999999999</v>
      </c>
      <c r="D43" s="120">
        <v>1.35</v>
      </c>
      <c r="E43" s="120">
        <v>117179.94</v>
      </c>
      <c r="F43" s="120">
        <v>7.52</v>
      </c>
      <c r="G43" s="120">
        <v>3276.19</v>
      </c>
      <c r="H43" s="120">
        <v>0.21</v>
      </c>
      <c r="I43" s="120">
        <v>141413.23000000001</v>
      </c>
      <c r="J43" s="121">
        <v>9.08</v>
      </c>
    </row>
    <row r="44" spans="1:11">
      <c r="A44" s="1213" t="s">
        <v>606</v>
      </c>
      <c r="B44" s="188" t="s">
        <v>586</v>
      </c>
      <c r="C44" s="120">
        <v>8505.0300000000007</v>
      </c>
      <c r="D44" s="120">
        <v>0.55000000000000004</v>
      </c>
      <c r="E44" s="120">
        <v>98867.96</v>
      </c>
      <c r="F44" s="120">
        <v>6.35</v>
      </c>
      <c r="G44" s="120">
        <v>6126.13</v>
      </c>
      <c r="H44" s="120">
        <v>0.39</v>
      </c>
      <c r="I44" s="120">
        <v>113499.12</v>
      </c>
      <c r="J44" s="121">
        <v>7.29</v>
      </c>
    </row>
    <row r="45" spans="1:11">
      <c r="A45" s="1213" t="s">
        <v>606</v>
      </c>
      <c r="B45" s="188" t="s">
        <v>587</v>
      </c>
      <c r="C45" s="120">
        <v>3126.84</v>
      </c>
      <c r="D45" s="120">
        <v>0.2</v>
      </c>
      <c r="E45" s="120">
        <v>107117.14</v>
      </c>
      <c r="F45" s="120">
        <v>6.87</v>
      </c>
      <c r="G45" s="120">
        <v>16319.66</v>
      </c>
      <c r="H45" s="120">
        <v>1.05</v>
      </c>
      <c r="I45" s="120">
        <v>126563.64</v>
      </c>
      <c r="J45" s="121">
        <v>8.1199999999999992</v>
      </c>
    </row>
    <row r="46" spans="1:11" ht="12.75" customHeight="1">
      <c r="A46" s="1213" t="s">
        <v>606</v>
      </c>
      <c r="B46" s="188" t="s">
        <v>588</v>
      </c>
      <c r="C46" s="120">
        <v>1131.21</v>
      </c>
      <c r="D46" s="120">
        <v>7.0000000000000007E-2</v>
      </c>
      <c r="E46" s="120">
        <v>124605.61</v>
      </c>
      <c r="F46" s="120">
        <v>8</v>
      </c>
      <c r="G46" s="120">
        <v>46509.68</v>
      </c>
      <c r="H46" s="120">
        <v>2.99</v>
      </c>
      <c r="I46" s="120">
        <v>172246.5</v>
      </c>
      <c r="J46" s="121">
        <v>11.06</v>
      </c>
    </row>
    <row r="47" spans="1:11">
      <c r="A47" s="1213" t="s">
        <v>606</v>
      </c>
      <c r="B47" s="188" t="s">
        <v>432</v>
      </c>
      <c r="C47" s="120">
        <v>645.37</v>
      </c>
      <c r="D47" s="120">
        <v>0.04</v>
      </c>
      <c r="E47" s="120">
        <v>247722.23</v>
      </c>
      <c r="F47" s="120">
        <v>15.9</v>
      </c>
      <c r="G47" s="120">
        <v>285665.15999999997</v>
      </c>
      <c r="H47" s="120">
        <v>18.329999999999998</v>
      </c>
      <c r="I47" s="120">
        <v>534032.76</v>
      </c>
      <c r="J47" s="121">
        <v>34.270000000000003</v>
      </c>
      <c r="K47" s="6"/>
    </row>
    <row r="48" spans="1:11">
      <c r="A48" s="1213" t="s">
        <v>606</v>
      </c>
      <c r="B48" s="65" t="s">
        <v>433</v>
      </c>
      <c r="C48" s="120">
        <v>142029.87</v>
      </c>
      <c r="D48" s="120">
        <v>9.1199999999999992</v>
      </c>
      <c r="E48" s="120">
        <v>993341.02</v>
      </c>
      <c r="F48" s="120">
        <v>63.75</v>
      </c>
      <c r="G48" s="120">
        <v>383118.15</v>
      </c>
      <c r="H48" s="120">
        <v>24.59</v>
      </c>
      <c r="I48" s="120">
        <v>1518489.04</v>
      </c>
      <c r="J48" s="121">
        <v>97.46</v>
      </c>
      <c r="K48" s="6"/>
    </row>
    <row r="49" spans="1:11" ht="26.25" customHeight="1">
      <c r="A49" s="1213" t="s">
        <v>606</v>
      </c>
      <c r="B49" s="181" t="s">
        <v>434</v>
      </c>
      <c r="C49" s="120">
        <v>411.63</v>
      </c>
      <c r="D49" s="120">
        <v>0.03</v>
      </c>
      <c r="E49" s="120">
        <v>2766.61</v>
      </c>
      <c r="F49" s="120">
        <v>0.17</v>
      </c>
      <c r="G49" s="120">
        <v>4014.44</v>
      </c>
      <c r="H49" s="120">
        <v>0.26</v>
      </c>
      <c r="I49" s="120">
        <v>7192.68</v>
      </c>
      <c r="J49" s="121">
        <v>0.46</v>
      </c>
      <c r="K49" s="6"/>
    </row>
    <row r="50" spans="1:11">
      <c r="A50" s="1213" t="s">
        <v>606</v>
      </c>
      <c r="B50" s="65" t="s">
        <v>435</v>
      </c>
      <c r="C50" s="120">
        <v>2908.34</v>
      </c>
      <c r="D50" s="120">
        <v>0.19</v>
      </c>
      <c r="E50" s="120">
        <v>25906.93</v>
      </c>
      <c r="F50" s="120">
        <v>1.66</v>
      </c>
      <c r="G50" s="120">
        <v>3588.06</v>
      </c>
      <c r="H50" s="120">
        <v>0.23</v>
      </c>
      <c r="I50" s="120">
        <v>32403.33</v>
      </c>
      <c r="J50" s="121">
        <v>2.08</v>
      </c>
      <c r="K50" s="6"/>
    </row>
    <row r="51" spans="1:11">
      <c r="A51" s="1214" t="s">
        <v>606</v>
      </c>
      <c r="B51" s="246" t="s">
        <v>391</v>
      </c>
      <c r="C51" s="122">
        <v>145349.84</v>
      </c>
      <c r="D51" s="122">
        <v>9.34</v>
      </c>
      <c r="E51" s="122">
        <v>1022014.56</v>
      </c>
      <c r="F51" s="122">
        <v>65.58</v>
      </c>
      <c r="G51" s="122">
        <v>390720.65</v>
      </c>
      <c r="H51" s="122">
        <v>25.08</v>
      </c>
      <c r="I51" s="122">
        <v>1558085.05</v>
      </c>
      <c r="J51" s="123">
        <v>100</v>
      </c>
    </row>
    <row r="52" spans="1:11">
      <c r="A52" s="1212" t="s">
        <v>606</v>
      </c>
      <c r="B52" s="189" t="s">
        <v>583</v>
      </c>
      <c r="C52" s="125">
        <v>10952.9</v>
      </c>
      <c r="D52" s="125">
        <v>0.9</v>
      </c>
      <c r="E52" s="125">
        <v>78802.77</v>
      </c>
      <c r="F52" s="125">
        <v>6.47</v>
      </c>
      <c r="G52" s="125">
        <v>5593.84</v>
      </c>
      <c r="H52" s="125">
        <v>0.46</v>
      </c>
      <c r="I52" s="125">
        <v>95349.51</v>
      </c>
      <c r="J52" s="126">
        <v>7.83</v>
      </c>
    </row>
    <row r="53" spans="1:11">
      <c r="A53" s="1213" t="s">
        <v>129</v>
      </c>
      <c r="B53" s="187" t="s">
        <v>584</v>
      </c>
      <c r="C53" s="120">
        <v>22603.79</v>
      </c>
      <c r="D53" s="120">
        <v>1.86</v>
      </c>
      <c r="E53" s="120">
        <v>41290.769999999997</v>
      </c>
      <c r="F53" s="120">
        <v>3.39</v>
      </c>
      <c r="G53" s="120">
        <v>255.23</v>
      </c>
      <c r="H53" s="120">
        <v>0.02</v>
      </c>
      <c r="I53" s="120">
        <v>64149.79</v>
      </c>
      <c r="J53" s="121">
        <v>5.27</v>
      </c>
    </row>
    <row r="54" spans="1:11">
      <c r="A54" s="1213" t="s">
        <v>129</v>
      </c>
      <c r="B54" s="188" t="s">
        <v>585</v>
      </c>
      <c r="C54" s="120">
        <v>28671.46</v>
      </c>
      <c r="D54" s="120">
        <v>2.36</v>
      </c>
      <c r="E54" s="120">
        <v>58018.92</v>
      </c>
      <c r="F54" s="120">
        <v>4.7699999999999996</v>
      </c>
      <c r="G54" s="120">
        <v>2483.5500000000002</v>
      </c>
      <c r="H54" s="120">
        <v>0.2</v>
      </c>
      <c r="I54" s="120">
        <v>89173.93</v>
      </c>
      <c r="J54" s="121">
        <v>7.33</v>
      </c>
    </row>
    <row r="55" spans="1:11">
      <c r="A55" s="1213" t="s">
        <v>129</v>
      </c>
      <c r="B55" s="188" t="s">
        <v>586</v>
      </c>
      <c r="C55" s="120">
        <v>18517.46</v>
      </c>
      <c r="D55" s="120">
        <v>1.52</v>
      </c>
      <c r="E55" s="120">
        <v>53281.91</v>
      </c>
      <c r="F55" s="120">
        <v>4.38</v>
      </c>
      <c r="G55" s="120">
        <v>8788.9</v>
      </c>
      <c r="H55" s="120">
        <v>0.72</v>
      </c>
      <c r="I55" s="120">
        <v>80588.27</v>
      </c>
      <c r="J55" s="121">
        <v>6.62</v>
      </c>
    </row>
    <row r="56" spans="1:11">
      <c r="A56" s="1213" t="s">
        <v>129</v>
      </c>
      <c r="B56" s="188" t="s">
        <v>587</v>
      </c>
      <c r="C56" s="120">
        <v>16268.44</v>
      </c>
      <c r="D56" s="120">
        <v>1.34</v>
      </c>
      <c r="E56" s="120">
        <v>67588.33</v>
      </c>
      <c r="F56" s="120">
        <v>5.55</v>
      </c>
      <c r="G56" s="120">
        <v>29163.3</v>
      </c>
      <c r="H56" s="120">
        <v>2.4</v>
      </c>
      <c r="I56" s="120">
        <v>113020.07</v>
      </c>
      <c r="J56" s="121">
        <v>9.2899999999999991</v>
      </c>
    </row>
    <row r="57" spans="1:11">
      <c r="A57" s="1213" t="s">
        <v>129</v>
      </c>
      <c r="B57" s="188" t="s">
        <v>588</v>
      </c>
      <c r="C57" s="120">
        <v>12504.41</v>
      </c>
      <c r="D57" s="120">
        <v>1.03</v>
      </c>
      <c r="E57" s="120">
        <v>85623.57</v>
      </c>
      <c r="F57" s="120">
        <v>7.03</v>
      </c>
      <c r="G57" s="120">
        <v>77444.47</v>
      </c>
      <c r="H57" s="120">
        <v>6.36</v>
      </c>
      <c r="I57" s="120">
        <v>175572.45</v>
      </c>
      <c r="J57" s="121">
        <v>14.42</v>
      </c>
    </row>
    <row r="58" spans="1:11">
      <c r="A58" s="1213" t="s">
        <v>129</v>
      </c>
      <c r="B58" s="188" t="s">
        <v>432</v>
      </c>
      <c r="C58" s="120">
        <v>7574.31</v>
      </c>
      <c r="D58" s="120">
        <v>0.62</v>
      </c>
      <c r="E58" s="120">
        <v>186182.48</v>
      </c>
      <c r="F58" s="120">
        <v>15.3</v>
      </c>
      <c r="G58" s="120">
        <v>384622.71</v>
      </c>
      <c r="H58" s="120">
        <v>31.59</v>
      </c>
      <c r="I58" s="120">
        <v>578379.5</v>
      </c>
      <c r="J58" s="121">
        <v>47.51</v>
      </c>
    </row>
    <row r="59" spans="1:11">
      <c r="A59" s="1213" t="s">
        <v>129</v>
      </c>
      <c r="B59" s="65" t="s">
        <v>433</v>
      </c>
      <c r="C59" s="120">
        <v>117092.77</v>
      </c>
      <c r="D59" s="120">
        <v>9.6300000000000008</v>
      </c>
      <c r="E59" s="120">
        <v>570788.75</v>
      </c>
      <c r="F59" s="120">
        <v>46.89</v>
      </c>
      <c r="G59" s="120">
        <v>508352</v>
      </c>
      <c r="H59" s="120">
        <v>41.75</v>
      </c>
      <c r="I59" s="120">
        <v>1196233.52</v>
      </c>
      <c r="J59" s="121">
        <v>98.27</v>
      </c>
    </row>
    <row r="60" spans="1:11" ht="24.75" customHeight="1">
      <c r="A60" s="1213" t="s">
        <v>129</v>
      </c>
      <c r="B60" s="181" t="s">
        <v>434</v>
      </c>
      <c r="C60" s="120">
        <v>1141.26</v>
      </c>
      <c r="D60" s="120">
        <v>0.09</v>
      </c>
      <c r="E60" s="120">
        <v>6297.53</v>
      </c>
      <c r="F60" s="120">
        <v>0.53</v>
      </c>
      <c r="G60" s="120">
        <v>1585.27</v>
      </c>
      <c r="H60" s="120">
        <v>0.13</v>
      </c>
      <c r="I60" s="120">
        <v>9024.06</v>
      </c>
      <c r="J60" s="121">
        <v>0.74</v>
      </c>
    </row>
    <row r="61" spans="1:11">
      <c r="A61" s="1213" t="s">
        <v>129</v>
      </c>
      <c r="B61" s="65" t="s">
        <v>435</v>
      </c>
      <c r="C61" s="120">
        <v>3723.96</v>
      </c>
      <c r="D61" s="120">
        <v>0.31</v>
      </c>
      <c r="E61" s="120">
        <v>5895.08</v>
      </c>
      <c r="F61" s="120">
        <v>0.48</v>
      </c>
      <c r="G61" s="120">
        <v>2380.41</v>
      </c>
      <c r="H61" s="120">
        <v>0.19</v>
      </c>
      <c r="I61" s="120">
        <v>11999.45</v>
      </c>
      <c r="J61" s="121">
        <v>0.99</v>
      </c>
    </row>
    <row r="62" spans="1:11">
      <c r="A62" s="1214" t="s">
        <v>129</v>
      </c>
      <c r="B62" s="246" t="s">
        <v>391</v>
      </c>
      <c r="C62" s="122">
        <v>121957.99</v>
      </c>
      <c r="D62" s="122">
        <v>10.029999999999999</v>
      </c>
      <c r="E62" s="122">
        <v>582981.36</v>
      </c>
      <c r="F62" s="122">
        <v>47.9</v>
      </c>
      <c r="G62" s="122">
        <v>512317.68</v>
      </c>
      <c r="H62" s="122">
        <v>42.07</v>
      </c>
      <c r="I62" s="122">
        <v>1217257.03</v>
      </c>
      <c r="J62" s="123">
        <v>100</v>
      </c>
    </row>
    <row r="63" spans="1:11">
      <c r="A63" s="1212" t="s">
        <v>129</v>
      </c>
      <c r="B63" s="189" t="s">
        <v>583</v>
      </c>
      <c r="C63" s="125"/>
      <c r="D63" s="125"/>
      <c r="E63" s="125">
        <v>24868.43</v>
      </c>
      <c r="F63" s="125">
        <v>2.52</v>
      </c>
      <c r="G63" s="125">
        <v>19155.22</v>
      </c>
      <c r="H63" s="125">
        <v>1.94</v>
      </c>
      <c r="I63" s="125">
        <v>44023.65</v>
      </c>
      <c r="J63" s="126">
        <v>4.46</v>
      </c>
    </row>
    <row r="64" spans="1:11">
      <c r="A64" s="1213" t="s">
        <v>483</v>
      </c>
      <c r="B64" s="187" t="s">
        <v>584</v>
      </c>
      <c r="C64" s="120"/>
      <c r="D64" s="120"/>
      <c r="E64" s="120">
        <v>6404.39</v>
      </c>
      <c r="F64" s="120">
        <v>0.65</v>
      </c>
      <c r="G64" s="120">
        <v>5025.8500000000004</v>
      </c>
      <c r="H64" s="120">
        <v>0.51</v>
      </c>
      <c r="I64" s="120">
        <v>11430.24</v>
      </c>
      <c r="J64" s="121">
        <v>1.1599999999999999</v>
      </c>
    </row>
    <row r="65" spans="1:10">
      <c r="A65" s="1213" t="s">
        <v>483</v>
      </c>
      <c r="B65" s="188" t="s">
        <v>585</v>
      </c>
      <c r="C65" s="120"/>
      <c r="D65" s="120"/>
      <c r="E65" s="120">
        <v>41331.519999999997</v>
      </c>
      <c r="F65" s="120">
        <v>4.1900000000000004</v>
      </c>
      <c r="G65" s="120">
        <v>28039.02</v>
      </c>
      <c r="H65" s="120">
        <v>2.84</v>
      </c>
      <c r="I65" s="120">
        <v>69370.539999999994</v>
      </c>
      <c r="J65" s="121">
        <v>7.03</v>
      </c>
    </row>
    <row r="66" spans="1:10">
      <c r="A66" s="1213" t="s">
        <v>483</v>
      </c>
      <c r="B66" s="188" t="s">
        <v>586</v>
      </c>
      <c r="C66" s="120"/>
      <c r="D66" s="120"/>
      <c r="E66" s="120">
        <v>54432.81</v>
      </c>
      <c r="F66" s="120">
        <v>5.52</v>
      </c>
      <c r="G66" s="120">
        <v>35592.79</v>
      </c>
      <c r="H66" s="120">
        <v>3.61</v>
      </c>
      <c r="I66" s="120">
        <v>90025.600000000006</v>
      </c>
      <c r="J66" s="121">
        <v>9.1300000000000008</v>
      </c>
    </row>
    <row r="67" spans="1:10">
      <c r="A67" s="1213" t="s">
        <v>483</v>
      </c>
      <c r="B67" s="188" t="s">
        <v>587</v>
      </c>
      <c r="C67" s="120"/>
      <c r="D67" s="120"/>
      <c r="E67" s="120">
        <v>53433.68</v>
      </c>
      <c r="F67" s="120">
        <v>5.42</v>
      </c>
      <c r="G67" s="120">
        <v>36711.910000000003</v>
      </c>
      <c r="H67" s="120">
        <v>3.72</v>
      </c>
      <c r="I67" s="120">
        <v>90145.59</v>
      </c>
      <c r="J67" s="121">
        <v>9.14</v>
      </c>
    </row>
    <row r="68" spans="1:10">
      <c r="A68" s="1213" t="s">
        <v>483</v>
      </c>
      <c r="B68" s="188" t="s">
        <v>588</v>
      </c>
      <c r="C68" s="120"/>
      <c r="D68" s="120"/>
      <c r="E68" s="120">
        <v>57184.33</v>
      </c>
      <c r="F68" s="120">
        <v>5.8</v>
      </c>
      <c r="G68" s="120">
        <v>52682.91</v>
      </c>
      <c r="H68" s="120">
        <v>5.35</v>
      </c>
      <c r="I68" s="120">
        <v>109867.24</v>
      </c>
      <c r="J68" s="121">
        <v>11.15</v>
      </c>
    </row>
    <row r="69" spans="1:10">
      <c r="A69" s="1213" t="s">
        <v>483</v>
      </c>
      <c r="B69" s="188" t="s">
        <v>432</v>
      </c>
      <c r="C69" s="120"/>
      <c r="D69" s="120"/>
      <c r="E69" s="120">
        <v>262681.46999999997</v>
      </c>
      <c r="F69" s="120">
        <v>26.65</v>
      </c>
      <c r="G69" s="120">
        <v>294442.67</v>
      </c>
      <c r="H69" s="120">
        <v>29.89</v>
      </c>
      <c r="I69" s="120">
        <v>557127.89</v>
      </c>
      <c r="J69" s="121">
        <v>56.54</v>
      </c>
    </row>
    <row r="70" spans="1:10">
      <c r="A70" s="1213" t="s">
        <v>483</v>
      </c>
      <c r="B70" s="65" t="s">
        <v>433</v>
      </c>
      <c r="C70" s="120"/>
      <c r="D70" s="120"/>
      <c r="E70" s="120">
        <v>500336.63</v>
      </c>
      <c r="F70" s="120">
        <v>50.75</v>
      </c>
      <c r="G70" s="120">
        <v>471650.37</v>
      </c>
      <c r="H70" s="120">
        <v>47.86</v>
      </c>
      <c r="I70" s="120">
        <v>971987</v>
      </c>
      <c r="J70" s="121">
        <v>98.61</v>
      </c>
    </row>
    <row r="71" spans="1:10" ht="24.75" customHeight="1">
      <c r="A71" s="1213" t="s">
        <v>483</v>
      </c>
      <c r="B71" s="181" t="s">
        <v>434</v>
      </c>
      <c r="C71" s="120"/>
      <c r="D71" s="120"/>
      <c r="E71" s="120">
        <v>3368.18</v>
      </c>
      <c r="F71" s="120">
        <v>0.34</v>
      </c>
      <c r="G71" s="120">
        <v>1437.32</v>
      </c>
      <c r="H71" s="120">
        <v>0.15</v>
      </c>
      <c r="I71" s="120">
        <v>4805.5</v>
      </c>
      <c r="J71" s="121">
        <v>0.49</v>
      </c>
    </row>
    <row r="72" spans="1:10">
      <c r="A72" s="1213" t="s">
        <v>483</v>
      </c>
      <c r="B72" s="65" t="s">
        <v>435</v>
      </c>
      <c r="C72" s="120"/>
      <c r="D72" s="120"/>
      <c r="E72" s="120">
        <v>5715.02</v>
      </c>
      <c r="F72" s="120">
        <v>0.57999999999999996</v>
      </c>
      <c r="G72" s="120">
        <v>3112</v>
      </c>
      <c r="H72" s="120">
        <v>0.32</v>
      </c>
      <c r="I72" s="120">
        <v>8827.02</v>
      </c>
      <c r="J72" s="121">
        <v>0.9</v>
      </c>
    </row>
    <row r="73" spans="1:10">
      <c r="A73" s="1214" t="s">
        <v>483</v>
      </c>
      <c r="B73" s="246" t="s">
        <v>391</v>
      </c>
      <c r="C73" s="122"/>
      <c r="D73" s="122"/>
      <c r="E73" s="122">
        <v>509419.83</v>
      </c>
      <c r="F73" s="122">
        <v>51.67</v>
      </c>
      <c r="G73" s="122">
        <v>476199.69</v>
      </c>
      <c r="H73" s="122">
        <v>48.33</v>
      </c>
      <c r="I73" s="122">
        <v>985619.52</v>
      </c>
      <c r="J73" s="123">
        <v>100</v>
      </c>
    </row>
    <row r="74" spans="1:10">
      <c r="A74" s="1212" t="s">
        <v>483</v>
      </c>
      <c r="B74" s="189" t="s">
        <v>583</v>
      </c>
      <c r="C74" s="125">
        <v>63827.01</v>
      </c>
      <c r="D74" s="125">
        <v>7.95</v>
      </c>
      <c r="E74" s="125">
        <v>5082.79</v>
      </c>
      <c r="F74" s="125">
        <v>0.63</v>
      </c>
      <c r="G74" s="125">
        <v>1801.03</v>
      </c>
      <c r="H74" s="125">
        <v>0.22</v>
      </c>
      <c r="I74" s="125">
        <v>70710.83</v>
      </c>
      <c r="J74" s="126">
        <v>8.81</v>
      </c>
    </row>
    <row r="75" spans="1:10">
      <c r="A75" s="1213" t="s">
        <v>483</v>
      </c>
      <c r="B75" s="187" t="s">
        <v>584</v>
      </c>
      <c r="C75" s="120">
        <v>72511.360000000001</v>
      </c>
      <c r="D75" s="120">
        <v>9.0299999999999994</v>
      </c>
      <c r="E75" s="120">
        <v>8474.43</v>
      </c>
      <c r="F75" s="120">
        <v>1.06</v>
      </c>
      <c r="G75" s="120">
        <v>4.3099999999999996</v>
      </c>
      <c r="H75" s="120">
        <v>0</v>
      </c>
      <c r="I75" s="120">
        <v>80990.100000000006</v>
      </c>
      <c r="J75" s="121">
        <v>10.09</v>
      </c>
    </row>
    <row r="76" spans="1:10">
      <c r="A76" s="1213" t="s">
        <v>483</v>
      </c>
      <c r="B76" s="188" t="s">
        <v>585</v>
      </c>
      <c r="C76" s="120">
        <v>112009.7</v>
      </c>
      <c r="D76" s="120">
        <v>13.95</v>
      </c>
      <c r="E76" s="120">
        <v>18849.75</v>
      </c>
      <c r="F76" s="120">
        <v>2.35</v>
      </c>
      <c r="G76" s="120">
        <v>72.66</v>
      </c>
      <c r="H76" s="120">
        <v>0.01</v>
      </c>
      <c r="I76" s="120">
        <v>130932.11</v>
      </c>
      <c r="J76" s="121">
        <v>16.309999999999999</v>
      </c>
    </row>
    <row r="77" spans="1:10">
      <c r="A77" s="1213" t="s">
        <v>483</v>
      </c>
      <c r="B77" s="188" t="s">
        <v>586</v>
      </c>
      <c r="C77" s="120">
        <v>75187.39</v>
      </c>
      <c r="D77" s="120">
        <v>9.3699999999999992</v>
      </c>
      <c r="E77" s="120">
        <v>16291.28</v>
      </c>
      <c r="F77" s="120">
        <v>2.0299999999999998</v>
      </c>
      <c r="G77" s="120">
        <v>197.72</v>
      </c>
      <c r="H77" s="120">
        <v>0.02</v>
      </c>
      <c r="I77" s="120">
        <v>91676.39</v>
      </c>
      <c r="J77" s="121">
        <v>11.42</v>
      </c>
    </row>
    <row r="78" spans="1:10">
      <c r="A78" s="1213" t="s">
        <v>483</v>
      </c>
      <c r="B78" s="188" t="s">
        <v>587</v>
      </c>
      <c r="C78" s="120">
        <v>67691.759999999995</v>
      </c>
      <c r="D78" s="120">
        <v>8.43</v>
      </c>
      <c r="E78" s="120">
        <v>19847.939999999999</v>
      </c>
      <c r="F78" s="120">
        <v>2.4700000000000002</v>
      </c>
      <c r="G78" s="120">
        <v>389.01</v>
      </c>
      <c r="H78" s="120">
        <v>0.05</v>
      </c>
      <c r="I78" s="120">
        <v>87928.71</v>
      </c>
      <c r="J78" s="121">
        <v>10.95</v>
      </c>
    </row>
    <row r="79" spans="1:10">
      <c r="A79" s="1213" t="s">
        <v>483</v>
      </c>
      <c r="B79" s="188" t="s">
        <v>588</v>
      </c>
      <c r="C79" s="120">
        <v>69069.2</v>
      </c>
      <c r="D79" s="120">
        <v>8.6</v>
      </c>
      <c r="E79" s="120">
        <v>23375.51</v>
      </c>
      <c r="F79" s="120">
        <v>2.91</v>
      </c>
      <c r="G79" s="120">
        <v>978.24</v>
      </c>
      <c r="H79" s="120">
        <v>0.12</v>
      </c>
      <c r="I79" s="120">
        <v>93422.95</v>
      </c>
      <c r="J79" s="121">
        <v>11.64</v>
      </c>
    </row>
    <row r="80" spans="1:10">
      <c r="A80" s="1213" t="s">
        <v>483</v>
      </c>
      <c r="B80" s="188" t="s">
        <v>432</v>
      </c>
      <c r="C80" s="120">
        <v>73054.070000000007</v>
      </c>
      <c r="D80" s="120">
        <v>9.1</v>
      </c>
      <c r="E80" s="120">
        <v>65875.289999999994</v>
      </c>
      <c r="F80" s="120">
        <v>8.2100000000000009</v>
      </c>
      <c r="G80" s="120">
        <v>8902.7800000000007</v>
      </c>
      <c r="H80" s="120">
        <v>1.1100000000000001</v>
      </c>
      <c r="I80" s="120">
        <v>147832.14000000001</v>
      </c>
      <c r="J80" s="121">
        <v>18.41</v>
      </c>
    </row>
    <row r="81" spans="1:10">
      <c r="A81" s="1213" t="s">
        <v>483</v>
      </c>
      <c r="B81" s="65" t="s">
        <v>433</v>
      </c>
      <c r="C81" s="120">
        <v>533350.49</v>
      </c>
      <c r="D81" s="120">
        <v>66.430000000000007</v>
      </c>
      <c r="E81" s="120">
        <v>157796.99</v>
      </c>
      <c r="F81" s="120">
        <v>19.66</v>
      </c>
      <c r="G81" s="120">
        <v>12345.75</v>
      </c>
      <c r="H81" s="120">
        <v>1.53</v>
      </c>
      <c r="I81" s="120">
        <v>703493.23</v>
      </c>
      <c r="J81" s="121">
        <v>87.63</v>
      </c>
    </row>
    <row r="82" spans="1:10" ht="26.25" customHeight="1">
      <c r="A82" s="1213" t="s">
        <v>483</v>
      </c>
      <c r="B82" s="181" t="s">
        <v>434</v>
      </c>
      <c r="C82" s="120">
        <v>4232</v>
      </c>
      <c r="D82" s="120">
        <v>0.53</v>
      </c>
      <c r="E82" s="120">
        <v>2698.41</v>
      </c>
      <c r="F82" s="120">
        <v>0.34</v>
      </c>
      <c r="G82" s="120">
        <v>93.92</v>
      </c>
      <c r="H82" s="120">
        <v>0.01</v>
      </c>
      <c r="I82" s="120">
        <v>7024.33</v>
      </c>
      <c r="J82" s="121">
        <v>0.88</v>
      </c>
    </row>
    <row r="83" spans="1:10">
      <c r="A83" s="1213" t="s">
        <v>483</v>
      </c>
      <c r="B83" s="65" t="s">
        <v>435</v>
      </c>
      <c r="C83" s="120">
        <v>81831.28</v>
      </c>
      <c r="D83" s="120">
        <v>10.19</v>
      </c>
      <c r="E83" s="120">
        <v>9386.39</v>
      </c>
      <c r="F83" s="120">
        <v>1.17</v>
      </c>
      <c r="G83" s="120">
        <v>1034.1400000000001</v>
      </c>
      <c r="H83" s="120">
        <v>0.13</v>
      </c>
      <c r="I83" s="120">
        <v>92251.81</v>
      </c>
      <c r="J83" s="121">
        <v>11.49</v>
      </c>
    </row>
    <row r="84" spans="1:10">
      <c r="A84" s="1214" t="s">
        <v>483</v>
      </c>
      <c r="B84" s="246" t="s">
        <v>391</v>
      </c>
      <c r="C84" s="122">
        <v>619413.77</v>
      </c>
      <c r="D84" s="122">
        <v>77.150000000000006</v>
      </c>
      <c r="E84" s="122">
        <v>169881.79</v>
      </c>
      <c r="F84" s="122">
        <v>21.17</v>
      </c>
      <c r="G84" s="122">
        <v>13473.81</v>
      </c>
      <c r="H84" s="122">
        <v>1.67</v>
      </c>
      <c r="I84" s="122">
        <v>802769.37</v>
      </c>
      <c r="J84" s="123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0" orientation="portrait" r:id="rId2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2"/>
  <dimension ref="A1:J84"/>
  <sheetViews>
    <sheetView view="pageBreakPreview" zoomScale="60" workbookViewId="0">
      <selection activeCell="E5" sqref="E5:I5"/>
    </sheetView>
  </sheetViews>
  <sheetFormatPr baseColWidth="10" defaultRowHeight="12.75"/>
  <cols>
    <col min="1" max="1" width="24.7109375" style="340" customWidth="1"/>
    <col min="2" max="2" width="27.42578125" style="340" customWidth="1"/>
    <col min="3" max="8" width="15.28515625" style="340" customWidth="1"/>
    <col min="9" max="10" width="16.42578125" style="340" customWidth="1"/>
    <col min="11" max="16384" width="11.42578125" style="340"/>
  </cols>
  <sheetData>
    <row r="1" spans="1:10" ht="18">
      <c r="A1" s="1215" t="s">
        <v>424</v>
      </c>
      <c r="B1" s="1215"/>
      <c r="C1" s="1215"/>
      <c r="D1" s="1215"/>
      <c r="E1" s="1215"/>
      <c r="F1" s="1215"/>
      <c r="G1" s="1215"/>
      <c r="H1" s="1215"/>
      <c r="I1" s="1215"/>
      <c r="J1" s="1215"/>
    </row>
    <row r="3" spans="1:10" s="662" customFormat="1" ht="15">
      <c r="A3" s="1216" t="s">
        <v>926</v>
      </c>
      <c r="B3" s="1216"/>
      <c r="C3" s="1216"/>
      <c r="D3" s="1216"/>
      <c r="E3" s="1216"/>
      <c r="F3" s="1216"/>
      <c r="G3" s="1216"/>
      <c r="H3" s="1216"/>
      <c r="I3" s="1216"/>
      <c r="J3" s="1216"/>
    </row>
    <row r="4" spans="1:10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30.75" customHeight="1">
      <c r="A5" s="1217" t="s">
        <v>218</v>
      </c>
      <c r="B5" s="1240" t="s">
        <v>425</v>
      </c>
      <c r="C5" s="1242" t="s">
        <v>442</v>
      </c>
      <c r="D5" s="1242"/>
      <c r="E5" s="1242"/>
      <c r="F5" s="1242"/>
      <c r="G5" s="1242"/>
      <c r="H5" s="1242"/>
      <c r="I5" s="1240" t="s">
        <v>628</v>
      </c>
      <c r="J5" s="1243"/>
    </row>
    <row r="6" spans="1:10" ht="25.5" customHeight="1">
      <c r="A6" s="1238"/>
      <c r="B6" s="1241"/>
      <c r="C6" s="1244" t="s">
        <v>443</v>
      </c>
      <c r="D6" s="1244"/>
      <c r="E6" s="1244" t="s">
        <v>444</v>
      </c>
      <c r="F6" s="1244"/>
      <c r="G6" s="1244" t="s">
        <v>445</v>
      </c>
      <c r="H6" s="1244"/>
      <c r="I6" s="1245" t="s">
        <v>446</v>
      </c>
      <c r="J6" s="1246"/>
    </row>
    <row r="7" spans="1:10" ht="32.25" customHeight="1">
      <c r="A7" s="1239"/>
      <c r="B7" s="660" t="s">
        <v>582</v>
      </c>
      <c r="C7" s="659" t="s">
        <v>632</v>
      </c>
      <c r="D7" s="659" t="s">
        <v>567</v>
      </c>
      <c r="E7" s="659" t="s">
        <v>632</v>
      </c>
      <c r="F7" s="659" t="s">
        <v>567</v>
      </c>
      <c r="G7" s="659" t="s">
        <v>632</v>
      </c>
      <c r="H7" s="659" t="s">
        <v>567</v>
      </c>
      <c r="I7" s="659" t="s">
        <v>632</v>
      </c>
      <c r="J7" s="672" t="s">
        <v>567</v>
      </c>
    </row>
    <row r="8" spans="1:10">
      <c r="A8" s="1212" t="s">
        <v>607</v>
      </c>
      <c r="B8" s="189" t="s">
        <v>583</v>
      </c>
      <c r="C8" s="125">
        <v>38133.57</v>
      </c>
      <c r="D8" s="125">
        <v>5.22</v>
      </c>
      <c r="E8" s="125">
        <v>0</v>
      </c>
      <c r="F8" s="125">
        <v>0</v>
      </c>
      <c r="G8" s="125">
        <v>0</v>
      </c>
      <c r="H8" s="125">
        <v>0</v>
      </c>
      <c r="I8" s="125">
        <v>38133.57</v>
      </c>
      <c r="J8" s="126">
        <v>5.22</v>
      </c>
    </row>
    <row r="9" spans="1:10">
      <c r="A9" s="1213" t="s">
        <v>607</v>
      </c>
      <c r="B9" s="187" t="s">
        <v>584</v>
      </c>
      <c r="C9" s="120">
        <v>14750.54</v>
      </c>
      <c r="D9" s="120">
        <v>2.02</v>
      </c>
      <c r="E9" s="120">
        <v>0</v>
      </c>
      <c r="F9" s="120">
        <v>0</v>
      </c>
      <c r="G9" s="120">
        <v>0</v>
      </c>
      <c r="H9" s="120">
        <v>0</v>
      </c>
      <c r="I9" s="120">
        <v>14750.54</v>
      </c>
      <c r="J9" s="121">
        <v>2.02</v>
      </c>
    </row>
    <row r="10" spans="1:10">
      <c r="A10" s="1213" t="s">
        <v>607</v>
      </c>
      <c r="B10" s="188" t="s">
        <v>585</v>
      </c>
      <c r="C10" s="120">
        <v>33357.51</v>
      </c>
      <c r="D10" s="120">
        <v>4.57</v>
      </c>
      <c r="E10" s="120">
        <v>0</v>
      </c>
      <c r="F10" s="120">
        <v>0</v>
      </c>
      <c r="G10" s="120">
        <v>0</v>
      </c>
      <c r="H10" s="120">
        <v>0</v>
      </c>
      <c r="I10" s="120">
        <v>33357.51</v>
      </c>
      <c r="J10" s="121">
        <v>4.57</v>
      </c>
    </row>
    <row r="11" spans="1:10">
      <c r="A11" s="1213" t="s">
        <v>607</v>
      </c>
      <c r="B11" s="188" t="s">
        <v>586</v>
      </c>
      <c r="C11" s="120">
        <v>31432.92</v>
      </c>
      <c r="D11" s="120">
        <v>4.3</v>
      </c>
      <c r="E11" s="120">
        <v>0</v>
      </c>
      <c r="F11" s="120">
        <v>0</v>
      </c>
      <c r="G11" s="120">
        <v>0</v>
      </c>
      <c r="H11" s="120">
        <v>0</v>
      </c>
      <c r="I11" s="120">
        <v>31432.92</v>
      </c>
      <c r="J11" s="121">
        <v>4.3</v>
      </c>
    </row>
    <row r="12" spans="1:10">
      <c r="A12" s="1213" t="s">
        <v>607</v>
      </c>
      <c r="B12" s="188" t="s">
        <v>587</v>
      </c>
      <c r="C12" s="120">
        <v>46763.5</v>
      </c>
      <c r="D12" s="120">
        <v>6.4</v>
      </c>
      <c r="E12" s="120">
        <v>0</v>
      </c>
      <c r="F12" s="120">
        <v>0</v>
      </c>
      <c r="G12" s="120">
        <v>0</v>
      </c>
      <c r="H12" s="120">
        <v>0</v>
      </c>
      <c r="I12" s="120">
        <v>46763.5</v>
      </c>
      <c r="J12" s="121">
        <v>6.4</v>
      </c>
    </row>
    <row r="13" spans="1:10">
      <c r="A13" s="1213" t="s">
        <v>607</v>
      </c>
      <c r="B13" s="188" t="s">
        <v>588</v>
      </c>
      <c r="C13" s="120">
        <v>81914.37</v>
      </c>
      <c r="D13" s="120">
        <v>11.21</v>
      </c>
      <c r="E13" s="120">
        <v>0</v>
      </c>
      <c r="F13" s="120">
        <v>0</v>
      </c>
      <c r="G13" s="120">
        <v>0</v>
      </c>
      <c r="H13" s="120">
        <v>0</v>
      </c>
      <c r="I13" s="120">
        <v>81914.37</v>
      </c>
      <c r="J13" s="121">
        <v>11.21</v>
      </c>
    </row>
    <row r="14" spans="1:10">
      <c r="A14" s="1213" t="s">
        <v>607</v>
      </c>
      <c r="B14" s="188" t="s">
        <v>432</v>
      </c>
      <c r="C14" s="120">
        <v>439898.75</v>
      </c>
      <c r="D14" s="120">
        <v>60.2</v>
      </c>
      <c r="E14" s="120">
        <v>0</v>
      </c>
      <c r="F14" s="120">
        <v>0</v>
      </c>
      <c r="G14" s="120">
        <v>0</v>
      </c>
      <c r="H14" s="120">
        <v>0</v>
      </c>
      <c r="I14" s="120">
        <v>439898.75</v>
      </c>
      <c r="J14" s="121">
        <v>60.2</v>
      </c>
    </row>
    <row r="15" spans="1:10">
      <c r="A15" s="1213" t="s">
        <v>607</v>
      </c>
      <c r="B15" s="65" t="s">
        <v>433</v>
      </c>
      <c r="C15" s="120">
        <v>686251.16</v>
      </c>
      <c r="D15" s="120">
        <v>93.92</v>
      </c>
      <c r="E15" s="120">
        <v>0</v>
      </c>
      <c r="F15" s="120">
        <v>0</v>
      </c>
      <c r="G15" s="120">
        <v>0</v>
      </c>
      <c r="H15" s="120">
        <v>0</v>
      </c>
      <c r="I15" s="120">
        <v>686251.16</v>
      </c>
      <c r="J15" s="121">
        <v>93.92</v>
      </c>
    </row>
    <row r="16" spans="1:10" ht="24.75" customHeight="1">
      <c r="A16" s="1213" t="s">
        <v>607</v>
      </c>
      <c r="B16" s="181" t="s">
        <v>434</v>
      </c>
      <c r="C16" s="120">
        <v>6936.46</v>
      </c>
      <c r="D16" s="120">
        <v>0.95</v>
      </c>
      <c r="E16" s="120">
        <v>0</v>
      </c>
      <c r="F16" s="120">
        <v>0</v>
      </c>
      <c r="G16" s="120">
        <v>0</v>
      </c>
      <c r="H16" s="120">
        <v>0</v>
      </c>
      <c r="I16" s="120">
        <v>6936.46</v>
      </c>
      <c r="J16" s="121">
        <v>0.95</v>
      </c>
    </row>
    <row r="17" spans="1:10">
      <c r="A17" s="1213" t="s">
        <v>607</v>
      </c>
      <c r="B17" s="65" t="s">
        <v>435</v>
      </c>
      <c r="C17" s="120">
        <v>37479.449999999997</v>
      </c>
      <c r="D17" s="120">
        <v>5.13</v>
      </c>
      <c r="E17" s="120">
        <v>0</v>
      </c>
      <c r="F17" s="120">
        <v>0</v>
      </c>
      <c r="G17" s="120">
        <v>0</v>
      </c>
      <c r="H17" s="120">
        <v>0</v>
      </c>
      <c r="I17" s="120">
        <v>37479.449999999997</v>
      </c>
      <c r="J17" s="121">
        <v>5.13</v>
      </c>
    </row>
    <row r="18" spans="1:10">
      <c r="A18" s="1214" t="s">
        <v>607</v>
      </c>
      <c r="B18" s="246" t="s">
        <v>391</v>
      </c>
      <c r="C18" s="122">
        <v>730667.07</v>
      </c>
      <c r="D18" s="122">
        <v>100</v>
      </c>
      <c r="E18" s="122">
        <v>0</v>
      </c>
      <c r="F18" s="122">
        <v>0</v>
      </c>
      <c r="G18" s="122">
        <v>0</v>
      </c>
      <c r="H18" s="122">
        <v>0</v>
      </c>
      <c r="I18" s="122">
        <v>730667.07</v>
      </c>
      <c r="J18" s="123">
        <v>100</v>
      </c>
    </row>
    <row r="19" spans="1:10">
      <c r="A19" s="1212" t="s">
        <v>608</v>
      </c>
      <c r="B19" s="189" t="s">
        <v>583</v>
      </c>
      <c r="C19" s="125">
        <v>64505.62</v>
      </c>
      <c r="D19" s="125">
        <v>5.7</v>
      </c>
      <c r="E19" s="125">
        <v>365.14</v>
      </c>
      <c r="F19" s="125">
        <v>0.03</v>
      </c>
      <c r="G19" s="125">
        <v>0</v>
      </c>
      <c r="H19" s="125">
        <v>0</v>
      </c>
      <c r="I19" s="125">
        <v>64870.76</v>
      </c>
      <c r="J19" s="126">
        <v>5.73</v>
      </c>
    </row>
    <row r="20" spans="1:10">
      <c r="A20" s="1213" t="s">
        <v>608</v>
      </c>
      <c r="B20" s="187" t="s">
        <v>584</v>
      </c>
      <c r="C20" s="120">
        <v>68567.89</v>
      </c>
      <c r="D20" s="120">
        <v>6.06</v>
      </c>
      <c r="E20" s="120">
        <v>1590.6</v>
      </c>
      <c r="F20" s="120">
        <v>0.14000000000000001</v>
      </c>
      <c r="G20" s="120">
        <v>0</v>
      </c>
      <c r="H20" s="120">
        <v>0</v>
      </c>
      <c r="I20" s="120">
        <v>70158.490000000005</v>
      </c>
      <c r="J20" s="121">
        <v>6.2</v>
      </c>
    </row>
    <row r="21" spans="1:10">
      <c r="A21" s="1213" t="s">
        <v>608</v>
      </c>
      <c r="B21" s="188" t="s">
        <v>585</v>
      </c>
      <c r="C21" s="120">
        <v>202137.14</v>
      </c>
      <c r="D21" s="120">
        <v>17.87</v>
      </c>
      <c r="E21" s="120">
        <v>7144.13</v>
      </c>
      <c r="F21" s="120">
        <v>0.63</v>
      </c>
      <c r="G21" s="120">
        <v>0</v>
      </c>
      <c r="H21" s="120">
        <v>0</v>
      </c>
      <c r="I21" s="120">
        <v>209281.27</v>
      </c>
      <c r="J21" s="121">
        <v>18.5</v>
      </c>
    </row>
    <row r="22" spans="1:10">
      <c r="A22" s="1213" t="s">
        <v>608</v>
      </c>
      <c r="B22" s="188" t="s">
        <v>586</v>
      </c>
      <c r="C22" s="120">
        <v>127686.58</v>
      </c>
      <c r="D22" s="120">
        <v>11.29</v>
      </c>
      <c r="E22" s="120">
        <v>5427.13</v>
      </c>
      <c r="F22" s="120">
        <v>0.48</v>
      </c>
      <c r="G22" s="120">
        <v>0</v>
      </c>
      <c r="H22" s="120">
        <v>0</v>
      </c>
      <c r="I22" s="120">
        <v>133113.71</v>
      </c>
      <c r="J22" s="121">
        <v>11.77</v>
      </c>
    </row>
    <row r="23" spans="1:10">
      <c r="A23" s="1213" t="s">
        <v>608</v>
      </c>
      <c r="B23" s="188" t="s">
        <v>587</v>
      </c>
      <c r="C23" s="120">
        <v>131184.98000000001</v>
      </c>
      <c r="D23" s="120">
        <v>11.6</v>
      </c>
      <c r="E23" s="120">
        <v>5827.47</v>
      </c>
      <c r="F23" s="120">
        <v>0.52</v>
      </c>
      <c r="G23" s="120">
        <v>0</v>
      </c>
      <c r="H23" s="120">
        <v>0</v>
      </c>
      <c r="I23" s="120">
        <v>137012.45000000001</v>
      </c>
      <c r="J23" s="121">
        <v>12.12</v>
      </c>
    </row>
    <row r="24" spans="1:10">
      <c r="A24" s="1213" t="s">
        <v>608</v>
      </c>
      <c r="B24" s="188" t="s">
        <v>588</v>
      </c>
      <c r="C24" s="120">
        <v>135741.42000000001</v>
      </c>
      <c r="D24" s="120">
        <v>12</v>
      </c>
      <c r="E24" s="120">
        <v>6682.91</v>
      </c>
      <c r="F24" s="120">
        <v>0.59</v>
      </c>
      <c r="G24" s="120">
        <v>0</v>
      </c>
      <c r="H24" s="120">
        <v>0</v>
      </c>
      <c r="I24" s="120">
        <v>142424.32999999999</v>
      </c>
      <c r="J24" s="121">
        <v>12.59</v>
      </c>
    </row>
    <row r="25" spans="1:10">
      <c r="A25" s="1213" t="s">
        <v>608</v>
      </c>
      <c r="B25" s="188" t="s">
        <v>432</v>
      </c>
      <c r="C25" s="120">
        <v>316493.61</v>
      </c>
      <c r="D25" s="120">
        <v>27.97</v>
      </c>
      <c r="E25" s="120">
        <v>27482.41</v>
      </c>
      <c r="F25" s="120">
        <v>2.4300000000000002</v>
      </c>
      <c r="G25" s="120">
        <v>0</v>
      </c>
      <c r="H25" s="120">
        <v>0</v>
      </c>
      <c r="I25" s="120">
        <v>343976.02</v>
      </c>
      <c r="J25" s="121">
        <v>30.4</v>
      </c>
    </row>
    <row r="26" spans="1:10">
      <c r="A26" s="1213" t="s">
        <v>608</v>
      </c>
      <c r="B26" s="65" t="s">
        <v>433</v>
      </c>
      <c r="C26" s="120">
        <v>1046317.24</v>
      </c>
      <c r="D26" s="120">
        <v>92.49</v>
      </c>
      <c r="E26" s="120">
        <v>54519.79</v>
      </c>
      <c r="F26" s="120">
        <v>4.82</v>
      </c>
      <c r="G26" s="120">
        <v>0</v>
      </c>
      <c r="H26" s="120">
        <v>0</v>
      </c>
      <c r="I26" s="120">
        <v>1100837.03</v>
      </c>
      <c r="J26" s="121">
        <v>97.31</v>
      </c>
    </row>
    <row r="27" spans="1:10" ht="25.5" customHeight="1">
      <c r="A27" s="1213" t="s">
        <v>608</v>
      </c>
      <c r="B27" s="181" t="s">
        <v>434</v>
      </c>
      <c r="C27" s="120">
        <v>5794.15</v>
      </c>
      <c r="D27" s="120">
        <v>0.51</v>
      </c>
      <c r="E27" s="120">
        <v>5.38</v>
      </c>
      <c r="F27" s="120">
        <v>0</v>
      </c>
      <c r="G27" s="120">
        <v>0</v>
      </c>
      <c r="H27" s="120">
        <v>0</v>
      </c>
      <c r="I27" s="120">
        <v>5799.53</v>
      </c>
      <c r="J27" s="121">
        <v>0.51</v>
      </c>
    </row>
    <row r="28" spans="1:10">
      <c r="A28" s="1213" t="s">
        <v>608</v>
      </c>
      <c r="B28" s="65" t="s">
        <v>435</v>
      </c>
      <c r="C28" s="120">
        <v>24555.21</v>
      </c>
      <c r="D28" s="120">
        <v>2.17</v>
      </c>
      <c r="E28" s="120">
        <v>68.52</v>
      </c>
      <c r="F28" s="120">
        <v>0.01</v>
      </c>
      <c r="G28" s="120">
        <v>0</v>
      </c>
      <c r="H28" s="120">
        <v>0</v>
      </c>
      <c r="I28" s="120">
        <v>24623.73</v>
      </c>
      <c r="J28" s="121">
        <v>2.1800000000000002</v>
      </c>
    </row>
    <row r="29" spans="1:10">
      <c r="A29" s="1214" t="s">
        <v>608</v>
      </c>
      <c r="B29" s="246" t="s">
        <v>391</v>
      </c>
      <c r="C29" s="122">
        <v>1076666.6000000001</v>
      </c>
      <c r="D29" s="122">
        <v>95.17</v>
      </c>
      <c r="E29" s="122">
        <v>54593.69</v>
      </c>
      <c r="F29" s="122">
        <v>4.83</v>
      </c>
      <c r="G29" s="122">
        <v>0</v>
      </c>
      <c r="H29" s="122">
        <v>0</v>
      </c>
      <c r="I29" s="122">
        <v>1131260.29</v>
      </c>
      <c r="J29" s="123">
        <v>100</v>
      </c>
    </row>
    <row r="30" spans="1:10">
      <c r="A30" s="1212" t="s">
        <v>609</v>
      </c>
      <c r="B30" s="189" t="s">
        <v>583</v>
      </c>
      <c r="C30" s="125">
        <v>47358.25</v>
      </c>
      <c r="D30" s="125">
        <v>4.5599999999999996</v>
      </c>
      <c r="E30" s="125">
        <v>9132.0300000000007</v>
      </c>
      <c r="F30" s="125">
        <v>0.88</v>
      </c>
      <c r="G30" s="125">
        <v>4893.07</v>
      </c>
      <c r="H30" s="125">
        <v>0.47</v>
      </c>
      <c r="I30" s="125">
        <v>61383.35</v>
      </c>
      <c r="J30" s="126">
        <v>5.91</v>
      </c>
    </row>
    <row r="31" spans="1:10">
      <c r="A31" s="1213" t="s">
        <v>609</v>
      </c>
      <c r="B31" s="187" t="s">
        <v>584</v>
      </c>
      <c r="C31" s="120">
        <v>50168.46</v>
      </c>
      <c r="D31" s="120">
        <v>4.83</v>
      </c>
      <c r="E31" s="120">
        <v>9667.16</v>
      </c>
      <c r="F31" s="120">
        <v>0.93</v>
      </c>
      <c r="G31" s="120">
        <v>3533.55</v>
      </c>
      <c r="H31" s="120">
        <v>0.34</v>
      </c>
      <c r="I31" s="120">
        <v>63369.17</v>
      </c>
      <c r="J31" s="121">
        <v>6.1</v>
      </c>
    </row>
    <row r="32" spans="1:10">
      <c r="A32" s="1213" t="s">
        <v>609</v>
      </c>
      <c r="B32" s="188" t="s">
        <v>585</v>
      </c>
      <c r="C32" s="120">
        <v>67743.12</v>
      </c>
      <c r="D32" s="120">
        <v>6.52</v>
      </c>
      <c r="E32" s="120">
        <v>32352.75</v>
      </c>
      <c r="F32" s="120">
        <v>3.11</v>
      </c>
      <c r="G32" s="120">
        <v>17418.03</v>
      </c>
      <c r="H32" s="120">
        <v>1.68</v>
      </c>
      <c r="I32" s="120">
        <v>117513.9</v>
      </c>
      <c r="J32" s="121">
        <v>11.31</v>
      </c>
    </row>
    <row r="33" spans="1:10">
      <c r="A33" s="1213" t="s">
        <v>609</v>
      </c>
      <c r="B33" s="188" t="s">
        <v>586</v>
      </c>
      <c r="C33" s="120">
        <v>45413.83</v>
      </c>
      <c r="D33" s="120">
        <v>4.37</v>
      </c>
      <c r="E33" s="120">
        <v>36598.949999999997</v>
      </c>
      <c r="F33" s="120">
        <v>3.52</v>
      </c>
      <c r="G33" s="120">
        <v>23651.61</v>
      </c>
      <c r="H33" s="120">
        <v>2.2799999999999998</v>
      </c>
      <c r="I33" s="120">
        <v>105664.39</v>
      </c>
      <c r="J33" s="121">
        <v>10.17</v>
      </c>
    </row>
    <row r="34" spans="1:10">
      <c r="A34" s="1213" t="s">
        <v>609</v>
      </c>
      <c r="B34" s="188" t="s">
        <v>587</v>
      </c>
      <c r="C34" s="120">
        <v>36702.559999999998</v>
      </c>
      <c r="D34" s="120">
        <v>3.53</v>
      </c>
      <c r="E34" s="120">
        <v>44631.96</v>
      </c>
      <c r="F34" s="120">
        <v>4.3</v>
      </c>
      <c r="G34" s="120">
        <v>36377.1</v>
      </c>
      <c r="H34" s="120">
        <v>3.5</v>
      </c>
      <c r="I34" s="120">
        <v>117711.62</v>
      </c>
      <c r="J34" s="121">
        <v>11.33</v>
      </c>
    </row>
    <row r="35" spans="1:10">
      <c r="A35" s="1213" t="s">
        <v>609</v>
      </c>
      <c r="B35" s="188" t="s">
        <v>588</v>
      </c>
      <c r="C35" s="120">
        <v>23531.99</v>
      </c>
      <c r="D35" s="120">
        <v>2.2599999999999998</v>
      </c>
      <c r="E35" s="120">
        <v>45383.19</v>
      </c>
      <c r="F35" s="120">
        <v>4.37</v>
      </c>
      <c r="G35" s="120">
        <v>53233.1</v>
      </c>
      <c r="H35" s="120">
        <v>5.12</v>
      </c>
      <c r="I35" s="120">
        <v>122148.28</v>
      </c>
      <c r="J35" s="121">
        <v>11.75</v>
      </c>
    </row>
    <row r="36" spans="1:10">
      <c r="A36" s="1213" t="s">
        <v>609</v>
      </c>
      <c r="B36" s="188" t="s">
        <v>432</v>
      </c>
      <c r="C36" s="120">
        <v>16603.009999999998</v>
      </c>
      <c r="D36" s="120">
        <v>1.6</v>
      </c>
      <c r="E36" s="120">
        <v>100039.53</v>
      </c>
      <c r="F36" s="120">
        <v>9.6300000000000008</v>
      </c>
      <c r="G36" s="120">
        <v>315509.34000000003</v>
      </c>
      <c r="H36" s="120">
        <v>30.36</v>
      </c>
      <c r="I36" s="120">
        <v>432151.88</v>
      </c>
      <c r="J36" s="121">
        <v>41.59</v>
      </c>
    </row>
    <row r="37" spans="1:10">
      <c r="A37" s="1213" t="s">
        <v>609</v>
      </c>
      <c r="B37" s="65" t="s">
        <v>433</v>
      </c>
      <c r="C37" s="120">
        <v>287521.21999999997</v>
      </c>
      <c r="D37" s="120">
        <v>27.67</v>
      </c>
      <c r="E37" s="120">
        <v>277805.57</v>
      </c>
      <c r="F37" s="120">
        <v>26.74</v>
      </c>
      <c r="G37" s="120">
        <v>454615.8</v>
      </c>
      <c r="H37" s="120">
        <v>43.75</v>
      </c>
      <c r="I37" s="120">
        <v>1019942.59</v>
      </c>
      <c r="J37" s="121">
        <v>98.16</v>
      </c>
    </row>
    <row r="38" spans="1:10" ht="25.5" customHeight="1">
      <c r="A38" s="1213" t="s">
        <v>609</v>
      </c>
      <c r="B38" s="181" t="s">
        <v>434</v>
      </c>
      <c r="C38" s="120">
        <v>2169.5300000000002</v>
      </c>
      <c r="D38" s="120">
        <v>0.21</v>
      </c>
      <c r="E38" s="120">
        <v>1182.56</v>
      </c>
      <c r="F38" s="120">
        <v>0.11</v>
      </c>
      <c r="G38" s="120">
        <v>494.05</v>
      </c>
      <c r="H38" s="120">
        <v>0.05</v>
      </c>
      <c r="I38" s="120">
        <v>3846.14</v>
      </c>
      <c r="J38" s="121">
        <v>0.37</v>
      </c>
    </row>
    <row r="39" spans="1:10">
      <c r="A39" s="1213" t="s">
        <v>609</v>
      </c>
      <c r="B39" s="65" t="s">
        <v>435</v>
      </c>
      <c r="C39" s="120">
        <v>4495.07</v>
      </c>
      <c r="D39" s="120">
        <v>0.43</v>
      </c>
      <c r="E39" s="120">
        <v>3297.5</v>
      </c>
      <c r="F39" s="120">
        <v>0.32</v>
      </c>
      <c r="G39" s="120">
        <v>7487.81</v>
      </c>
      <c r="H39" s="120">
        <v>0.72</v>
      </c>
      <c r="I39" s="120">
        <v>15280.38</v>
      </c>
      <c r="J39" s="121">
        <v>1.47</v>
      </c>
    </row>
    <row r="40" spans="1:10">
      <c r="A40" s="1214" t="s">
        <v>609</v>
      </c>
      <c r="B40" s="246" t="s">
        <v>391</v>
      </c>
      <c r="C40" s="122">
        <v>294185.82</v>
      </c>
      <c r="D40" s="122">
        <v>28.31</v>
      </c>
      <c r="E40" s="122">
        <v>282285.63</v>
      </c>
      <c r="F40" s="122">
        <v>27.17</v>
      </c>
      <c r="G40" s="122">
        <v>462597.66</v>
      </c>
      <c r="H40" s="122">
        <v>44.52</v>
      </c>
      <c r="I40" s="122">
        <v>1039069.11</v>
      </c>
      <c r="J40" s="123">
        <v>100</v>
      </c>
    </row>
    <row r="41" spans="1:10">
      <c r="A41" s="1212" t="s">
        <v>130</v>
      </c>
      <c r="B41" s="189" t="s">
        <v>583</v>
      </c>
      <c r="C41" s="125">
        <v>493.84</v>
      </c>
      <c r="D41" s="125">
        <v>7.0000000000000007E-2</v>
      </c>
      <c r="E41" s="125">
        <v>37049.5</v>
      </c>
      <c r="F41" s="125">
        <v>5.09</v>
      </c>
      <c r="G41" s="125">
        <v>7488.15</v>
      </c>
      <c r="H41" s="125">
        <v>1.03</v>
      </c>
      <c r="I41" s="125">
        <v>45031.49</v>
      </c>
      <c r="J41" s="126">
        <v>6.19</v>
      </c>
    </row>
    <row r="42" spans="1:10">
      <c r="A42" s="1213" t="s">
        <v>130</v>
      </c>
      <c r="B42" s="187" t="s">
        <v>584</v>
      </c>
      <c r="C42" s="120">
        <v>12.01</v>
      </c>
      <c r="D42" s="120">
        <v>0</v>
      </c>
      <c r="E42" s="120">
        <v>15580.87</v>
      </c>
      <c r="F42" s="120">
        <v>2.14</v>
      </c>
      <c r="G42" s="120">
        <v>588.76</v>
      </c>
      <c r="H42" s="120">
        <v>0.08</v>
      </c>
      <c r="I42" s="120">
        <v>16181.64</v>
      </c>
      <c r="J42" s="121">
        <v>2.2200000000000002</v>
      </c>
    </row>
    <row r="43" spans="1:10">
      <c r="A43" s="1213" t="s">
        <v>130</v>
      </c>
      <c r="B43" s="188" t="s">
        <v>585</v>
      </c>
      <c r="C43" s="120">
        <v>115.11</v>
      </c>
      <c r="D43" s="120">
        <v>0.02</v>
      </c>
      <c r="E43" s="120">
        <v>40889.43</v>
      </c>
      <c r="F43" s="120">
        <v>5.62</v>
      </c>
      <c r="G43" s="120">
        <v>3400.11</v>
      </c>
      <c r="H43" s="120">
        <v>0.47</v>
      </c>
      <c r="I43" s="120">
        <v>44404.65</v>
      </c>
      <c r="J43" s="121">
        <v>6.11</v>
      </c>
    </row>
    <row r="44" spans="1:10">
      <c r="A44" s="1213" t="s">
        <v>130</v>
      </c>
      <c r="B44" s="188" t="s">
        <v>586</v>
      </c>
      <c r="C44" s="120">
        <v>438.07</v>
      </c>
      <c r="D44" s="120">
        <v>0.06</v>
      </c>
      <c r="E44" s="120">
        <v>60579.839999999997</v>
      </c>
      <c r="F44" s="120">
        <v>8.33</v>
      </c>
      <c r="G44" s="120">
        <v>8772.83</v>
      </c>
      <c r="H44" s="120">
        <v>1.21</v>
      </c>
      <c r="I44" s="120">
        <v>69790.740000000005</v>
      </c>
      <c r="J44" s="121">
        <v>9.6</v>
      </c>
    </row>
    <row r="45" spans="1:10">
      <c r="A45" s="1213" t="s">
        <v>130</v>
      </c>
      <c r="B45" s="188" t="s">
        <v>587</v>
      </c>
      <c r="C45" s="120">
        <v>1392.98</v>
      </c>
      <c r="D45" s="120">
        <v>0.19</v>
      </c>
      <c r="E45" s="120">
        <v>82862.52</v>
      </c>
      <c r="F45" s="120">
        <v>11.39</v>
      </c>
      <c r="G45" s="120">
        <v>18504.21</v>
      </c>
      <c r="H45" s="120">
        <v>2.54</v>
      </c>
      <c r="I45" s="120">
        <v>102759.71</v>
      </c>
      <c r="J45" s="121">
        <v>14.12</v>
      </c>
    </row>
    <row r="46" spans="1:10">
      <c r="A46" s="1213" t="s">
        <v>130</v>
      </c>
      <c r="B46" s="188" t="s">
        <v>588</v>
      </c>
      <c r="C46" s="120">
        <v>3113.05</v>
      </c>
      <c r="D46" s="120">
        <v>0.43</v>
      </c>
      <c r="E46" s="120">
        <v>89982.38</v>
      </c>
      <c r="F46" s="120">
        <v>12.37</v>
      </c>
      <c r="G46" s="120">
        <v>29667.21</v>
      </c>
      <c r="H46" s="120">
        <v>4.08</v>
      </c>
      <c r="I46" s="120">
        <v>122762.64</v>
      </c>
      <c r="J46" s="121">
        <v>16.88</v>
      </c>
    </row>
    <row r="47" spans="1:10">
      <c r="A47" s="1213" t="s">
        <v>130</v>
      </c>
      <c r="B47" s="188" t="s">
        <v>432</v>
      </c>
      <c r="C47" s="120">
        <v>9685.7900000000009</v>
      </c>
      <c r="D47" s="120">
        <v>1.33</v>
      </c>
      <c r="E47" s="120">
        <v>187390.18</v>
      </c>
      <c r="F47" s="120">
        <v>25.76</v>
      </c>
      <c r="G47" s="120">
        <v>111227.41</v>
      </c>
      <c r="H47" s="120">
        <v>15.3</v>
      </c>
      <c r="I47" s="120">
        <v>308303.38</v>
      </c>
      <c r="J47" s="121">
        <v>42.39</v>
      </c>
    </row>
    <row r="48" spans="1:10">
      <c r="A48" s="1213" t="s">
        <v>130</v>
      </c>
      <c r="B48" s="65" t="s">
        <v>433</v>
      </c>
      <c r="C48" s="120">
        <v>15250.85</v>
      </c>
      <c r="D48" s="120">
        <v>2.1</v>
      </c>
      <c r="E48" s="120">
        <v>514334.71999999997</v>
      </c>
      <c r="F48" s="120">
        <v>70.7</v>
      </c>
      <c r="G48" s="120">
        <v>179648.68</v>
      </c>
      <c r="H48" s="120">
        <v>24.71</v>
      </c>
      <c r="I48" s="120">
        <v>709234.25</v>
      </c>
      <c r="J48" s="121">
        <v>97.51</v>
      </c>
    </row>
    <row r="49" spans="1:10" ht="25.5" customHeight="1">
      <c r="A49" s="1213" t="s">
        <v>130</v>
      </c>
      <c r="B49" s="181" t="s">
        <v>434</v>
      </c>
      <c r="C49" s="120">
        <v>663.98</v>
      </c>
      <c r="D49" s="120">
        <v>0.09</v>
      </c>
      <c r="E49" s="120">
        <v>3837.32</v>
      </c>
      <c r="F49" s="120">
        <v>0.53</v>
      </c>
      <c r="G49" s="120">
        <v>2993.08</v>
      </c>
      <c r="H49" s="120">
        <v>0.41</v>
      </c>
      <c r="I49" s="120">
        <v>7494.38</v>
      </c>
      <c r="J49" s="121">
        <v>1.03</v>
      </c>
    </row>
    <row r="50" spans="1:10">
      <c r="A50" s="1213" t="s">
        <v>130</v>
      </c>
      <c r="B50" s="65" t="s">
        <v>435</v>
      </c>
      <c r="C50" s="120">
        <v>153.32</v>
      </c>
      <c r="D50" s="120">
        <v>0.02</v>
      </c>
      <c r="E50" s="120">
        <v>7104.58</v>
      </c>
      <c r="F50" s="120">
        <v>0.98</v>
      </c>
      <c r="G50" s="120">
        <v>3351.96</v>
      </c>
      <c r="H50" s="120">
        <v>0.46</v>
      </c>
      <c r="I50" s="120">
        <v>10609.86</v>
      </c>
      <c r="J50" s="121">
        <v>1.46</v>
      </c>
    </row>
    <row r="51" spans="1:10">
      <c r="A51" s="1214" t="s">
        <v>130</v>
      </c>
      <c r="B51" s="246" t="s">
        <v>391</v>
      </c>
      <c r="C51" s="122">
        <v>16068.15</v>
      </c>
      <c r="D51" s="122">
        <v>2.21</v>
      </c>
      <c r="E51" s="122">
        <v>525276.62</v>
      </c>
      <c r="F51" s="122">
        <v>72.209999999999994</v>
      </c>
      <c r="G51" s="122">
        <v>185993.72</v>
      </c>
      <c r="H51" s="122">
        <v>25.58</v>
      </c>
      <c r="I51" s="122">
        <v>727338.49</v>
      </c>
      <c r="J51" s="123">
        <v>100</v>
      </c>
    </row>
    <row r="52" spans="1:10">
      <c r="A52" s="1212" t="s">
        <v>229</v>
      </c>
      <c r="B52" s="189" t="s">
        <v>583</v>
      </c>
      <c r="C52" s="125">
        <v>75879.42</v>
      </c>
      <c r="D52" s="125">
        <v>9.42</v>
      </c>
      <c r="E52" s="125">
        <v>83429.88</v>
      </c>
      <c r="F52" s="125">
        <v>10.36</v>
      </c>
      <c r="G52" s="125">
        <v>4338.6099999999997</v>
      </c>
      <c r="H52" s="125">
        <v>0.54</v>
      </c>
      <c r="I52" s="125">
        <v>163647.91</v>
      </c>
      <c r="J52" s="126">
        <v>20.32</v>
      </c>
    </row>
    <row r="53" spans="1:10">
      <c r="A53" s="1213" t="s">
        <v>131</v>
      </c>
      <c r="B53" s="187" t="s">
        <v>584</v>
      </c>
      <c r="C53" s="120">
        <v>41507.97</v>
      </c>
      <c r="D53" s="120">
        <v>5.15</v>
      </c>
      <c r="E53" s="120">
        <v>105162.6</v>
      </c>
      <c r="F53" s="120">
        <v>13.06</v>
      </c>
      <c r="G53" s="120">
        <v>245.11</v>
      </c>
      <c r="H53" s="120">
        <v>0.03</v>
      </c>
      <c r="I53" s="120">
        <v>146915.68</v>
      </c>
      <c r="J53" s="121">
        <v>18.239999999999998</v>
      </c>
    </row>
    <row r="54" spans="1:10">
      <c r="A54" s="1213" t="s">
        <v>131</v>
      </c>
      <c r="B54" s="188" t="s">
        <v>585</v>
      </c>
      <c r="C54" s="120">
        <v>27871.03</v>
      </c>
      <c r="D54" s="120">
        <v>3.46</v>
      </c>
      <c r="E54" s="120">
        <v>111010.1</v>
      </c>
      <c r="F54" s="120">
        <v>13.79</v>
      </c>
      <c r="G54" s="120">
        <v>2655.84</v>
      </c>
      <c r="H54" s="120">
        <v>0.33</v>
      </c>
      <c r="I54" s="120">
        <v>141536.97</v>
      </c>
      <c r="J54" s="121">
        <v>17.579999999999998</v>
      </c>
    </row>
    <row r="55" spans="1:10">
      <c r="A55" s="1213" t="s">
        <v>131</v>
      </c>
      <c r="B55" s="188" t="s">
        <v>586</v>
      </c>
      <c r="C55" s="120">
        <v>16856.79</v>
      </c>
      <c r="D55" s="120">
        <v>2.09</v>
      </c>
      <c r="E55" s="120">
        <v>59066.02</v>
      </c>
      <c r="F55" s="120">
        <v>7.34</v>
      </c>
      <c r="G55" s="120">
        <v>5996.12</v>
      </c>
      <c r="H55" s="120">
        <v>0.74</v>
      </c>
      <c r="I55" s="120">
        <v>81918.929999999993</v>
      </c>
      <c r="J55" s="121">
        <v>10.17</v>
      </c>
    </row>
    <row r="56" spans="1:10">
      <c r="A56" s="1213" t="s">
        <v>131</v>
      </c>
      <c r="B56" s="188" t="s">
        <v>587</v>
      </c>
      <c r="C56" s="120">
        <v>14637.9</v>
      </c>
      <c r="D56" s="120">
        <v>1.82</v>
      </c>
      <c r="E56" s="120">
        <v>48318.91</v>
      </c>
      <c r="F56" s="120">
        <v>6</v>
      </c>
      <c r="G56" s="120">
        <v>11041.69</v>
      </c>
      <c r="H56" s="120">
        <v>1.37</v>
      </c>
      <c r="I56" s="120">
        <v>73998.5</v>
      </c>
      <c r="J56" s="121">
        <v>9.19</v>
      </c>
    </row>
    <row r="57" spans="1:10">
      <c r="A57" s="1213" t="s">
        <v>131</v>
      </c>
      <c r="B57" s="188" t="s">
        <v>588</v>
      </c>
      <c r="C57" s="120">
        <v>16962.53</v>
      </c>
      <c r="D57" s="120">
        <v>2.11</v>
      </c>
      <c r="E57" s="120">
        <v>33892.17</v>
      </c>
      <c r="F57" s="120">
        <v>4.21</v>
      </c>
      <c r="G57" s="120">
        <v>21046.65</v>
      </c>
      <c r="H57" s="120">
        <v>2.61</v>
      </c>
      <c r="I57" s="120">
        <v>71901.350000000006</v>
      </c>
      <c r="J57" s="121">
        <v>8.93</v>
      </c>
    </row>
    <row r="58" spans="1:10">
      <c r="A58" s="1213" t="s">
        <v>131</v>
      </c>
      <c r="B58" s="188" t="s">
        <v>432</v>
      </c>
      <c r="C58" s="120">
        <v>11167.68</v>
      </c>
      <c r="D58" s="120">
        <v>1.39</v>
      </c>
      <c r="E58" s="120">
        <v>20623.21</v>
      </c>
      <c r="F58" s="120">
        <v>2.56</v>
      </c>
      <c r="G58" s="120">
        <v>79724.25</v>
      </c>
      <c r="H58" s="120">
        <v>9.9</v>
      </c>
      <c r="I58" s="120">
        <v>111515.14</v>
      </c>
      <c r="J58" s="121">
        <v>13.85</v>
      </c>
    </row>
    <row r="59" spans="1:10">
      <c r="A59" s="1213" t="s">
        <v>131</v>
      </c>
      <c r="B59" s="65" t="s">
        <v>433</v>
      </c>
      <c r="C59" s="120">
        <v>204883.32</v>
      </c>
      <c r="D59" s="120">
        <v>25.44</v>
      </c>
      <c r="E59" s="120">
        <v>461502.89</v>
      </c>
      <c r="F59" s="120">
        <v>57.32</v>
      </c>
      <c r="G59" s="120">
        <v>125048.27</v>
      </c>
      <c r="H59" s="120">
        <v>15.52</v>
      </c>
      <c r="I59" s="120">
        <v>791434.48</v>
      </c>
      <c r="J59" s="121">
        <v>98.28</v>
      </c>
    </row>
    <row r="60" spans="1:10" ht="24" customHeight="1">
      <c r="A60" s="1213" t="s">
        <v>131</v>
      </c>
      <c r="B60" s="181" t="s">
        <v>434</v>
      </c>
      <c r="C60" s="120">
        <v>485.91</v>
      </c>
      <c r="D60" s="120">
        <v>0.06</v>
      </c>
      <c r="E60" s="120">
        <v>1519.39</v>
      </c>
      <c r="F60" s="120">
        <v>0.19</v>
      </c>
      <c r="G60" s="120">
        <v>1192.98</v>
      </c>
      <c r="H60" s="120">
        <v>0.15</v>
      </c>
      <c r="I60" s="120">
        <v>3198.28</v>
      </c>
      <c r="J60" s="121">
        <v>0.4</v>
      </c>
    </row>
    <row r="61" spans="1:10">
      <c r="A61" s="1213" t="s">
        <v>131</v>
      </c>
      <c r="B61" s="65" t="s">
        <v>435</v>
      </c>
      <c r="C61" s="120">
        <v>4498.25</v>
      </c>
      <c r="D61" s="120">
        <v>0.56000000000000005</v>
      </c>
      <c r="E61" s="120">
        <v>5116.78</v>
      </c>
      <c r="F61" s="120">
        <v>0.64</v>
      </c>
      <c r="G61" s="120">
        <v>1003.4</v>
      </c>
      <c r="H61" s="120">
        <v>0.12</v>
      </c>
      <c r="I61" s="120">
        <v>10618.43</v>
      </c>
      <c r="J61" s="121">
        <v>1.32</v>
      </c>
    </row>
    <row r="62" spans="1:10">
      <c r="A62" s="1214" t="s">
        <v>131</v>
      </c>
      <c r="B62" s="246" t="s">
        <v>391</v>
      </c>
      <c r="C62" s="122">
        <v>209867.48</v>
      </c>
      <c r="D62" s="122">
        <v>26.06</v>
      </c>
      <c r="E62" s="122">
        <v>468139.06</v>
      </c>
      <c r="F62" s="122">
        <v>58.14</v>
      </c>
      <c r="G62" s="122">
        <v>127244.65</v>
      </c>
      <c r="H62" s="122">
        <v>15.8</v>
      </c>
      <c r="I62" s="122">
        <v>805251.19</v>
      </c>
      <c r="J62" s="123">
        <v>100</v>
      </c>
    </row>
    <row r="63" spans="1:10">
      <c r="A63" s="1212" t="s">
        <v>131</v>
      </c>
      <c r="B63" s="189" t="s">
        <v>583</v>
      </c>
      <c r="C63" s="125">
        <v>0</v>
      </c>
      <c r="D63" s="125">
        <v>0</v>
      </c>
      <c r="E63" s="125">
        <v>3667.48</v>
      </c>
      <c r="F63" s="125">
        <v>0.82</v>
      </c>
      <c r="G63" s="125">
        <v>1768.28</v>
      </c>
      <c r="H63" s="125">
        <v>0.39</v>
      </c>
      <c r="I63" s="125">
        <v>5435.76</v>
      </c>
      <c r="J63" s="126">
        <v>1.21</v>
      </c>
    </row>
    <row r="64" spans="1:10">
      <c r="A64" s="1213" t="s">
        <v>486</v>
      </c>
      <c r="B64" s="187" t="s">
        <v>584</v>
      </c>
      <c r="C64" s="120">
        <v>0</v>
      </c>
      <c r="D64" s="120">
        <v>0</v>
      </c>
      <c r="E64" s="120">
        <v>1562.48</v>
      </c>
      <c r="F64" s="120">
        <v>0.35</v>
      </c>
      <c r="G64" s="120">
        <v>827.84</v>
      </c>
      <c r="H64" s="120">
        <v>0.18</v>
      </c>
      <c r="I64" s="120">
        <v>2390.3200000000002</v>
      </c>
      <c r="J64" s="121">
        <v>0.53</v>
      </c>
    </row>
    <row r="65" spans="1:10">
      <c r="A65" s="1213" t="s">
        <v>486</v>
      </c>
      <c r="B65" s="188" t="s">
        <v>585</v>
      </c>
      <c r="C65" s="120">
        <v>0</v>
      </c>
      <c r="D65" s="120">
        <v>0</v>
      </c>
      <c r="E65" s="120">
        <v>10179.92</v>
      </c>
      <c r="F65" s="120">
        <v>2.2599999999999998</v>
      </c>
      <c r="G65" s="120">
        <v>5770.24</v>
      </c>
      <c r="H65" s="120">
        <v>1.28</v>
      </c>
      <c r="I65" s="120">
        <v>15950.16</v>
      </c>
      <c r="J65" s="121">
        <v>3.54</v>
      </c>
    </row>
    <row r="66" spans="1:10">
      <c r="A66" s="1213" t="s">
        <v>486</v>
      </c>
      <c r="B66" s="188" t="s">
        <v>586</v>
      </c>
      <c r="C66" s="120">
        <v>0</v>
      </c>
      <c r="D66" s="120">
        <v>0</v>
      </c>
      <c r="E66" s="120">
        <v>22525.03</v>
      </c>
      <c r="F66" s="120">
        <v>5.01</v>
      </c>
      <c r="G66" s="120">
        <v>7968.95</v>
      </c>
      <c r="H66" s="120">
        <v>1.77</v>
      </c>
      <c r="I66" s="120">
        <v>30493.98</v>
      </c>
      <c r="J66" s="121">
        <v>6.78</v>
      </c>
    </row>
    <row r="67" spans="1:10">
      <c r="A67" s="1213" t="s">
        <v>486</v>
      </c>
      <c r="B67" s="188" t="s">
        <v>587</v>
      </c>
      <c r="C67" s="120">
        <v>0</v>
      </c>
      <c r="D67" s="120">
        <v>0</v>
      </c>
      <c r="E67" s="120">
        <v>41738.629999999997</v>
      </c>
      <c r="F67" s="120">
        <v>9.2899999999999991</v>
      </c>
      <c r="G67" s="120">
        <v>17818.96</v>
      </c>
      <c r="H67" s="120">
        <v>3.96</v>
      </c>
      <c r="I67" s="120">
        <v>59557.59</v>
      </c>
      <c r="J67" s="121">
        <v>13.25</v>
      </c>
    </row>
    <row r="68" spans="1:10">
      <c r="A68" s="1213" t="s">
        <v>486</v>
      </c>
      <c r="B68" s="188" t="s">
        <v>588</v>
      </c>
      <c r="C68" s="120">
        <v>0</v>
      </c>
      <c r="D68" s="120">
        <v>0</v>
      </c>
      <c r="E68" s="120">
        <v>58491.92</v>
      </c>
      <c r="F68" s="120">
        <v>13.01</v>
      </c>
      <c r="G68" s="120">
        <v>30437.68</v>
      </c>
      <c r="H68" s="120">
        <v>6.77</v>
      </c>
      <c r="I68" s="120">
        <v>88929.600000000006</v>
      </c>
      <c r="J68" s="121">
        <v>19.78</v>
      </c>
    </row>
    <row r="69" spans="1:10">
      <c r="A69" s="1213" t="s">
        <v>486</v>
      </c>
      <c r="B69" s="188" t="s">
        <v>432</v>
      </c>
      <c r="C69" s="120">
        <v>0</v>
      </c>
      <c r="D69" s="120">
        <v>0</v>
      </c>
      <c r="E69" s="120">
        <v>145724.93</v>
      </c>
      <c r="F69" s="120">
        <v>32.44</v>
      </c>
      <c r="G69" s="120">
        <v>83913.02</v>
      </c>
      <c r="H69" s="120">
        <v>18.68</v>
      </c>
      <c r="I69" s="120">
        <v>229637.95</v>
      </c>
      <c r="J69" s="121">
        <v>51.12</v>
      </c>
    </row>
    <row r="70" spans="1:10">
      <c r="A70" s="1213" t="s">
        <v>486</v>
      </c>
      <c r="B70" s="65" t="s">
        <v>433</v>
      </c>
      <c r="C70" s="120">
        <v>0</v>
      </c>
      <c r="D70" s="120">
        <v>0</v>
      </c>
      <c r="E70" s="120">
        <v>283890.39</v>
      </c>
      <c r="F70" s="120">
        <v>63.18</v>
      </c>
      <c r="G70" s="120">
        <v>148504.97</v>
      </c>
      <c r="H70" s="120">
        <v>33.03</v>
      </c>
      <c r="I70" s="120">
        <v>432395.36</v>
      </c>
      <c r="J70" s="121">
        <v>96.21</v>
      </c>
    </row>
    <row r="71" spans="1:10" ht="30" customHeight="1">
      <c r="A71" s="1213" t="s">
        <v>486</v>
      </c>
      <c r="B71" s="181" t="s">
        <v>434</v>
      </c>
      <c r="C71" s="120">
        <v>0</v>
      </c>
      <c r="D71" s="120">
        <v>0</v>
      </c>
      <c r="E71" s="120">
        <v>1752.32</v>
      </c>
      <c r="F71" s="120">
        <v>0.39</v>
      </c>
      <c r="G71" s="120">
        <v>998.59</v>
      </c>
      <c r="H71" s="120">
        <v>0.22</v>
      </c>
      <c r="I71" s="120">
        <v>2750.91</v>
      </c>
      <c r="J71" s="121">
        <v>0.61</v>
      </c>
    </row>
    <row r="72" spans="1:10">
      <c r="A72" s="1213" t="s">
        <v>486</v>
      </c>
      <c r="B72" s="65" t="s">
        <v>435</v>
      </c>
      <c r="C72" s="120">
        <v>0</v>
      </c>
      <c r="D72" s="120">
        <v>0</v>
      </c>
      <c r="E72" s="120">
        <v>3751.57</v>
      </c>
      <c r="F72" s="120">
        <v>0.83</v>
      </c>
      <c r="G72" s="120">
        <v>10553.2</v>
      </c>
      <c r="H72" s="120">
        <v>2.35</v>
      </c>
      <c r="I72" s="120">
        <v>14304.77</v>
      </c>
      <c r="J72" s="121">
        <v>3.18</v>
      </c>
    </row>
    <row r="73" spans="1:10">
      <c r="A73" s="1214" t="s">
        <v>486</v>
      </c>
      <c r="B73" s="246" t="s">
        <v>391</v>
      </c>
      <c r="C73" s="122">
        <v>0</v>
      </c>
      <c r="D73" s="122">
        <v>0</v>
      </c>
      <c r="E73" s="122">
        <v>289394.28000000003</v>
      </c>
      <c r="F73" s="122">
        <v>64.400000000000006</v>
      </c>
      <c r="G73" s="122">
        <v>160056.76</v>
      </c>
      <c r="H73" s="122">
        <v>35.6</v>
      </c>
      <c r="I73" s="122">
        <v>449451.04</v>
      </c>
      <c r="J73" s="123">
        <v>100</v>
      </c>
    </row>
    <row r="74" spans="1:10">
      <c r="A74" s="1212" t="s">
        <v>486</v>
      </c>
      <c r="B74" s="189" t="s">
        <v>583</v>
      </c>
      <c r="C74" s="125"/>
      <c r="D74" s="125"/>
      <c r="E74" s="125">
        <v>21583.67</v>
      </c>
      <c r="F74" s="125">
        <v>2.04</v>
      </c>
      <c r="G74" s="125">
        <v>5188.45</v>
      </c>
      <c r="H74" s="125">
        <v>0.49</v>
      </c>
      <c r="I74" s="125">
        <v>26772.12</v>
      </c>
      <c r="J74" s="126">
        <v>2.5299999999999998</v>
      </c>
    </row>
    <row r="75" spans="1:10">
      <c r="A75" s="1213" t="s">
        <v>486</v>
      </c>
      <c r="B75" s="187" t="s">
        <v>584</v>
      </c>
      <c r="C75" s="120"/>
      <c r="D75" s="120"/>
      <c r="E75" s="120">
        <v>267.45999999999998</v>
      </c>
      <c r="F75" s="120">
        <v>0.03</v>
      </c>
      <c r="G75" s="120">
        <v>2838.14</v>
      </c>
      <c r="H75" s="120">
        <v>0.27</v>
      </c>
      <c r="I75" s="120">
        <v>3105.6</v>
      </c>
      <c r="J75" s="121">
        <v>0.3</v>
      </c>
    </row>
    <row r="76" spans="1:10">
      <c r="A76" s="1213" t="s">
        <v>486</v>
      </c>
      <c r="B76" s="188" t="s">
        <v>585</v>
      </c>
      <c r="C76" s="120"/>
      <c r="D76" s="120"/>
      <c r="E76" s="120">
        <v>1334.31</v>
      </c>
      <c r="F76" s="120">
        <v>0.13</v>
      </c>
      <c r="G76" s="120">
        <v>17572.57</v>
      </c>
      <c r="H76" s="120">
        <v>1.66</v>
      </c>
      <c r="I76" s="120">
        <v>18906.88</v>
      </c>
      <c r="J76" s="121">
        <v>1.79</v>
      </c>
    </row>
    <row r="77" spans="1:10">
      <c r="A77" s="1213" t="s">
        <v>486</v>
      </c>
      <c r="B77" s="188" t="s">
        <v>586</v>
      </c>
      <c r="C77" s="120"/>
      <c r="D77" s="120"/>
      <c r="E77" s="120">
        <v>2860</v>
      </c>
      <c r="F77" s="120">
        <v>0.27</v>
      </c>
      <c r="G77" s="120">
        <v>30796.79</v>
      </c>
      <c r="H77" s="120">
        <v>2.9</v>
      </c>
      <c r="I77" s="120">
        <v>33656.79</v>
      </c>
      <c r="J77" s="121">
        <v>3.17</v>
      </c>
    </row>
    <row r="78" spans="1:10">
      <c r="A78" s="1213" t="s">
        <v>486</v>
      </c>
      <c r="B78" s="188" t="s">
        <v>587</v>
      </c>
      <c r="C78" s="120"/>
      <c r="D78" s="120"/>
      <c r="E78" s="120">
        <v>4287</v>
      </c>
      <c r="F78" s="120">
        <v>0.4</v>
      </c>
      <c r="G78" s="120">
        <v>46377.7</v>
      </c>
      <c r="H78" s="120">
        <v>4.37</v>
      </c>
      <c r="I78" s="120">
        <v>50664.7</v>
      </c>
      <c r="J78" s="121">
        <v>4.7699999999999996</v>
      </c>
    </row>
    <row r="79" spans="1:10">
      <c r="A79" s="1213" t="s">
        <v>486</v>
      </c>
      <c r="B79" s="188" t="s">
        <v>588</v>
      </c>
      <c r="C79" s="120"/>
      <c r="D79" s="120"/>
      <c r="E79" s="120">
        <v>6436.69</v>
      </c>
      <c r="F79" s="120">
        <v>0.61</v>
      </c>
      <c r="G79" s="120">
        <v>87298.8</v>
      </c>
      <c r="H79" s="120">
        <v>8.23</v>
      </c>
      <c r="I79" s="120">
        <v>93735.49</v>
      </c>
      <c r="J79" s="121">
        <v>8.84</v>
      </c>
    </row>
    <row r="80" spans="1:10">
      <c r="A80" s="1213" t="s">
        <v>486</v>
      </c>
      <c r="B80" s="188" t="s">
        <v>432</v>
      </c>
      <c r="C80" s="120"/>
      <c r="D80" s="120"/>
      <c r="E80" s="120">
        <v>56563.66</v>
      </c>
      <c r="F80" s="120">
        <v>5.33</v>
      </c>
      <c r="G80" s="120">
        <v>753389.12</v>
      </c>
      <c r="H80" s="120">
        <v>71.05</v>
      </c>
      <c r="I80" s="120">
        <v>809952.78</v>
      </c>
      <c r="J80" s="121">
        <v>76.38</v>
      </c>
    </row>
    <row r="81" spans="1:10">
      <c r="A81" s="1213" t="s">
        <v>486</v>
      </c>
      <c r="B81" s="65" t="s">
        <v>433</v>
      </c>
      <c r="C81" s="120"/>
      <c r="D81" s="120"/>
      <c r="E81" s="120">
        <v>93332.79</v>
      </c>
      <c r="F81" s="120">
        <v>8.81</v>
      </c>
      <c r="G81" s="120">
        <v>943461.57</v>
      </c>
      <c r="H81" s="120">
        <v>88.97</v>
      </c>
      <c r="I81" s="120">
        <v>1036794.36</v>
      </c>
      <c r="J81" s="121">
        <v>97.78</v>
      </c>
    </row>
    <row r="82" spans="1:10" ht="28.5" customHeight="1">
      <c r="A82" s="1213" t="s">
        <v>486</v>
      </c>
      <c r="B82" s="181" t="s">
        <v>434</v>
      </c>
      <c r="C82" s="120"/>
      <c r="D82" s="120"/>
      <c r="E82" s="120">
        <v>531.79</v>
      </c>
      <c r="F82" s="120">
        <v>0.05</v>
      </c>
      <c r="G82" s="120">
        <v>3835.86</v>
      </c>
      <c r="H82" s="120">
        <v>0.36</v>
      </c>
      <c r="I82" s="120">
        <v>4367.6499999999996</v>
      </c>
      <c r="J82" s="121">
        <v>0.41</v>
      </c>
    </row>
    <row r="83" spans="1:10">
      <c r="A83" s="1213" t="s">
        <v>486</v>
      </c>
      <c r="B83" s="65" t="s">
        <v>435</v>
      </c>
      <c r="C83" s="120"/>
      <c r="D83" s="120"/>
      <c r="E83" s="120">
        <v>939.79</v>
      </c>
      <c r="F83" s="120">
        <v>0.09</v>
      </c>
      <c r="G83" s="120">
        <v>18255.32</v>
      </c>
      <c r="H83" s="120">
        <v>1.72</v>
      </c>
      <c r="I83" s="120">
        <v>19195.11</v>
      </c>
      <c r="J83" s="121">
        <v>1.81</v>
      </c>
    </row>
    <row r="84" spans="1:10">
      <c r="A84" s="1214" t="s">
        <v>486</v>
      </c>
      <c r="B84" s="246" t="s">
        <v>391</v>
      </c>
      <c r="C84" s="122"/>
      <c r="D84" s="122"/>
      <c r="E84" s="122">
        <v>94804.37</v>
      </c>
      <c r="F84" s="122">
        <v>8.9499999999999993</v>
      </c>
      <c r="G84" s="122">
        <v>965552.75</v>
      </c>
      <c r="H84" s="122">
        <v>91.05</v>
      </c>
      <c r="I84" s="122">
        <v>1060357.1200000001</v>
      </c>
      <c r="J84" s="123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54" right="0.59055118110236227" top="0.59055118110236227" bottom="0.98425196850393704" header="0" footer="0"/>
  <pageSetup paperSize="9" scale="50" orientation="portrait" r:id="rId2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53"/>
  <dimension ref="A1:J84"/>
  <sheetViews>
    <sheetView view="pageBreakPreview" zoomScale="60" workbookViewId="0">
      <selection activeCell="E5" sqref="E5:I5"/>
    </sheetView>
  </sheetViews>
  <sheetFormatPr baseColWidth="10" defaultRowHeight="12.75"/>
  <cols>
    <col min="1" max="1" width="29.140625" style="340" customWidth="1"/>
    <col min="2" max="2" width="28" style="340" customWidth="1"/>
    <col min="3" max="10" width="14.42578125" style="340" customWidth="1"/>
    <col min="11" max="16384" width="11.42578125" style="340"/>
  </cols>
  <sheetData>
    <row r="1" spans="1:10" ht="18">
      <c r="A1" s="1215" t="s">
        <v>424</v>
      </c>
      <c r="B1" s="1215"/>
      <c r="C1" s="1215"/>
      <c r="D1" s="1215"/>
      <c r="E1" s="1215"/>
      <c r="F1" s="1215"/>
      <c r="G1" s="1215"/>
      <c r="H1" s="1215"/>
      <c r="I1" s="1215"/>
      <c r="J1" s="1215"/>
    </row>
    <row r="3" spans="1:10" s="662" customFormat="1" ht="15">
      <c r="A3" s="1216" t="s">
        <v>927</v>
      </c>
      <c r="B3" s="1216"/>
      <c r="C3" s="1216"/>
      <c r="D3" s="1216"/>
      <c r="E3" s="1216"/>
      <c r="F3" s="1216"/>
      <c r="G3" s="1216"/>
      <c r="H3" s="1216"/>
      <c r="I3" s="1216"/>
      <c r="J3" s="1216"/>
    </row>
    <row r="4" spans="1:10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28.5" customHeight="1">
      <c r="A5" s="1217" t="s">
        <v>218</v>
      </c>
      <c r="B5" s="1240" t="s">
        <v>425</v>
      </c>
      <c r="C5" s="1242" t="s">
        <v>442</v>
      </c>
      <c r="D5" s="1242"/>
      <c r="E5" s="1242"/>
      <c r="F5" s="1242"/>
      <c r="G5" s="1242"/>
      <c r="H5" s="1242"/>
      <c r="I5" s="1240" t="s">
        <v>628</v>
      </c>
      <c r="J5" s="1243"/>
    </row>
    <row r="6" spans="1:10" ht="21" customHeight="1">
      <c r="A6" s="1238"/>
      <c r="B6" s="1241"/>
      <c r="C6" s="1244" t="s">
        <v>443</v>
      </c>
      <c r="D6" s="1244"/>
      <c r="E6" s="1244" t="s">
        <v>444</v>
      </c>
      <c r="F6" s="1244"/>
      <c r="G6" s="1244" t="s">
        <v>445</v>
      </c>
      <c r="H6" s="1244"/>
      <c r="I6" s="1245" t="s">
        <v>446</v>
      </c>
      <c r="J6" s="1246"/>
    </row>
    <row r="7" spans="1:10" ht="30.75" customHeight="1">
      <c r="A7" s="1239"/>
      <c r="B7" s="660" t="s">
        <v>582</v>
      </c>
      <c r="C7" s="659" t="s">
        <v>632</v>
      </c>
      <c r="D7" s="659" t="s">
        <v>567</v>
      </c>
      <c r="E7" s="659" t="s">
        <v>632</v>
      </c>
      <c r="F7" s="659" t="s">
        <v>567</v>
      </c>
      <c r="G7" s="659" t="s">
        <v>632</v>
      </c>
      <c r="H7" s="659" t="s">
        <v>567</v>
      </c>
      <c r="I7" s="659" t="s">
        <v>632</v>
      </c>
      <c r="J7" s="672" t="s">
        <v>567</v>
      </c>
    </row>
    <row r="8" spans="1:10">
      <c r="A8" s="1212" t="s">
        <v>230</v>
      </c>
      <c r="B8" s="189" t="s">
        <v>583</v>
      </c>
      <c r="C8" s="125">
        <v>144197.37</v>
      </c>
      <c r="D8" s="125">
        <v>11.68</v>
      </c>
      <c r="E8" s="125">
        <v>51120.34</v>
      </c>
      <c r="F8" s="125">
        <v>4.1399999999999997</v>
      </c>
      <c r="G8" s="125">
        <v>0</v>
      </c>
      <c r="H8" s="125">
        <v>0</v>
      </c>
      <c r="I8" s="125">
        <v>195317.71</v>
      </c>
      <c r="J8" s="126">
        <v>15.82</v>
      </c>
    </row>
    <row r="9" spans="1:10">
      <c r="A9" s="1213" t="s">
        <v>610</v>
      </c>
      <c r="B9" s="187" t="s">
        <v>584</v>
      </c>
      <c r="C9" s="120">
        <v>117670.91</v>
      </c>
      <c r="D9" s="120">
        <v>9.5299999999999994</v>
      </c>
      <c r="E9" s="120">
        <v>68968.44</v>
      </c>
      <c r="F9" s="120">
        <v>5.58</v>
      </c>
      <c r="G9" s="120">
        <v>0</v>
      </c>
      <c r="H9" s="120">
        <v>0</v>
      </c>
      <c r="I9" s="120">
        <v>186639.35</v>
      </c>
      <c r="J9" s="121">
        <v>15.11</v>
      </c>
    </row>
    <row r="10" spans="1:10">
      <c r="A10" s="1213" t="s">
        <v>610</v>
      </c>
      <c r="B10" s="188" t="s">
        <v>585</v>
      </c>
      <c r="C10" s="120">
        <v>194270.38</v>
      </c>
      <c r="D10" s="120">
        <v>15.73</v>
      </c>
      <c r="E10" s="120">
        <v>115835.33</v>
      </c>
      <c r="F10" s="120">
        <v>9.3800000000000008</v>
      </c>
      <c r="G10" s="120">
        <v>0</v>
      </c>
      <c r="H10" s="120">
        <v>0</v>
      </c>
      <c r="I10" s="120">
        <v>310105.71000000002</v>
      </c>
      <c r="J10" s="121">
        <v>25.11</v>
      </c>
    </row>
    <row r="11" spans="1:10">
      <c r="A11" s="1213" t="s">
        <v>610</v>
      </c>
      <c r="B11" s="188" t="s">
        <v>586</v>
      </c>
      <c r="C11" s="120">
        <v>105224.61</v>
      </c>
      <c r="D11" s="120">
        <v>8.52</v>
      </c>
      <c r="E11" s="120">
        <v>86065.78</v>
      </c>
      <c r="F11" s="120">
        <v>6.97</v>
      </c>
      <c r="G11" s="120">
        <v>0</v>
      </c>
      <c r="H11" s="120">
        <v>0</v>
      </c>
      <c r="I11" s="120">
        <v>191290.39</v>
      </c>
      <c r="J11" s="121">
        <v>15.49</v>
      </c>
    </row>
    <row r="12" spans="1:10">
      <c r="A12" s="1213" t="s">
        <v>610</v>
      </c>
      <c r="B12" s="188" t="s">
        <v>587</v>
      </c>
      <c r="C12" s="120">
        <v>60176.43</v>
      </c>
      <c r="D12" s="120">
        <v>4.87</v>
      </c>
      <c r="E12" s="120">
        <v>66519.539999999994</v>
      </c>
      <c r="F12" s="120">
        <v>5.39</v>
      </c>
      <c r="G12" s="120">
        <v>0</v>
      </c>
      <c r="H12" s="120">
        <v>0</v>
      </c>
      <c r="I12" s="120">
        <v>126695.97</v>
      </c>
      <c r="J12" s="121">
        <v>10.26</v>
      </c>
    </row>
    <row r="13" spans="1:10">
      <c r="A13" s="1213" t="s">
        <v>610</v>
      </c>
      <c r="B13" s="188" t="s">
        <v>588</v>
      </c>
      <c r="C13" s="120">
        <v>27934.67</v>
      </c>
      <c r="D13" s="120">
        <v>2.2599999999999998</v>
      </c>
      <c r="E13" s="120">
        <v>51744.04</v>
      </c>
      <c r="F13" s="120">
        <v>4.1900000000000004</v>
      </c>
      <c r="G13" s="120">
        <v>0</v>
      </c>
      <c r="H13" s="120">
        <v>0</v>
      </c>
      <c r="I13" s="120">
        <v>79678.710000000006</v>
      </c>
      <c r="J13" s="121">
        <v>6.45</v>
      </c>
    </row>
    <row r="14" spans="1:10">
      <c r="A14" s="1213" t="s">
        <v>610</v>
      </c>
      <c r="B14" s="188" t="s">
        <v>432</v>
      </c>
      <c r="C14" s="120">
        <v>21416.41</v>
      </c>
      <c r="D14" s="120">
        <v>1.73</v>
      </c>
      <c r="E14" s="120">
        <v>100395.11</v>
      </c>
      <c r="F14" s="120">
        <v>8.1300000000000008</v>
      </c>
      <c r="G14" s="120">
        <v>0</v>
      </c>
      <c r="H14" s="120">
        <v>0</v>
      </c>
      <c r="I14" s="120">
        <v>121811.52</v>
      </c>
      <c r="J14" s="121">
        <v>9.86</v>
      </c>
    </row>
    <row r="15" spans="1:10">
      <c r="A15" s="1213" t="s">
        <v>610</v>
      </c>
      <c r="B15" s="65" t="s">
        <v>433</v>
      </c>
      <c r="C15" s="120">
        <v>670890.78</v>
      </c>
      <c r="D15" s="120">
        <v>54.32</v>
      </c>
      <c r="E15" s="120">
        <v>540648.57999999996</v>
      </c>
      <c r="F15" s="120">
        <v>43.78</v>
      </c>
      <c r="G15" s="120">
        <v>0</v>
      </c>
      <c r="H15" s="120">
        <v>0</v>
      </c>
      <c r="I15" s="120">
        <v>1211539.3600000001</v>
      </c>
      <c r="J15" s="121">
        <v>98.1</v>
      </c>
    </row>
    <row r="16" spans="1:10" ht="27" customHeight="1">
      <c r="A16" s="1213" t="s">
        <v>610</v>
      </c>
      <c r="B16" s="181" t="s">
        <v>434</v>
      </c>
      <c r="C16" s="120">
        <v>6395.25</v>
      </c>
      <c r="D16" s="120">
        <v>0.52</v>
      </c>
      <c r="E16" s="120">
        <v>3837.43</v>
      </c>
      <c r="F16" s="120">
        <v>0.31</v>
      </c>
      <c r="G16" s="120">
        <v>0</v>
      </c>
      <c r="H16" s="120">
        <v>0</v>
      </c>
      <c r="I16" s="120">
        <v>10232.68</v>
      </c>
      <c r="J16" s="121">
        <v>0.83</v>
      </c>
    </row>
    <row r="17" spans="1:10">
      <c r="A17" s="1213" t="s">
        <v>610</v>
      </c>
      <c r="B17" s="65" t="s">
        <v>435</v>
      </c>
      <c r="C17" s="120">
        <v>9352.14</v>
      </c>
      <c r="D17" s="120">
        <v>0.76</v>
      </c>
      <c r="E17" s="120">
        <v>3870.41</v>
      </c>
      <c r="F17" s="120">
        <v>0.31</v>
      </c>
      <c r="G17" s="120">
        <v>0</v>
      </c>
      <c r="H17" s="120">
        <v>0</v>
      </c>
      <c r="I17" s="120">
        <v>13222.55</v>
      </c>
      <c r="J17" s="121">
        <v>1.07</v>
      </c>
    </row>
    <row r="18" spans="1:10">
      <c r="A18" s="1214" t="s">
        <v>610</v>
      </c>
      <c r="B18" s="246" t="s">
        <v>391</v>
      </c>
      <c r="C18" s="122">
        <v>686638.17</v>
      </c>
      <c r="D18" s="122">
        <v>55.6</v>
      </c>
      <c r="E18" s="122">
        <v>548356.42000000004</v>
      </c>
      <c r="F18" s="122">
        <v>44.4</v>
      </c>
      <c r="G18" s="122">
        <v>0</v>
      </c>
      <c r="H18" s="122">
        <v>0</v>
      </c>
      <c r="I18" s="122">
        <v>1234994.5900000001</v>
      </c>
      <c r="J18" s="123">
        <v>100</v>
      </c>
    </row>
    <row r="19" spans="1:10">
      <c r="A19" s="1250" t="s">
        <v>769</v>
      </c>
      <c r="B19" s="266" t="s">
        <v>583</v>
      </c>
      <c r="C19" s="278">
        <v>152931.82999999999</v>
      </c>
      <c r="D19" s="278">
        <v>22.091185567869566</v>
      </c>
      <c r="E19" s="278">
        <v>61061.25</v>
      </c>
      <c r="F19" s="278">
        <v>8.8203705190480992</v>
      </c>
      <c r="G19" s="278">
        <v>0.81</v>
      </c>
      <c r="H19" s="278" t="s">
        <v>431</v>
      </c>
      <c r="I19" s="278">
        <v>213993.88999999998</v>
      </c>
      <c r="J19" s="279">
        <v>30.911556086917663</v>
      </c>
    </row>
    <row r="20" spans="1:10">
      <c r="A20" s="1236"/>
      <c r="B20" s="267" t="s">
        <v>584</v>
      </c>
      <c r="C20" s="280">
        <v>33262.6</v>
      </c>
      <c r="D20" s="280">
        <v>4.8048223124631297</v>
      </c>
      <c r="E20" s="280">
        <v>57071.8</v>
      </c>
      <c r="F20" s="280">
        <v>8.2440896999162199</v>
      </c>
      <c r="G20" s="280">
        <v>4.38</v>
      </c>
      <c r="H20" s="280" t="s">
        <v>431</v>
      </c>
      <c r="I20" s="280">
        <v>90338.78</v>
      </c>
      <c r="J20" s="281">
        <v>13.048912012379351</v>
      </c>
    </row>
    <row r="21" spans="1:10">
      <c r="A21" s="1236"/>
      <c r="B21" s="268" t="s">
        <v>585</v>
      </c>
      <c r="C21" s="280">
        <v>26312</v>
      </c>
      <c r="D21" s="280">
        <v>3.8007998378217542</v>
      </c>
      <c r="E21" s="280">
        <v>103748.47</v>
      </c>
      <c r="F21" s="280">
        <v>14.986590451134658</v>
      </c>
      <c r="G21" s="280">
        <v>65.31</v>
      </c>
      <c r="H21" s="280">
        <v>9.4341075329940245E-3</v>
      </c>
      <c r="I21" s="280">
        <v>130125.78</v>
      </c>
      <c r="J21" s="281">
        <v>18.796824396489406</v>
      </c>
    </row>
    <row r="22" spans="1:10">
      <c r="A22" s="1236"/>
      <c r="B22" s="268" t="s">
        <v>586</v>
      </c>
      <c r="C22" s="280">
        <v>13896.01</v>
      </c>
      <c r="D22" s="280">
        <v>2.0072952475816916</v>
      </c>
      <c r="E22" s="280">
        <v>77350.210000000006</v>
      </c>
      <c r="F22" s="280">
        <v>11.173330253248658</v>
      </c>
      <c r="G22" s="280">
        <v>291.57</v>
      </c>
      <c r="H22" s="280">
        <v>4.2117634870541536E-2</v>
      </c>
      <c r="I22" s="280">
        <v>91537.790000000008</v>
      </c>
      <c r="J22" s="281">
        <v>13.22274313570089</v>
      </c>
    </row>
    <row r="23" spans="1:10">
      <c r="A23" s="1236"/>
      <c r="B23" s="268" t="s">
        <v>587</v>
      </c>
      <c r="C23" s="280">
        <v>9943.0300000000007</v>
      </c>
      <c r="D23" s="280">
        <v>1.4362825635245076</v>
      </c>
      <c r="E23" s="280">
        <v>58695.38</v>
      </c>
      <c r="F23" s="280">
        <v>8.4786177707846697</v>
      </c>
      <c r="G23" s="280">
        <v>763.93</v>
      </c>
      <c r="H23" s="280">
        <v>0.11035060125065266</v>
      </c>
      <c r="I23" s="280">
        <v>69402.34</v>
      </c>
      <c r="J23" s="281">
        <v>10.02525093555983</v>
      </c>
    </row>
    <row r="24" spans="1:10">
      <c r="A24" s="1236"/>
      <c r="B24" s="268" t="s">
        <v>588</v>
      </c>
      <c r="C24" s="280">
        <v>6147.69</v>
      </c>
      <c r="D24" s="280">
        <v>0.88804116581705761</v>
      </c>
      <c r="E24" s="280">
        <v>39139.74</v>
      </c>
      <c r="F24" s="280">
        <v>5.6537822075245368</v>
      </c>
      <c r="G24" s="280">
        <v>2014.24</v>
      </c>
      <c r="H24" s="280">
        <v>0.29095937463264254</v>
      </c>
      <c r="I24" s="280">
        <v>47301.67</v>
      </c>
      <c r="J24" s="281">
        <v>6.8327827479742362</v>
      </c>
    </row>
    <row r="25" spans="1:10">
      <c r="A25" s="1236"/>
      <c r="B25" s="268" t="s">
        <v>432</v>
      </c>
      <c r="C25" s="280">
        <v>1342.14</v>
      </c>
      <c r="D25" s="280">
        <v>0.19387372660132599</v>
      </c>
      <c r="E25" s="280">
        <v>26190.959999999999</v>
      </c>
      <c r="F25" s="280">
        <v>3.7833154652020391</v>
      </c>
      <c r="G25" s="280">
        <v>9092.02</v>
      </c>
      <c r="H25" s="280">
        <v>1.3133531522298627</v>
      </c>
      <c r="I25" s="280">
        <v>36625.119999999995</v>
      </c>
      <c r="J25" s="281">
        <v>5.290542344033228</v>
      </c>
    </row>
    <row r="26" spans="1:10">
      <c r="A26" s="1236"/>
      <c r="B26" s="269" t="s">
        <v>433</v>
      </c>
      <c r="C26" s="280">
        <v>243835.30000000002</v>
      </c>
      <c r="D26" s="280">
        <v>35.22230042167903</v>
      </c>
      <c r="E26" s="280">
        <v>423257.81000000006</v>
      </c>
      <c r="F26" s="280">
        <v>61.140096366858877</v>
      </c>
      <c r="G26" s="280">
        <v>12232.26</v>
      </c>
      <c r="H26" s="280">
        <v>1.7662148705166936</v>
      </c>
      <c r="I26" s="280">
        <v>679325.37</v>
      </c>
      <c r="J26" s="281">
        <v>98.128611659054599</v>
      </c>
    </row>
    <row r="27" spans="1:10" ht="25.5">
      <c r="A27" s="1236"/>
      <c r="B27" s="270" t="s">
        <v>434</v>
      </c>
      <c r="C27" s="280">
        <v>337.68</v>
      </c>
      <c r="D27" s="280">
        <v>4.8778279463197398E-2</v>
      </c>
      <c r="E27" s="280">
        <v>719.64</v>
      </c>
      <c r="F27" s="280">
        <v>0.10395285783254968</v>
      </c>
      <c r="G27" s="280">
        <v>13.89</v>
      </c>
      <c r="H27" s="280" t="s">
        <v>431</v>
      </c>
      <c r="I27" s="280">
        <v>1071.21</v>
      </c>
      <c r="J27" s="281">
        <v>0.15273113729574708</v>
      </c>
    </row>
    <row r="28" spans="1:10">
      <c r="A28" s="1236"/>
      <c r="B28" s="269" t="s">
        <v>435</v>
      </c>
      <c r="C28" s="280">
        <v>3299.14</v>
      </c>
      <c r="D28" s="280">
        <v>0.47656471484308538</v>
      </c>
      <c r="E28" s="280">
        <v>8483.2800000000007</v>
      </c>
      <c r="F28" s="280">
        <v>1.2254199319016621</v>
      </c>
      <c r="G28" s="280">
        <v>96.34</v>
      </c>
      <c r="H28" s="280">
        <v>1.3916428107925958E-2</v>
      </c>
      <c r="I28" s="280">
        <v>11878.76</v>
      </c>
      <c r="J28" s="281">
        <v>1.7159010748526735</v>
      </c>
    </row>
    <row r="29" spans="1:10">
      <c r="A29" s="1251"/>
      <c r="B29" s="271" t="s">
        <v>391</v>
      </c>
      <c r="C29" s="283">
        <v>247472.12000000002</v>
      </c>
      <c r="D29" s="283">
        <v>35.747643415985316</v>
      </c>
      <c r="E29" s="283">
        <v>432460.7300000001</v>
      </c>
      <c r="F29" s="283">
        <v>62.469469156593092</v>
      </c>
      <c r="G29" s="283">
        <v>12342.49</v>
      </c>
      <c r="H29" s="283">
        <v>1.7801312986246196</v>
      </c>
      <c r="I29" s="283">
        <v>692275.34</v>
      </c>
      <c r="J29" s="284">
        <v>99.997243871203011</v>
      </c>
    </row>
    <row r="30" spans="1:10">
      <c r="A30" s="1212" t="s">
        <v>610</v>
      </c>
      <c r="B30" s="189" t="s">
        <v>583</v>
      </c>
      <c r="C30" s="125">
        <v>175016.69</v>
      </c>
      <c r="D30" s="125">
        <v>12.47</v>
      </c>
      <c r="E30" s="125">
        <v>0</v>
      </c>
      <c r="F30" s="125">
        <v>0</v>
      </c>
      <c r="G30" s="125">
        <v>0</v>
      </c>
      <c r="H30" s="125">
        <v>0</v>
      </c>
      <c r="I30" s="125">
        <v>175016.69</v>
      </c>
      <c r="J30" s="126">
        <v>12.47</v>
      </c>
    </row>
    <row r="31" spans="1:10">
      <c r="A31" s="1213" t="s">
        <v>611</v>
      </c>
      <c r="B31" s="187" t="s">
        <v>584</v>
      </c>
      <c r="C31" s="120">
        <v>63062.82</v>
      </c>
      <c r="D31" s="120">
        <v>4.49</v>
      </c>
      <c r="E31" s="120">
        <v>0.12</v>
      </c>
      <c r="F31" s="120" t="s">
        <v>431</v>
      </c>
      <c r="G31" s="120">
        <v>0</v>
      </c>
      <c r="H31" s="120">
        <v>0</v>
      </c>
      <c r="I31" s="120">
        <v>63062.94</v>
      </c>
      <c r="J31" s="121">
        <v>4.49</v>
      </c>
    </row>
    <row r="32" spans="1:10">
      <c r="A32" s="1213" t="s">
        <v>611</v>
      </c>
      <c r="B32" s="188" t="s">
        <v>585</v>
      </c>
      <c r="C32" s="120">
        <v>225046.47</v>
      </c>
      <c r="D32" s="120">
        <v>16.03</v>
      </c>
      <c r="E32" s="120">
        <v>9.3699999999999992</v>
      </c>
      <c r="F32" s="120" t="s">
        <v>431</v>
      </c>
      <c r="G32" s="120">
        <v>0</v>
      </c>
      <c r="H32" s="120">
        <v>0</v>
      </c>
      <c r="I32" s="120">
        <v>225055.84</v>
      </c>
      <c r="J32" s="121">
        <v>16.03</v>
      </c>
    </row>
    <row r="33" spans="1:10">
      <c r="A33" s="1213" t="s">
        <v>611</v>
      </c>
      <c r="B33" s="188" t="s">
        <v>586</v>
      </c>
      <c r="C33" s="120">
        <v>168725.5</v>
      </c>
      <c r="D33" s="120">
        <v>12.02</v>
      </c>
      <c r="E33" s="120">
        <v>29.42</v>
      </c>
      <c r="F33" s="120" t="s">
        <v>431</v>
      </c>
      <c r="G33" s="120">
        <v>0</v>
      </c>
      <c r="H33" s="120">
        <v>0</v>
      </c>
      <c r="I33" s="120">
        <v>168754.92</v>
      </c>
      <c r="J33" s="121">
        <v>12.02</v>
      </c>
    </row>
    <row r="34" spans="1:10">
      <c r="A34" s="1213" t="s">
        <v>611</v>
      </c>
      <c r="B34" s="188" t="s">
        <v>587</v>
      </c>
      <c r="C34" s="120">
        <v>174835.43</v>
      </c>
      <c r="D34" s="120">
        <v>12.46</v>
      </c>
      <c r="E34" s="120">
        <v>154.47</v>
      </c>
      <c r="F34" s="120">
        <v>0.01</v>
      </c>
      <c r="G34" s="120">
        <v>0</v>
      </c>
      <c r="H34" s="120">
        <v>0</v>
      </c>
      <c r="I34" s="120">
        <v>174989.9</v>
      </c>
      <c r="J34" s="121">
        <v>12.47</v>
      </c>
    </row>
    <row r="35" spans="1:10">
      <c r="A35" s="1213" t="s">
        <v>611</v>
      </c>
      <c r="B35" s="188" t="s">
        <v>588</v>
      </c>
      <c r="C35" s="120">
        <v>196439.51</v>
      </c>
      <c r="D35" s="120">
        <v>14</v>
      </c>
      <c r="E35" s="120">
        <v>494.32</v>
      </c>
      <c r="F35" s="120">
        <v>0.04</v>
      </c>
      <c r="G35" s="120">
        <v>0</v>
      </c>
      <c r="H35" s="120">
        <v>0</v>
      </c>
      <c r="I35" s="120">
        <v>196933.83</v>
      </c>
      <c r="J35" s="121">
        <v>14.04</v>
      </c>
    </row>
    <row r="36" spans="1:10">
      <c r="A36" s="1213" t="s">
        <v>611</v>
      </c>
      <c r="B36" s="188" t="s">
        <v>432</v>
      </c>
      <c r="C36" s="120">
        <v>310255.46000000002</v>
      </c>
      <c r="D36" s="120">
        <v>22.1</v>
      </c>
      <c r="E36" s="120">
        <v>2467.71</v>
      </c>
      <c r="F36" s="120">
        <v>0.18</v>
      </c>
      <c r="G36" s="120">
        <v>0</v>
      </c>
      <c r="H36" s="120">
        <v>0</v>
      </c>
      <c r="I36" s="120">
        <v>312723.17</v>
      </c>
      <c r="J36" s="121">
        <v>22.28</v>
      </c>
    </row>
    <row r="37" spans="1:10">
      <c r="A37" s="1213" t="s">
        <v>611</v>
      </c>
      <c r="B37" s="65" t="s">
        <v>433</v>
      </c>
      <c r="C37" s="120">
        <v>1313381.8799999999</v>
      </c>
      <c r="D37" s="120">
        <v>93.57</v>
      </c>
      <c r="E37" s="120">
        <v>3155.41</v>
      </c>
      <c r="F37" s="120">
        <v>0.23</v>
      </c>
      <c r="G37" s="120">
        <v>0</v>
      </c>
      <c r="H37" s="120">
        <v>0</v>
      </c>
      <c r="I37" s="120">
        <v>1316537.29</v>
      </c>
      <c r="J37" s="121">
        <v>93.8</v>
      </c>
    </row>
    <row r="38" spans="1:10" ht="27.75" customHeight="1">
      <c r="A38" s="1213" t="s">
        <v>611</v>
      </c>
      <c r="B38" s="181" t="s">
        <v>434</v>
      </c>
      <c r="C38" s="120">
        <v>32742.13</v>
      </c>
      <c r="D38" s="120">
        <v>2.33</v>
      </c>
      <c r="E38" s="120">
        <v>0</v>
      </c>
      <c r="F38" s="120">
        <v>0</v>
      </c>
      <c r="G38" s="120">
        <v>0</v>
      </c>
      <c r="H38" s="120">
        <v>0</v>
      </c>
      <c r="I38" s="120">
        <v>32742.13</v>
      </c>
      <c r="J38" s="121">
        <v>2.33</v>
      </c>
    </row>
    <row r="39" spans="1:10">
      <c r="A39" s="1213" t="s">
        <v>611</v>
      </c>
      <c r="B39" s="65" t="s">
        <v>435</v>
      </c>
      <c r="C39" s="120">
        <v>54299.74</v>
      </c>
      <c r="D39" s="120">
        <v>3.87</v>
      </c>
      <c r="E39" s="120">
        <v>29.54</v>
      </c>
      <c r="F39" s="120" t="s">
        <v>431</v>
      </c>
      <c r="G39" s="120">
        <v>0</v>
      </c>
      <c r="H39" s="120">
        <v>0</v>
      </c>
      <c r="I39" s="120">
        <v>54329.279999999999</v>
      </c>
      <c r="J39" s="121">
        <v>3.87</v>
      </c>
    </row>
    <row r="40" spans="1:10">
      <c r="A40" s="1214" t="s">
        <v>611</v>
      </c>
      <c r="B40" s="246" t="s">
        <v>391</v>
      </c>
      <c r="C40" s="122">
        <v>1400423.75</v>
      </c>
      <c r="D40" s="122">
        <v>99.77</v>
      </c>
      <c r="E40" s="122">
        <v>3184.95</v>
      </c>
      <c r="F40" s="122">
        <v>0.23</v>
      </c>
      <c r="G40" s="122">
        <v>0</v>
      </c>
      <c r="H40" s="122">
        <v>0</v>
      </c>
      <c r="I40" s="122">
        <v>1403608.7</v>
      </c>
      <c r="J40" s="123">
        <v>100</v>
      </c>
    </row>
    <row r="41" spans="1:10" s="98" customFormat="1">
      <c r="A41" s="1252" t="s">
        <v>919</v>
      </c>
      <c r="B41" s="690" t="s">
        <v>583</v>
      </c>
      <c r="C41" s="679">
        <v>5863.91</v>
      </c>
      <c r="D41" s="679">
        <v>0.56999999999999995</v>
      </c>
      <c r="E41" s="679">
        <v>107809.49</v>
      </c>
      <c r="F41" s="679">
        <v>10.46</v>
      </c>
      <c r="G41" s="679">
        <v>4269.3500000000004</v>
      </c>
      <c r="H41" s="679">
        <v>0.41</v>
      </c>
      <c r="I41" s="679">
        <v>117942.75000000001</v>
      </c>
      <c r="J41" s="691">
        <v>11.440000000000001</v>
      </c>
    </row>
    <row r="42" spans="1:10" s="98" customFormat="1">
      <c r="A42" s="1231" t="s">
        <v>612</v>
      </c>
      <c r="B42" s="692" t="s">
        <v>584</v>
      </c>
      <c r="C42" s="681">
        <v>3255.73</v>
      </c>
      <c r="D42" s="681">
        <v>0.32</v>
      </c>
      <c r="E42" s="681">
        <v>128656.76</v>
      </c>
      <c r="F42" s="681">
        <v>12.48</v>
      </c>
      <c r="G42" s="681">
        <v>12580.58</v>
      </c>
      <c r="H42" s="681">
        <v>1.22</v>
      </c>
      <c r="I42" s="681">
        <v>144493.06999999998</v>
      </c>
      <c r="J42" s="693">
        <v>14.020000000000001</v>
      </c>
    </row>
    <row r="43" spans="1:10" s="98" customFormat="1">
      <c r="A43" s="1231" t="s">
        <v>612</v>
      </c>
      <c r="B43" s="694" t="s">
        <v>585</v>
      </c>
      <c r="C43" s="681">
        <v>5543.3</v>
      </c>
      <c r="D43" s="681">
        <v>0.54</v>
      </c>
      <c r="E43" s="681">
        <v>223441.96</v>
      </c>
      <c r="F43" s="681">
        <v>21.68</v>
      </c>
      <c r="G43" s="681">
        <v>39156.589999999997</v>
      </c>
      <c r="H43" s="681">
        <v>3.8</v>
      </c>
      <c r="I43" s="681">
        <v>268141.84999999998</v>
      </c>
      <c r="J43" s="693">
        <v>26.02</v>
      </c>
    </row>
    <row r="44" spans="1:10" s="98" customFormat="1">
      <c r="A44" s="1231" t="s">
        <v>612</v>
      </c>
      <c r="B44" s="694" t="s">
        <v>586</v>
      </c>
      <c r="C44" s="681">
        <v>3676.91</v>
      </c>
      <c r="D44" s="681">
        <v>0.36</v>
      </c>
      <c r="E44" s="681">
        <v>159061.72999999998</v>
      </c>
      <c r="F44" s="681">
        <v>15.43</v>
      </c>
      <c r="G44" s="681">
        <v>44326.93</v>
      </c>
      <c r="H44" s="681">
        <v>4.3</v>
      </c>
      <c r="I44" s="681">
        <v>207065.56999999998</v>
      </c>
      <c r="J44" s="693">
        <v>20.09</v>
      </c>
    </row>
    <row r="45" spans="1:10" s="98" customFormat="1">
      <c r="A45" s="1231" t="s">
        <v>612</v>
      </c>
      <c r="B45" s="694" t="s">
        <v>587</v>
      </c>
      <c r="C45" s="681">
        <v>1551.28</v>
      </c>
      <c r="D45" s="681">
        <v>0.15</v>
      </c>
      <c r="E45" s="681">
        <v>100747.25</v>
      </c>
      <c r="F45" s="681">
        <v>9.7799999999999994</v>
      </c>
      <c r="G45" s="681">
        <v>64424.39</v>
      </c>
      <c r="H45" s="681">
        <v>6.25</v>
      </c>
      <c r="I45" s="681">
        <v>166722.91999999998</v>
      </c>
      <c r="J45" s="693">
        <v>16.18</v>
      </c>
    </row>
    <row r="46" spans="1:10" s="98" customFormat="1">
      <c r="A46" s="1231" t="s">
        <v>612</v>
      </c>
      <c r="B46" s="694" t="s">
        <v>588</v>
      </c>
      <c r="C46" s="681">
        <v>157.43</v>
      </c>
      <c r="D46" s="681">
        <v>0.02</v>
      </c>
      <c r="E46" s="681">
        <v>33303.94</v>
      </c>
      <c r="F46" s="681">
        <v>3.23</v>
      </c>
      <c r="G46" s="681">
        <v>62081.53</v>
      </c>
      <c r="H46" s="681">
        <v>6.02</v>
      </c>
      <c r="I46" s="681">
        <v>95542.9</v>
      </c>
      <c r="J46" s="693">
        <v>9.27</v>
      </c>
    </row>
    <row r="47" spans="1:10" s="98" customFormat="1">
      <c r="A47" s="1231" t="s">
        <v>612</v>
      </c>
      <c r="B47" s="694" t="s">
        <v>432</v>
      </c>
      <c r="C47" s="681">
        <v>4.13</v>
      </c>
      <c r="D47" s="681" t="s">
        <v>431</v>
      </c>
      <c r="E47" s="681">
        <v>3040.25</v>
      </c>
      <c r="F47" s="681">
        <v>0.28999999999999998</v>
      </c>
      <c r="G47" s="681">
        <v>17846.48</v>
      </c>
      <c r="H47" s="681">
        <v>1.73</v>
      </c>
      <c r="I47" s="681">
        <v>20890.86</v>
      </c>
      <c r="J47" s="693">
        <v>2.02</v>
      </c>
    </row>
    <row r="48" spans="1:10" s="98" customFormat="1">
      <c r="A48" s="1231" t="s">
        <v>612</v>
      </c>
      <c r="B48" s="695" t="s">
        <v>433</v>
      </c>
      <c r="C48" s="681">
        <v>20052.689999999999</v>
      </c>
      <c r="D48" s="681">
        <v>1.96</v>
      </c>
      <c r="E48" s="681">
        <v>756061.37999999989</v>
      </c>
      <c r="F48" s="681">
        <v>73.350000000000009</v>
      </c>
      <c r="G48" s="681">
        <v>244685.85</v>
      </c>
      <c r="H48" s="681">
        <v>23.73</v>
      </c>
      <c r="I48" s="681">
        <v>1020799.9199999999</v>
      </c>
      <c r="J48" s="693">
        <v>99.039999999999992</v>
      </c>
    </row>
    <row r="49" spans="1:10" s="98" customFormat="1" ht="26.25" customHeight="1">
      <c r="A49" s="1231" t="s">
        <v>612</v>
      </c>
      <c r="B49" s="696" t="s">
        <v>434</v>
      </c>
      <c r="C49" s="681">
        <v>130.72</v>
      </c>
      <c r="D49" s="681">
        <v>0.01</v>
      </c>
      <c r="E49" s="681">
        <v>2534.8200000000002</v>
      </c>
      <c r="F49" s="681">
        <v>0.25</v>
      </c>
      <c r="G49" s="681">
        <v>114.08</v>
      </c>
      <c r="H49" s="681">
        <v>0.01</v>
      </c>
      <c r="I49" s="681">
        <v>2779.62</v>
      </c>
      <c r="J49" s="693">
        <v>0.27</v>
      </c>
    </row>
    <row r="50" spans="1:10" s="98" customFormat="1">
      <c r="A50" s="1231" t="s">
        <v>612</v>
      </c>
      <c r="B50" s="695" t="s">
        <v>435</v>
      </c>
      <c r="C50" s="681">
        <v>492.87</v>
      </c>
      <c r="D50" s="681">
        <v>0.05</v>
      </c>
      <c r="E50" s="681">
        <v>5416.45</v>
      </c>
      <c r="F50" s="681">
        <v>0.53</v>
      </c>
      <c r="G50" s="681">
        <v>1153.17</v>
      </c>
      <c r="H50" s="681">
        <v>0.11</v>
      </c>
      <c r="I50" s="681">
        <v>7062.49</v>
      </c>
      <c r="J50" s="693">
        <v>0.69000000000000006</v>
      </c>
    </row>
    <row r="51" spans="1:10" s="98" customFormat="1">
      <c r="A51" s="1232" t="s">
        <v>612</v>
      </c>
      <c r="B51" s="697" t="s">
        <v>391</v>
      </c>
      <c r="C51" s="698">
        <v>20676.28</v>
      </c>
      <c r="D51" s="698">
        <v>2.02</v>
      </c>
      <c r="E51" s="698">
        <v>764012.64999999979</v>
      </c>
      <c r="F51" s="698">
        <v>74.13000000000001</v>
      </c>
      <c r="G51" s="698">
        <v>245953.1</v>
      </c>
      <c r="H51" s="698">
        <v>23.85</v>
      </c>
      <c r="I51" s="698">
        <v>1030642.0299999999</v>
      </c>
      <c r="J51" s="699">
        <v>99.999999999999986</v>
      </c>
    </row>
    <row r="52" spans="1:10">
      <c r="A52" s="1212" t="s">
        <v>611</v>
      </c>
      <c r="B52" s="189" t="s">
        <v>583</v>
      </c>
      <c r="C52" s="125">
        <v>26236.81</v>
      </c>
      <c r="D52" s="125">
        <v>4.16</v>
      </c>
      <c r="E52" s="125">
        <v>343.36</v>
      </c>
      <c r="F52" s="125">
        <v>0.05</v>
      </c>
      <c r="G52" s="125">
        <v>0</v>
      </c>
      <c r="H52" s="125">
        <v>0</v>
      </c>
      <c r="I52" s="125">
        <v>26580.17</v>
      </c>
      <c r="J52" s="126">
        <v>4.21</v>
      </c>
    </row>
    <row r="53" spans="1:10">
      <c r="A53" s="1213" t="s">
        <v>612</v>
      </c>
      <c r="B53" s="187" t="s">
        <v>584</v>
      </c>
      <c r="C53" s="120">
        <v>2828.78</v>
      </c>
      <c r="D53" s="120">
        <v>0.45</v>
      </c>
      <c r="E53" s="120">
        <v>377.17</v>
      </c>
      <c r="F53" s="120">
        <v>0.06</v>
      </c>
      <c r="G53" s="120">
        <v>0</v>
      </c>
      <c r="H53" s="120">
        <v>0</v>
      </c>
      <c r="I53" s="120">
        <v>3205.95</v>
      </c>
      <c r="J53" s="121">
        <v>0.51</v>
      </c>
    </row>
    <row r="54" spans="1:10">
      <c r="A54" s="1213" t="s">
        <v>612</v>
      </c>
      <c r="B54" s="188" t="s">
        <v>585</v>
      </c>
      <c r="C54" s="120">
        <v>17017.62</v>
      </c>
      <c r="D54" s="120">
        <v>2.7</v>
      </c>
      <c r="E54" s="120">
        <v>7715.49</v>
      </c>
      <c r="F54" s="120">
        <v>1.22</v>
      </c>
      <c r="G54" s="120">
        <v>0</v>
      </c>
      <c r="H54" s="120">
        <v>0</v>
      </c>
      <c r="I54" s="120">
        <v>24733.11</v>
      </c>
      <c r="J54" s="121">
        <v>3.92</v>
      </c>
    </row>
    <row r="55" spans="1:10">
      <c r="A55" s="1213" t="s">
        <v>612</v>
      </c>
      <c r="B55" s="188" t="s">
        <v>586</v>
      </c>
      <c r="C55" s="120">
        <v>35905.61</v>
      </c>
      <c r="D55" s="120">
        <v>5.7</v>
      </c>
      <c r="E55" s="120">
        <v>21384.97</v>
      </c>
      <c r="F55" s="120">
        <v>3.39</v>
      </c>
      <c r="G55" s="120">
        <v>0</v>
      </c>
      <c r="H55" s="120">
        <v>0</v>
      </c>
      <c r="I55" s="120">
        <v>57290.58</v>
      </c>
      <c r="J55" s="121">
        <v>9.09</v>
      </c>
    </row>
    <row r="56" spans="1:10">
      <c r="A56" s="1213" t="s">
        <v>612</v>
      </c>
      <c r="B56" s="188" t="s">
        <v>587</v>
      </c>
      <c r="C56" s="120">
        <v>41926.35</v>
      </c>
      <c r="D56" s="120">
        <v>6.65</v>
      </c>
      <c r="E56" s="120">
        <v>24493.74</v>
      </c>
      <c r="F56" s="120">
        <v>3.89</v>
      </c>
      <c r="G56" s="120">
        <v>0</v>
      </c>
      <c r="H56" s="120">
        <v>0</v>
      </c>
      <c r="I56" s="120">
        <v>66420.09</v>
      </c>
      <c r="J56" s="121">
        <v>10.54</v>
      </c>
    </row>
    <row r="57" spans="1:10">
      <c r="A57" s="1213" t="s">
        <v>612</v>
      </c>
      <c r="B57" s="188" t="s">
        <v>588</v>
      </c>
      <c r="C57" s="120">
        <v>55406.77</v>
      </c>
      <c r="D57" s="120">
        <v>8.7899999999999991</v>
      </c>
      <c r="E57" s="120">
        <v>35971.67</v>
      </c>
      <c r="F57" s="120">
        <v>5.71</v>
      </c>
      <c r="G57" s="120">
        <v>0</v>
      </c>
      <c r="H57" s="120">
        <v>0</v>
      </c>
      <c r="I57" s="120">
        <v>91378.44</v>
      </c>
      <c r="J57" s="121">
        <v>14.5</v>
      </c>
    </row>
    <row r="58" spans="1:10">
      <c r="A58" s="1213" t="s">
        <v>612</v>
      </c>
      <c r="B58" s="188" t="s">
        <v>432</v>
      </c>
      <c r="C58" s="120">
        <v>194864.45</v>
      </c>
      <c r="D58" s="120">
        <v>30.92</v>
      </c>
      <c r="E58" s="120">
        <v>134376.26</v>
      </c>
      <c r="F58" s="120">
        <v>21.32</v>
      </c>
      <c r="G58" s="120">
        <v>0</v>
      </c>
      <c r="H58" s="120">
        <v>0</v>
      </c>
      <c r="I58" s="120">
        <v>329240.71000000002</v>
      </c>
      <c r="J58" s="121">
        <v>52.24</v>
      </c>
    </row>
    <row r="59" spans="1:10">
      <c r="A59" s="1213" t="s">
        <v>612</v>
      </c>
      <c r="B59" s="65" t="s">
        <v>433</v>
      </c>
      <c r="C59" s="120">
        <v>374186.39</v>
      </c>
      <c r="D59" s="120">
        <v>59.37</v>
      </c>
      <c r="E59" s="120">
        <v>224662.66</v>
      </c>
      <c r="F59" s="120">
        <v>35.64</v>
      </c>
      <c r="G59" s="120">
        <v>0</v>
      </c>
      <c r="H59" s="120">
        <v>0</v>
      </c>
      <c r="I59" s="120">
        <v>598849.05000000005</v>
      </c>
      <c r="J59" s="121">
        <v>95.01</v>
      </c>
    </row>
    <row r="60" spans="1:10" ht="26.25" customHeight="1">
      <c r="A60" s="1213" t="s">
        <v>612</v>
      </c>
      <c r="B60" s="181" t="s">
        <v>434</v>
      </c>
      <c r="C60" s="120">
        <v>8582.33</v>
      </c>
      <c r="D60" s="120">
        <v>1.36</v>
      </c>
      <c r="E60" s="120">
        <v>836.43</v>
      </c>
      <c r="F60" s="120">
        <v>0.13</v>
      </c>
      <c r="G60" s="120">
        <v>0</v>
      </c>
      <c r="H60" s="120">
        <v>0</v>
      </c>
      <c r="I60" s="120">
        <v>9418.76</v>
      </c>
      <c r="J60" s="121">
        <v>1.49</v>
      </c>
    </row>
    <row r="61" spans="1:10">
      <c r="A61" s="1213" t="s">
        <v>612</v>
      </c>
      <c r="B61" s="65" t="s">
        <v>435</v>
      </c>
      <c r="C61" s="120">
        <v>8545.73</v>
      </c>
      <c r="D61" s="120">
        <v>1.36</v>
      </c>
      <c r="E61" s="120">
        <v>13472.79</v>
      </c>
      <c r="F61" s="120">
        <v>2.14</v>
      </c>
      <c r="G61" s="120">
        <v>0</v>
      </c>
      <c r="H61" s="120">
        <v>0</v>
      </c>
      <c r="I61" s="120">
        <v>22018.52</v>
      </c>
      <c r="J61" s="121">
        <v>3.5</v>
      </c>
    </row>
    <row r="62" spans="1:10">
      <c r="A62" s="1214" t="s">
        <v>612</v>
      </c>
      <c r="B62" s="246" t="s">
        <v>391</v>
      </c>
      <c r="C62" s="122">
        <v>391314.45</v>
      </c>
      <c r="D62" s="122">
        <v>62.09</v>
      </c>
      <c r="E62" s="122">
        <v>238971.88</v>
      </c>
      <c r="F62" s="122">
        <v>37.909999999999997</v>
      </c>
      <c r="G62" s="122">
        <v>0</v>
      </c>
      <c r="H62" s="122">
        <v>0</v>
      </c>
      <c r="I62" s="122">
        <v>630286.32999999996</v>
      </c>
      <c r="J62" s="123">
        <v>100</v>
      </c>
    </row>
    <row r="63" spans="1:10">
      <c r="A63" s="1212" t="s">
        <v>612</v>
      </c>
      <c r="B63" s="189" t="s">
        <v>583</v>
      </c>
      <c r="C63" s="125">
        <v>421.24</v>
      </c>
      <c r="D63" s="125">
        <v>0.21</v>
      </c>
      <c r="E63" s="125">
        <v>0</v>
      </c>
      <c r="F63" s="125">
        <v>0</v>
      </c>
      <c r="G63" s="125">
        <v>0</v>
      </c>
      <c r="H63" s="125">
        <v>0</v>
      </c>
      <c r="I63" s="125">
        <v>421.24</v>
      </c>
      <c r="J63" s="126">
        <v>0.21</v>
      </c>
    </row>
    <row r="64" spans="1:10">
      <c r="A64" s="1213" t="s">
        <v>613</v>
      </c>
      <c r="B64" s="187" t="s">
        <v>584</v>
      </c>
      <c r="C64" s="120">
        <v>565.03</v>
      </c>
      <c r="D64" s="120">
        <v>0.28000000000000003</v>
      </c>
      <c r="E64" s="120">
        <v>0</v>
      </c>
      <c r="F64" s="120">
        <v>0</v>
      </c>
      <c r="G64" s="120">
        <v>0</v>
      </c>
      <c r="H64" s="120">
        <v>0</v>
      </c>
      <c r="I64" s="120">
        <v>565.03</v>
      </c>
      <c r="J64" s="121">
        <v>0.28000000000000003</v>
      </c>
    </row>
    <row r="65" spans="1:10">
      <c r="A65" s="1213" t="s">
        <v>613</v>
      </c>
      <c r="B65" s="188" t="s">
        <v>585</v>
      </c>
      <c r="C65" s="120">
        <v>3818.43</v>
      </c>
      <c r="D65" s="120">
        <v>1.88</v>
      </c>
      <c r="E65" s="120">
        <v>0</v>
      </c>
      <c r="F65" s="120">
        <v>0</v>
      </c>
      <c r="G65" s="120">
        <v>0</v>
      </c>
      <c r="H65" s="120">
        <v>0</v>
      </c>
      <c r="I65" s="120">
        <v>3818.43</v>
      </c>
      <c r="J65" s="121">
        <v>1.88</v>
      </c>
    </row>
    <row r="66" spans="1:10">
      <c r="A66" s="1213" t="s">
        <v>613</v>
      </c>
      <c r="B66" s="188" t="s">
        <v>586</v>
      </c>
      <c r="C66" s="120">
        <v>11482.31</v>
      </c>
      <c r="D66" s="120">
        <v>5.64</v>
      </c>
      <c r="E66" s="120">
        <v>0.13</v>
      </c>
      <c r="F66" s="120" t="s">
        <v>431</v>
      </c>
      <c r="G66" s="120">
        <v>0</v>
      </c>
      <c r="H66" s="120">
        <v>0</v>
      </c>
      <c r="I66" s="120">
        <v>11482.44</v>
      </c>
      <c r="J66" s="121">
        <v>5.64</v>
      </c>
    </row>
    <row r="67" spans="1:10">
      <c r="A67" s="1213" t="s">
        <v>613</v>
      </c>
      <c r="B67" s="188" t="s">
        <v>587</v>
      </c>
      <c r="C67" s="120">
        <v>24054.99</v>
      </c>
      <c r="D67" s="120">
        <v>11.82</v>
      </c>
      <c r="E67" s="120">
        <v>4</v>
      </c>
      <c r="F67" s="120" t="s">
        <v>431</v>
      </c>
      <c r="G67" s="120">
        <v>0</v>
      </c>
      <c r="H67" s="120">
        <v>0</v>
      </c>
      <c r="I67" s="120">
        <v>24058.99</v>
      </c>
      <c r="J67" s="121">
        <v>11.82</v>
      </c>
    </row>
    <row r="68" spans="1:10">
      <c r="A68" s="1213" t="s">
        <v>613</v>
      </c>
      <c r="B68" s="188" t="s">
        <v>588</v>
      </c>
      <c r="C68" s="120">
        <v>44248.959999999999</v>
      </c>
      <c r="D68" s="120">
        <v>21.75</v>
      </c>
      <c r="E68" s="120">
        <v>54.7</v>
      </c>
      <c r="F68" s="120">
        <v>0.03</v>
      </c>
      <c r="G68" s="120">
        <v>0</v>
      </c>
      <c r="H68" s="120">
        <v>0</v>
      </c>
      <c r="I68" s="120">
        <v>44303.66</v>
      </c>
      <c r="J68" s="121">
        <v>21.78</v>
      </c>
    </row>
    <row r="69" spans="1:10">
      <c r="A69" s="1213" t="s">
        <v>613</v>
      </c>
      <c r="B69" s="188" t="s">
        <v>432</v>
      </c>
      <c r="C69" s="120">
        <v>103082.49</v>
      </c>
      <c r="D69" s="120">
        <v>50.67</v>
      </c>
      <c r="E69" s="120">
        <v>346.28</v>
      </c>
      <c r="F69" s="120">
        <v>0.17</v>
      </c>
      <c r="G69" s="120">
        <v>0</v>
      </c>
      <c r="H69" s="120">
        <v>0</v>
      </c>
      <c r="I69" s="120">
        <v>103428.77</v>
      </c>
      <c r="J69" s="121">
        <v>50.84</v>
      </c>
    </row>
    <row r="70" spans="1:10">
      <c r="A70" s="1213" t="s">
        <v>613</v>
      </c>
      <c r="B70" s="65" t="s">
        <v>433</v>
      </c>
      <c r="C70" s="120">
        <v>187673.45</v>
      </c>
      <c r="D70" s="120">
        <v>92.25</v>
      </c>
      <c r="E70" s="120">
        <v>405.11</v>
      </c>
      <c r="F70" s="120">
        <v>0.2</v>
      </c>
      <c r="G70" s="120">
        <v>0</v>
      </c>
      <c r="H70" s="120">
        <v>0</v>
      </c>
      <c r="I70" s="120">
        <v>188078.56</v>
      </c>
      <c r="J70" s="121">
        <v>92.45</v>
      </c>
    </row>
    <row r="71" spans="1:10" ht="24" customHeight="1">
      <c r="A71" s="1213" t="s">
        <v>613</v>
      </c>
      <c r="B71" s="181" t="s">
        <v>434</v>
      </c>
      <c r="C71" s="120">
        <v>82.33</v>
      </c>
      <c r="D71" s="120">
        <v>0.04</v>
      </c>
      <c r="E71" s="120">
        <v>0</v>
      </c>
      <c r="F71" s="120">
        <v>0</v>
      </c>
      <c r="G71" s="120">
        <v>0</v>
      </c>
      <c r="H71" s="120">
        <v>0</v>
      </c>
      <c r="I71" s="120">
        <v>82.33</v>
      </c>
      <c r="J71" s="121">
        <v>0.04</v>
      </c>
    </row>
    <row r="72" spans="1:10">
      <c r="A72" s="1213" t="s">
        <v>613</v>
      </c>
      <c r="B72" s="65" t="s">
        <v>435</v>
      </c>
      <c r="C72" s="120">
        <v>15275.54</v>
      </c>
      <c r="D72" s="120">
        <v>7.51</v>
      </c>
      <c r="E72" s="120">
        <v>0</v>
      </c>
      <c r="F72" s="120">
        <v>0</v>
      </c>
      <c r="G72" s="120">
        <v>0</v>
      </c>
      <c r="H72" s="120">
        <v>0</v>
      </c>
      <c r="I72" s="120">
        <v>15275.54</v>
      </c>
      <c r="J72" s="121">
        <v>7.51</v>
      </c>
    </row>
    <row r="73" spans="1:10">
      <c r="A73" s="1214" t="s">
        <v>613</v>
      </c>
      <c r="B73" s="246" t="s">
        <v>391</v>
      </c>
      <c r="C73" s="122">
        <v>203031.32</v>
      </c>
      <c r="D73" s="122">
        <v>99.8</v>
      </c>
      <c r="E73" s="122">
        <v>405.11</v>
      </c>
      <c r="F73" s="122">
        <v>0.2</v>
      </c>
      <c r="G73" s="122">
        <v>0</v>
      </c>
      <c r="H73" s="122">
        <v>0</v>
      </c>
      <c r="I73" s="122">
        <v>203436.43</v>
      </c>
      <c r="J73" s="123">
        <v>100</v>
      </c>
    </row>
    <row r="74" spans="1:10">
      <c r="A74" s="1212" t="s">
        <v>613</v>
      </c>
      <c r="B74" s="189" t="s">
        <v>583</v>
      </c>
      <c r="C74" s="125">
        <v>43027.360000000001</v>
      </c>
      <c r="D74" s="125">
        <v>3.98</v>
      </c>
      <c r="E74" s="125">
        <v>341.4</v>
      </c>
      <c r="F74" s="125">
        <v>0.03</v>
      </c>
      <c r="G74" s="125">
        <v>0</v>
      </c>
      <c r="H74" s="125">
        <v>0</v>
      </c>
      <c r="I74" s="125">
        <v>43368.76</v>
      </c>
      <c r="J74" s="126">
        <v>4.01</v>
      </c>
    </row>
    <row r="75" spans="1:10">
      <c r="A75" s="1213" t="s">
        <v>614</v>
      </c>
      <c r="B75" s="187" t="s">
        <v>584</v>
      </c>
      <c r="C75" s="120">
        <v>23808.38</v>
      </c>
      <c r="D75" s="120">
        <v>2.2000000000000002</v>
      </c>
      <c r="E75" s="120">
        <v>121.05</v>
      </c>
      <c r="F75" s="120">
        <v>0.01</v>
      </c>
      <c r="G75" s="120">
        <v>0</v>
      </c>
      <c r="H75" s="120">
        <v>0</v>
      </c>
      <c r="I75" s="120">
        <v>23929.43</v>
      </c>
      <c r="J75" s="121">
        <v>2.21</v>
      </c>
    </row>
    <row r="76" spans="1:10">
      <c r="A76" s="1213" t="s">
        <v>614</v>
      </c>
      <c r="B76" s="188" t="s">
        <v>585</v>
      </c>
      <c r="C76" s="120">
        <v>97896.66</v>
      </c>
      <c r="D76" s="120">
        <v>9.06</v>
      </c>
      <c r="E76" s="120">
        <v>704.86</v>
      </c>
      <c r="F76" s="120">
        <v>7.0000000000000007E-2</v>
      </c>
      <c r="G76" s="120">
        <v>0</v>
      </c>
      <c r="H76" s="120">
        <v>0</v>
      </c>
      <c r="I76" s="120">
        <v>98601.52</v>
      </c>
      <c r="J76" s="121">
        <v>9.1300000000000008</v>
      </c>
    </row>
    <row r="77" spans="1:10">
      <c r="A77" s="1213" t="s">
        <v>614</v>
      </c>
      <c r="B77" s="188" t="s">
        <v>586</v>
      </c>
      <c r="C77" s="120">
        <v>107753.81</v>
      </c>
      <c r="D77" s="120">
        <v>9.9700000000000006</v>
      </c>
      <c r="E77" s="120">
        <v>2011.41</v>
      </c>
      <c r="F77" s="120">
        <v>0.19</v>
      </c>
      <c r="G77" s="120">
        <v>0</v>
      </c>
      <c r="H77" s="120">
        <v>0</v>
      </c>
      <c r="I77" s="120">
        <v>109765.22</v>
      </c>
      <c r="J77" s="121">
        <v>10.16</v>
      </c>
    </row>
    <row r="78" spans="1:10">
      <c r="A78" s="1213" t="s">
        <v>614</v>
      </c>
      <c r="B78" s="188" t="s">
        <v>587</v>
      </c>
      <c r="C78" s="120">
        <v>147100.68</v>
      </c>
      <c r="D78" s="120">
        <v>13.61</v>
      </c>
      <c r="E78" s="120">
        <v>3990.77</v>
      </c>
      <c r="F78" s="120">
        <v>0.37</v>
      </c>
      <c r="G78" s="120">
        <v>0</v>
      </c>
      <c r="H78" s="120">
        <v>0</v>
      </c>
      <c r="I78" s="120">
        <v>151091.45000000001</v>
      </c>
      <c r="J78" s="121">
        <v>13.98</v>
      </c>
    </row>
    <row r="79" spans="1:10">
      <c r="A79" s="1213" t="s">
        <v>614</v>
      </c>
      <c r="B79" s="188" t="s">
        <v>588</v>
      </c>
      <c r="C79" s="120">
        <v>183072.09</v>
      </c>
      <c r="D79" s="120">
        <v>16.95</v>
      </c>
      <c r="E79" s="120">
        <v>5384.5</v>
      </c>
      <c r="F79" s="120">
        <v>0.5</v>
      </c>
      <c r="G79" s="120">
        <v>0</v>
      </c>
      <c r="H79" s="120">
        <v>0</v>
      </c>
      <c r="I79" s="120">
        <v>188456.59</v>
      </c>
      <c r="J79" s="121">
        <v>17.45</v>
      </c>
    </row>
    <row r="80" spans="1:10">
      <c r="A80" s="1213" t="s">
        <v>614</v>
      </c>
      <c r="B80" s="188" t="s">
        <v>432</v>
      </c>
      <c r="C80" s="120">
        <v>381714.56</v>
      </c>
      <c r="D80" s="120">
        <v>35.33</v>
      </c>
      <c r="E80" s="120">
        <v>12205.78</v>
      </c>
      <c r="F80" s="120">
        <v>1.1200000000000001</v>
      </c>
      <c r="G80" s="120">
        <v>0</v>
      </c>
      <c r="H80" s="120">
        <v>0</v>
      </c>
      <c r="I80" s="120">
        <v>393920.34</v>
      </c>
      <c r="J80" s="121">
        <v>36.450000000000003</v>
      </c>
    </row>
    <row r="81" spans="1:10">
      <c r="A81" s="1213" t="s">
        <v>614</v>
      </c>
      <c r="B81" s="65" t="s">
        <v>433</v>
      </c>
      <c r="C81" s="120">
        <v>984373.54</v>
      </c>
      <c r="D81" s="120">
        <v>91.1</v>
      </c>
      <c r="E81" s="120">
        <v>24759.77</v>
      </c>
      <c r="F81" s="120">
        <v>2.29</v>
      </c>
      <c r="G81" s="120">
        <v>0</v>
      </c>
      <c r="H81" s="120">
        <v>0</v>
      </c>
      <c r="I81" s="120">
        <v>1009133.31</v>
      </c>
      <c r="J81" s="121">
        <v>93.39</v>
      </c>
    </row>
    <row r="82" spans="1:10" ht="23.25" customHeight="1">
      <c r="A82" s="1213" t="s">
        <v>614</v>
      </c>
      <c r="B82" s="181" t="s">
        <v>434</v>
      </c>
      <c r="C82" s="120">
        <v>12393.57</v>
      </c>
      <c r="D82" s="120">
        <v>1.1499999999999999</v>
      </c>
      <c r="E82" s="120">
        <v>252.85</v>
      </c>
      <c r="F82" s="120">
        <v>0.02</v>
      </c>
      <c r="G82" s="120">
        <v>0</v>
      </c>
      <c r="H82" s="120">
        <v>0</v>
      </c>
      <c r="I82" s="120">
        <v>12646.42</v>
      </c>
      <c r="J82" s="121">
        <v>1.17</v>
      </c>
    </row>
    <row r="83" spans="1:10">
      <c r="A83" s="1213" t="s">
        <v>614</v>
      </c>
      <c r="B83" s="65" t="s">
        <v>435</v>
      </c>
      <c r="C83" s="120">
        <v>57214.3</v>
      </c>
      <c r="D83" s="120">
        <v>5.29</v>
      </c>
      <c r="E83" s="120">
        <v>1614.71</v>
      </c>
      <c r="F83" s="120">
        <v>0.15</v>
      </c>
      <c r="G83" s="120">
        <v>0</v>
      </c>
      <c r="H83" s="120">
        <v>0</v>
      </c>
      <c r="I83" s="120">
        <v>58829.01</v>
      </c>
      <c r="J83" s="121">
        <v>5.44</v>
      </c>
    </row>
    <row r="84" spans="1:10">
      <c r="A84" s="1214" t="s">
        <v>614</v>
      </c>
      <c r="B84" s="246" t="s">
        <v>391</v>
      </c>
      <c r="C84" s="122">
        <v>1053981.4099999999</v>
      </c>
      <c r="D84" s="122">
        <v>97.54</v>
      </c>
      <c r="E84" s="122">
        <v>26627.33</v>
      </c>
      <c r="F84" s="122">
        <v>2.46</v>
      </c>
      <c r="G84" s="122">
        <v>0</v>
      </c>
      <c r="H84" s="122">
        <v>0</v>
      </c>
      <c r="I84" s="122">
        <v>1080608.74</v>
      </c>
      <c r="J84" s="123">
        <v>100</v>
      </c>
    </row>
  </sheetData>
  <mergeCells count="17">
    <mergeCell ref="A74:A84"/>
    <mergeCell ref="A8:A18"/>
    <mergeCell ref="A19:A29"/>
    <mergeCell ref="A30:A40"/>
    <mergeCell ref="A41:A51"/>
    <mergeCell ref="A52:A62"/>
    <mergeCell ref="A63:A73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49" orientation="portrait" r:id="rId2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54"/>
  <dimension ref="A1:J40"/>
  <sheetViews>
    <sheetView view="pageBreakPreview" topLeftCell="A10" zoomScale="60" workbookViewId="0">
      <selection activeCell="E5" sqref="E5:I5"/>
    </sheetView>
  </sheetViews>
  <sheetFormatPr baseColWidth="10" defaultRowHeight="12.75"/>
  <cols>
    <col min="1" max="1" width="29.140625" style="340" customWidth="1"/>
    <col min="2" max="2" width="27.85546875" style="340" customWidth="1"/>
    <col min="3" max="10" width="14.42578125" style="340" customWidth="1"/>
    <col min="11" max="16384" width="11.42578125" style="340"/>
  </cols>
  <sheetData>
    <row r="1" spans="1:10" ht="18">
      <c r="A1" s="1215" t="s">
        <v>424</v>
      </c>
      <c r="B1" s="1215"/>
      <c r="C1" s="1215"/>
      <c r="D1" s="1215"/>
      <c r="E1" s="1215"/>
      <c r="F1" s="1215"/>
      <c r="G1" s="1215"/>
      <c r="H1" s="1215"/>
      <c r="I1" s="1215"/>
      <c r="J1" s="1215"/>
    </row>
    <row r="3" spans="1:10" s="662" customFormat="1" ht="15">
      <c r="A3" s="1216" t="s">
        <v>928</v>
      </c>
      <c r="B3" s="1216"/>
      <c r="C3" s="1216"/>
      <c r="D3" s="1216"/>
      <c r="E3" s="1216"/>
      <c r="F3" s="1216"/>
      <c r="G3" s="1216"/>
      <c r="H3" s="1216"/>
      <c r="I3" s="1216"/>
      <c r="J3" s="1216"/>
    </row>
    <row r="4" spans="1:10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28.5" customHeight="1">
      <c r="A5" s="1217" t="s">
        <v>218</v>
      </c>
      <c r="B5" s="1240" t="s">
        <v>425</v>
      </c>
      <c r="C5" s="1242" t="s">
        <v>442</v>
      </c>
      <c r="D5" s="1242"/>
      <c r="E5" s="1242"/>
      <c r="F5" s="1242"/>
      <c r="G5" s="1242"/>
      <c r="H5" s="1242"/>
      <c r="I5" s="1240" t="s">
        <v>628</v>
      </c>
      <c r="J5" s="1243"/>
    </row>
    <row r="6" spans="1:10" ht="21" customHeight="1">
      <c r="A6" s="1238"/>
      <c r="B6" s="1241"/>
      <c r="C6" s="1244" t="s">
        <v>443</v>
      </c>
      <c r="D6" s="1244"/>
      <c r="E6" s="1244" t="s">
        <v>444</v>
      </c>
      <c r="F6" s="1244"/>
      <c r="G6" s="1244" t="s">
        <v>445</v>
      </c>
      <c r="H6" s="1244"/>
      <c r="I6" s="1245" t="s">
        <v>446</v>
      </c>
      <c r="J6" s="1246"/>
    </row>
    <row r="7" spans="1:10" ht="30.75" customHeight="1">
      <c r="A7" s="1239"/>
      <c r="B7" s="660" t="s">
        <v>582</v>
      </c>
      <c r="C7" s="659" t="s">
        <v>632</v>
      </c>
      <c r="D7" s="659" t="s">
        <v>567</v>
      </c>
      <c r="E7" s="659" t="s">
        <v>632</v>
      </c>
      <c r="F7" s="659" t="s">
        <v>567</v>
      </c>
      <c r="G7" s="659" t="s">
        <v>632</v>
      </c>
      <c r="H7" s="659" t="s">
        <v>567</v>
      </c>
      <c r="I7" s="659" t="s">
        <v>632</v>
      </c>
      <c r="J7" s="672" t="s">
        <v>567</v>
      </c>
    </row>
    <row r="8" spans="1:10" ht="12.75" customHeight="1">
      <c r="A8" s="1212" t="s">
        <v>614</v>
      </c>
      <c r="B8" s="189" t="s">
        <v>583</v>
      </c>
      <c r="C8" s="125">
        <v>453161.22</v>
      </c>
      <c r="D8" s="125">
        <v>55.87</v>
      </c>
      <c r="E8" s="125">
        <v>4968.7299999999996</v>
      </c>
      <c r="F8" s="125">
        <v>0.61</v>
      </c>
      <c r="G8" s="125">
        <v>0</v>
      </c>
      <c r="H8" s="125">
        <v>0</v>
      </c>
      <c r="I8" s="125">
        <v>458129.95</v>
      </c>
      <c r="J8" s="126">
        <v>56.48</v>
      </c>
    </row>
    <row r="9" spans="1:10" ht="12.75" customHeight="1">
      <c r="A9" s="1213" t="s">
        <v>136</v>
      </c>
      <c r="B9" s="187" t="s">
        <v>584</v>
      </c>
      <c r="C9" s="120">
        <v>129849.91</v>
      </c>
      <c r="D9" s="120">
        <v>16.010000000000002</v>
      </c>
      <c r="E9" s="120">
        <v>1778.79</v>
      </c>
      <c r="F9" s="120">
        <v>0.22</v>
      </c>
      <c r="G9" s="120">
        <v>0</v>
      </c>
      <c r="H9" s="120">
        <v>0</v>
      </c>
      <c r="I9" s="120">
        <v>131628.70000000001</v>
      </c>
      <c r="J9" s="121">
        <v>16.23</v>
      </c>
    </row>
    <row r="10" spans="1:10" ht="12.75" customHeight="1">
      <c r="A10" s="1213" t="s">
        <v>136</v>
      </c>
      <c r="B10" s="188" t="s">
        <v>585</v>
      </c>
      <c r="C10" s="120">
        <v>104616.63</v>
      </c>
      <c r="D10" s="120">
        <v>12.9</v>
      </c>
      <c r="E10" s="120">
        <v>797.72</v>
      </c>
      <c r="F10" s="120">
        <v>0.1</v>
      </c>
      <c r="G10" s="120">
        <v>0</v>
      </c>
      <c r="H10" s="120">
        <v>0</v>
      </c>
      <c r="I10" s="120">
        <v>105414.35</v>
      </c>
      <c r="J10" s="121">
        <v>13</v>
      </c>
    </row>
    <row r="11" spans="1:10" ht="12.75" customHeight="1">
      <c r="A11" s="1213" t="s">
        <v>136</v>
      </c>
      <c r="B11" s="188" t="s">
        <v>586</v>
      </c>
      <c r="C11" s="120">
        <v>52861.55</v>
      </c>
      <c r="D11" s="120">
        <v>6.52</v>
      </c>
      <c r="E11" s="120">
        <v>123.15</v>
      </c>
      <c r="F11" s="120">
        <v>0.02</v>
      </c>
      <c r="G11" s="120">
        <v>0</v>
      </c>
      <c r="H11" s="120">
        <v>0</v>
      </c>
      <c r="I11" s="120">
        <v>52984.7</v>
      </c>
      <c r="J11" s="121">
        <v>6.54</v>
      </c>
    </row>
    <row r="12" spans="1:10" ht="12.75" customHeight="1">
      <c r="A12" s="1213" t="s">
        <v>136</v>
      </c>
      <c r="B12" s="188" t="s">
        <v>587</v>
      </c>
      <c r="C12" s="120">
        <v>33157.35</v>
      </c>
      <c r="D12" s="120">
        <v>4.09</v>
      </c>
      <c r="E12" s="120">
        <v>32.32</v>
      </c>
      <c r="F12" s="120" t="s">
        <v>431</v>
      </c>
      <c r="G12" s="120">
        <v>0</v>
      </c>
      <c r="H12" s="120">
        <v>0</v>
      </c>
      <c r="I12" s="120">
        <v>33189.67</v>
      </c>
      <c r="J12" s="121">
        <v>4.09</v>
      </c>
    </row>
    <row r="13" spans="1:10" ht="12.75" customHeight="1">
      <c r="A13" s="1213" t="s">
        <v>136</v>
      </c>
      <c r="B13" s="188" t="s">
        <v>588</v>
      </c>
      <c r="C13" s="120">
        <v>10412.049999999999</v>
      </c>
      <c r="D13" s="120">
        <v>1.28</v>
      </c>
      <c r="E13" s="120">
        <v>4.75</v>
      </c>
      <c r="F13" s="120" t="s">
        <v>431</v>
      </c>
      <c r="G13" s="120">
        <v>0</v>
      </c>
      <c r="H13" s="120">
        <v>0</v>
      </c>
      <c r="I13" s="120">
        <v>10416.799999999999</v>
      </c>
      <c r="J13" s="121">
        <v>1.28</v>
      </c>
    </row>
    <row r="14" spans="1:10" ht="12.75" customHeight="1">
      <c r="A14" s="1213" t="s">
        <v>136</v>
      </c>
      <c r="B14" s="188" t="s">
        <v>432</v>
      </c>
      <c r="C14" s="120">
        <v>855.79</v>
      </c>
      <c r="D14" s="120">
        <v>0.11</v>
      </c>
      <c r="E14" s="120">
        <v>0</v>
      </c>
      <c r="F14" s="120">
        <v>0</v>
      </c>
      <c r="G14" s="120">
        <v>0</v>
      </c>
      <c r="H14" s="120">
        <v>0</v>
      </c>
      <c r="I14" s="120">
        <v>855.79</v>
      </c>
      <c r="J14" s="121">
        <v>0.11</v>
      </c>
    </row>
    <row r="15" spans="1:10" ht="12.75" customHeight="1">
      <c r="A15" s="1213" t="s">
        <v>136</v>
      </c>
      <c r="B15" s="65" t="s">
        <v>433</v>
      </c>
      <c r="C15" s="120">
        <v>784914.5</v>
      </c>
      <c r="D15" s="120">
        <v>96.78</v>
      </c>
      <c r="E15" s="120">
        <v>7705.46</v>
      </c>
      <c r="F15" s="120">
        <v>0.95</v>
      </c>
      <c r="G15" s="120">
        <v>0</v>
      </c>
      <c r="H15" s="120">
        <v>0</v>
      </c>
      <c r="I15" s="120">
        <v>792619.96</v>
      </c>
      <c r="J15" s="121">
        <v>97.73</v>
      </c>
    </row>
    <row r="16" spans="1:10" ht="24.75" customHeight="1">
      <c r="A16" s="1213" t="s">
        <v>136</v>
      </c>
      <c r="B16" s="181" t="s">
        <v>434</v>
      </c>
      <c r="C16" s="120">
        <v>1475.16</v>
      </c>
      <c r="D16" s="120">
        <v>0.18</v>
      </c>
      <c r="E16" s="120">
        <v>13.38</v>
      </c>
      <c r="F16" s="120" t="s">
        <v>431</v>
      </c>
      <c r="G16" s="120">
        <v>0</v>
      </c>
      <c r="H16" s="120">
        <v>0</v>
      </c>
      <c r="I16" s="120">
        <v>1488.54</v>
      </c>
      <c r="J16" s="121">
        <v>0.18</v>
      </c>
    </row>
    <row r="17" spans="1:10" ht="12.75" customHeight="1">
      <c r="A17" s="1213" t="s">
        <v>136</v>
      </c>
      <c r="B17" s="65" t="s">
        <v>435</v>
      </c>
      <c r="C17" s="120">
        <v>16457.439999999999</v>
      </c>
      <c r="D17" s="120">
        <v>2.0299999999999998</v>
      </c>
      <c r="E17" s="120">
        <v>483.03</v>
      </c>
      <c r="F17" s="120">
        <v>0.06</v>
      </c>
      <c r="G17" s="120">
        <v>0</v>
      </c>
      <c r="H17" s="120">
        <v>0</v>
      </c>
      <c r="I17" s="120">
        <v>16940.47</v>
      </c>
      <c r="J17" s="121">
        <v>2.09</v>
      </c>
    </row>
    <row r="18" spans="1:10" ht="12.75" customHeight="1">
      <c r="A18" s="1213" t="s">
        <v>136</v>
      </c>
      <c r="B18" s="65" t="s">
        <v>391</v>
      </c>
      <c r="C18" s="120">
        <v>802847.1</v>
      </c>
      <c r="D18" s="120">
        <v>98.99</v>
      </c>
      <c r="E18" s="120">
        <v>8201.8700000000008</v>
      </c>
      <c r="F18" s="120">
        <v>1.01</v>
      </c>
      <c r="G18" s="120">
        <v>0</v>
      </c>
      <c r="H18" s="120">
        <v>0</v>
      </c>
      <c r="I18" s="120">
        <v>811048.97</v>
      </c>
      <c r="J18" s="121">
        <v>100</v>
      </c>
    </row>
    <row r="19" spans="1:10">
      <c r="A19" s="1212" t="s">
        <v>136</v>
      </c>
      <c r="B19" s="189" t="s">
        <v>583</v>
      </c>
      <c r="C19" s="125">
        <v>286359.37</v>
      </c>
      <c r="D19" s="125">
        <v>27.11</v>
      </c>
      <c r="E19" s="125">
        <v>4643</v>
      </c>
      <c r="F19" s="125">
        <v>0.44</v>
      </c>
      <c r="G19" s="125">
        <v>22221.21</v>
      </c>
      <c r="H19" s="125">
        <v>2.1</v>
      </c>
      <c r="I19" s="125">
        <v>313223.58</v>
      </c>
      <c r="J19" s="126">
        <v>29.65</v>
      </c>
    </row>
    <row r="20" spans="1:10">
      <c r="A20" s="1213" t="s">
        <v>136</v>
      </c>
      <c r="B20" s="187" t="s">
        <v>584</v>
      </c>
      <c r="C20" s="120">
        <v>167728.51999999999</v>
      </c>
      <c r="D20" s="120">
        <v>15.88</v>
      </c>
      <c r="E20" s="120">
        <v>2789.74</v>
      </c>
      <c r="F20" s="120">
        <v>0.26</v>
      </c>
      <c r="G20" s="120">
        <v>29.67</v>
      </c>
      <c r="H20" s="120">
        <v>0</v>
      </c>
      <c r="I20" s="120">
        <v>170547.93</v>
      </c>
      <c r="J20" s="121">
        <v>16.14</v>
      </c>
    </row>
    <row r="21" spans="1:10">
      <c r="A21" s="1213" t="s">
        <v>136</v>
      </c>
      <c r="B21" s="188" t="s">
        <v>585</v>
      </c>
      <c r="C21" s="120">
        <v>181230.94</v>
      </c>
      <c r="D21" s="120">
        <v>17.16</v>
      </c>
      <c r="E21" s="120">
        <v>13345.48</v>
      </c>
      <c r="F21" s="120">
        <v>1.26</v>
      </c>
      <c r="G21" s="120">
        <v>160.69</v>
      </c>
      <c r="H21" s="120">
        <v>0.02</v>
      </c>
      <c r="I21" s="120">
        <v>194737.11</v>
      </c>
      <c r="J21" s="121">
        <v>18.440000000000001</v>
      </c>
    </row>
    <row r="22" spans="1:10">
      <c r="A22" s="1213" t="s">
        <v>136</v>
      </c>
      <c r="B22" s="188" t="s">
        <v>586</v>
      </c>
      <c r="C22" s="120">
        <v>95486.77</v>
      </c>
      <c r="D22" s="120">
        <v>9.0399999999999991</v>
      </c>
      <c r="E22" s="120">
        <v>17239.22</v>
      </c>
      <c r="F22" s="120">
        <v>1.63</v>
      </c>
      <c r="G22" s="120">
        <v>372.22</v>
      </c>
      <c r="H22" s="120">
        <v>0.04</v>
      </c>
      <c r="I22" s="120">
        <v>113098.21</v>
      </c>
      <c r="J22" s="121">
        <v>10.71</v>
      </c>
    </row>
    <row r="23" spans="1:10">
      <c r="A23" s="1213" t="s">
        <v>136</v>
      </c>
      <c r="B23" s="188" t="s">
        <v>587</v>
      </c>
      <c r="C23" s="120">
        <v>55727.99</v>
      </c>
      <c r="D23" s="120">
        <v>5.28</v>
      </c>
      <c r="E23" s="120">
        <v>22520.37</v>
      </c>
      <c r="F23" s="120">
        <v>2.13</v>
      </c>
      <c r="G23" s="120">
        <v>1012.06</v>
      </c>
      <c r="H23" s="120">
        <v>0.1</v>
      </c>
      <c r="I23" s="120">
        <v>79260.42</v>
      </c>
      <c r="J23" s="121">
        <v>7.51</v>
      </c>
    </row>
    <row r="24" spans="1:10">
      <c r="A24" s="1213" t="s">
        <v>136</v>
      </c>
      <c r="B24" s="188" t="s">
        <v>588</v>
      </c>
      <c r="C24" s="120">
        <v>27334.61</v>
      </c>
      <c r="D24" s="120">
        <v>2.59</v>
      </c>
      <c r="E24" s="120">
        <v>24739.53</v>
      </c>
      <c r="F24" s="120">
        <v>2.34</v>
      </c>
      <c r="G24" s="120">
        <v>2600.5100000000002</v>
      </c>
      <c r="H24" s="120">
        <v>0.25</v>
      </c>
      <c r="I24" s="120">
        <v>54674.65</v>
      </c>
      <c r="J24" s="121">
        <v>5.18</v>
      </c>
    </row>
    <row r="25" spans="1:10">
      <c r="A25" s="1213" t="s">
        <v>136</v>
      </c>
      <c r="B25" s="188" t="s">
        <v>432</v>
      </c>
      <c r="C25" s="120">
        <v>24315.35</v>
      </c>
      <c r="D25" s="120">
        <v>2.2999999999999998</v>
      </c>
      <c r="E25" s="120">
        <v>45555.78</v>
      </c>
      <c r="F25" s="120">
        <v>4.32</v>
      </c>
      <c r="G25" s="120">
        <v>30703.43</v>
      </c>
      <c r="H25" s="120">
        <v>2.9</v>
      </c>
      <c r="I25" s="120">
        <v>100574.56</v>
      </c>
      <c r="J25" s="121">
        <v>9.52</v>
      </c>
    </row>
    <row r="26" spans="1:10">
      <c r="A26" s="1213" t="s">
        <v>136</v>
      </c>
      <c r="B26" s="65" t="s">
        <v>433</v>
      </c>
      <c r="C26" s="120">
        <v>838183.55</v>
      </c>
      <c r="D26" s="120">
        <v>79.36</v>
      </c>
      <c r="E26" s="120">
        <v>130833.12</v>
      </c>
      <c r="F26" s="120">
        <v>12.38</v>
      </c>
      <c r="G26" s="120">
        <v>57099.79</v>
      </c>
      <c r="H26" s="120">
        <v>5.41</v>
      </c>
      <c r="I26" s="120">
        <v>1026116.46</v>
      </c>
      <c r="J26" s="121">
        <v>97.15</v>
      </c>
    </row>
    <row r="27" spans="1:10" ht="25.5">
      <c r="A27" s="1213" t="s">
        <v>136</v>
      </c>
      <c r="B27" s="181" t="s">
        <v>434</v>
      </c>
      <c r="C27" s="120">
        <v>14277.1</v>
      </c>
      <c r="D27" s="120">
        <v>1.35</v>
      </c>
      <c r="E27" s="120">
        <v>1668.14</v>
      </c>
      <c r="F27" s="120">
        <v>0.16</v>
      </c>
      <c r="G27" s="120">
        <v>587.55999999999995</v>
      </c>
      <c r="H27" s="120">
        <v>0.06</v>
      </c>
      <c r="I27" s="120">
        <v>16532.8</v>
      </c>
      <c r="J27" s="121">
        <v>1.57</v>
      </c>
    </row>
    <row r="28" spans="1:10">
      <c r="A28" s="1213" t="s">
        <v>136</v>
      </c>
      <c r="B28" s="65" t="s">
        <v>435</v>
      </c>
      <c r="C28" s="120">
        <v>10989.41</v>
      </c>
      <c r="D28" s="120">
        <v>1.04</v>
      </c>
      <c r="E28" s="120">
        <v>2299.17</v>
      </c>
      <c r="F28" s="120">
        <v>0.22</v>
      </c>
      <c r="G28" s="120">
        <v>188.55</v>
      </c>
      <c r="H28" s="120">
        <v>0.02</v>
      </c>
      <c r="I28" s="120">
        <v>13477.13</v>
      </c>
      <c r="J28" s="121">
        <v>1.28</v>
      </c>
    </row>
    <row r="29" spans="1:10">
      <c r="A29" s="1213" t="s">
        <v>136</v>
      </c>
      <c r="B29" s="65" t="s">
        <v>391</v>
      </c>
      <c r="C29" s="120">
        <v>863450.06</v>
      </c>
      <c r="D29" s="120">
        <v>81.75</v>
      </c>
      <c r="E29" s="120">
        <v>134800.43</v>
      </c>
      <c r="F29" s="120">
        <v>12.76</v>
      </c>
      <c r="G29" s="120">
        <v>57875.9</v>
      </c>
      <c r="H29" s="120">
        <v>5.49</v>
      </c>
      <c r="I29" s="120">
        <v>1056126.3899999999</v>
      </c>
      <c r="J29" s="121">
        <v>100</v>
      </c>
    </row>
    <row r="30" spans="1:10" s="685" customFormat="1">
      <c r="A30" s="1250" t="s">
        <v>921</v>
      </c>
      <c r="B30" s="266" t="s">
        <v>583</v>
      </c>
      <c r="C30" s="278">
        <v>148582.31</v>
      </c>
      <c r="D30" s="278">
        <v>8.6</v>
      </c>
      <c r="E30" s="278">
        <v>13754.73</v>
      </c>
      <c r="F30" s="278">
        <v>0.8</v>
      </c>
      <c r="G30" s="278">
        <v>28.32</v>
      </c>
      <c r="H30" s="278" t="s">
        <v>431</v>
      </c>
      <c r="I30" s="278">
        <v>162365.36000000002</v>
      </c>
      <c r="J30" s="279">
        <v>9.4</v>
      </c>
    </row>
    <row r="31" spans="1:10" s="685" customFormat="1">
      <c r="A31" s="1236" t="s">
        <v>136</v>
      </c>
      <c r="B31" s="267" t="s">
        <v>584</v>
      </c>
      <c r="C31" s="280">
        <v>154288.48000000001</v>
      </c>
      <c r="D31" s="280">
        <v>8.93</v>
      </c>
      <c r="E31" s="280">
        <v>19642.05</v>
      </c>
      <c r="F31" s="280">
        <v>1.1399999999999999</v>
      </c>
      <c r="G31" s="280">
        <v>23.57</v>
      </c>
      <c r="H31" s="280" t="s">
        <v>431</v>
      </c>
      <c r="I31" s="280">
        <v>173954.1</v>
      </c>
      <c r="J31" s="281">
        <v>10.07</v>
      </c>
    </row>
    <row r="32" spans="1:10" s="685" customFormat="1">
      <c r="A32" s="1236" t="s">
        <v>136</v>
      </c>
      <c r="B32" s="268" t="s">
        <v>585</v>
      </c>
      <c r="C32" s="280">
        <v>249824.88</v>
      </c>
      <c r="D32" s="280">
        <v>14.46</v>
      </c>
      <c r="E32" s="280">
        <v>41030.04</v>
      </c>
      <c r="F32" s="280">
        <v>2.38</v>
      </c>
      <c r="G32" s="280">
        <v>266.47000000000003</v>
      </c>
      <c r="H32" s="280">
        <v>0.02</v>
      </c>
      <c r="I32" s="280">
        <v>291121.38999999996</v>
      </c>
      <c r="J32" s="281">
        <v>16.86</v>
      </c>
    </row>
    <row r="33" spans="1:10" s="685" customFormat="1">
      <c r="A33" s="1236" t="s">
        <v>136</v>
      </c>
      <c r="B33" s="268" t="s">
        <v>586</v>
      </c>
      <c r="C33" s="280">
        <v>247344.56</v>
      </c>
      <c r="D33" s="280">
        <v>14.32</v>
      </c>
      <c r="E33" s="280">
        <v>57404.18</v>
      </c>
      <c r="F33" s="280">
        <v>3.32</v>
      </c>
      <c r="G33" s="280">
        <v>1405.4</v>
      </c>
      <c r="H33" s="280">
        <v>0.08</v>
      </c>
      <c r="I33" s="280">
        <v>306154.14</v>
      </c>
      <c r="J33" s="281">
        <v>17.72</v>
      </c>
    </row>
    <row r="34" spans="1:10" s="685" customFormat="1">
      <c r="A34" s="1236" t="s">
        <v>136</v>
      </c>
      <c r="B34" s="268" t="s">
        <v>587</v>
      </c>
      <c r="C34" s="280">
        <v>261992.06999999998</v>
      </c>
      <c r="D34" s="280">
        <v>15.16</v>
      </c>
      <c r="E34" s="280">
        <v>92383.63</v>
      </c>
      <c r="F34" s="280">
        <v>5.35</v>
      </c>
      <c r="G34" s="280">
        <v>5795.62</v>
      </c>
      <c r="H34" s="280">
        <v>0.34</v>
      </c>
      <c r="I34" s="280">
        <v>360171.31999999995</v>
      </c>
      <c r="J34" s="281">
        <v>20.849999999999998</v>
      </c>
    </row>
    <row r="35" spans="1:10" s="685" customFormat="1">
      <c r="A35" s="1236" t="s">
        <v>136</v>
      </c>
      <c r="B35" s="268" t="s">
        <v>588</v>
      </c>
      <c r="C35" s="280">
        <v>164645.97</v>
      </c>
      <c r="D35" s="280">
        <v>9.5299999999999994</v>
      </c>
      <c r="E35" s="280">
        <v>104360.55</v>
      </c>
      <c r="F35" s="280">
        <v>6.04</v>
      </c>
      <c r="G35" s="280">
        <v>16481.21</v>
      </c>
      <c r="H35" s="280">
        <v>0.95</v>
      </c>
      <c r="I35" s="280">
        <v>285487.73000000004</v>
      </c>
      <c r="J35" s="281">
        <v>16.52</v>
      </c>
    </row>
    <row r="36" spans="1:10" s="685" customFormat="1">
      <c r="A36" s="1236" t="s">
        <v>136</v>
      </c>
      <c r="B36" s="268" t="s">
        <v>432</v>
      </c>
      <c r="C36" s="280">
        <v>38492.21</v>
      </c>
      <c r="D36" s="280">
        <v>2.23</v>
      </c>
      <c r="E36" s="280">
        <v>38822.120000000003</v>
      </c>
      <c r="F36" s="280">
        <v>2.25</v>
      </c>
      <c r="G36" s="280">
        <v>23123.68</v>
      </c>
      <c r="H36" s="280">
        <v>1.34</v>
      </c>
      <c r="I36" s="280">
        <v>100438.01000000001</v>
      </c>
      <c r="J36" s="281">
        <v>5.82</v>
      </c>
    </row>
    <row r="37" spans="1:10" s="685" customFormat="1">
      <c r="A37" s="1236" t="s">
        <v>136</v>
      </c>
      <c r="B37" s="269" t="s">
        <v>433</v>
      </c>
      <c r="C37" s="280">
        <v>1265170.48</v>
      </c>
      <c r="D37" s="280">
        <v>73.23</v>
      </c>
      <c r="E37" s="280">
        <v>367397.3</v>
      </c>
      <c r="F37" s="280">
        <v>21.28</v>
      </c>
      <c r="G37" s="280">
        <v>47124.270000000004</v>
      </c>
      <c r="H37" s="280">
        <v>2.7300000000000004</v>
      </c>
      <c r="I37" s="280">
        <v>1679692.05</v>
      </c>
      <c r="J37" s="281">
        <v>97.239999999999981</v>
      </c>
    </row>
    <row r="38" spans="1:10" s="685" customFormat="1" ht="26.25" customHeight="1">
      <c r="A38" s="1236" t="s">
        <v>136</v>
      </c>
      <c r="B38" s="270" t="s">
        <v>434</v>
      </c>
      <c r="C38" s="280">
        <v>14767.96</v>
      </c>
      <c r="D38" s="280">
        <v>0.86</v>
      </c>
      <c r="E38" s="280">
        <v>3667.21</v>
      </c>
      <c r="F38" s="280">
        <v>0.21</v>
      </c>
      <c r="G38" s="280">
        <v>17.190000000000001</v>
      </c>
      <c r="H38" s="280" t="s">
        <v>431</v>
      </c>
      <c r="I38" s="280">
        <v>18452.359999999997</v>
      </c>
      <c r="J38" s="281">
        <v>1.07</v>
      </c>
    </row>
    <row r="39" spans="1:10" s="685" customFormat="1">
      <c r="A39" s="1236" t="s">
        <v>136</v>
      </c>
      <c r="B39" s="269" t="s">
        <v>435</v>
      </c>
      <c r="C39" s="280">
        <v>27775.670000000002</v>
      </c>
      <c r="D39" s="280">
        <v>1.6</v>
      </c>
      <c r="E39" s="280">
        <v>1395.78</v>
      </c>
      <c r="F39" s="280">
        <v>0.08</v>
      </c>
      <c r="G39" s="280">
        <v>106.89</v>
      </c>
      <c r="H39" s="280">
        <v>0.01</v>
      </c>
      <c r="I39" s="280">
        <v>29278.34</v>
      </c>
      <c r="J39" s="281">
        <v>1.6900000000000002</v>
      </c>
    </row>
    <row r="40" spans="1:10" s="685" customFormat="1">
      <c r="A40" s="1251" t="s">
        <v>136</v>
      </c>
      <c r="B40" s="271" t="s">
        <v>391</v>
      </c>
      <c r="C40" s="283">
        <v>1307714.1099999999</v>
      </c>
      <c r="D40" s="283">
        <v>75.69</v>
      </c>
      <c r="E40" s="283">
        <v>372460.29000000004</v>
      </c>
      <c r="F40" s="283">
        <v>21.57</v>
      </c>
      <c r="G40" s="283">
        <v>47248.350000000006</v>
      </c>
      <c r="H40" s="283">
        <v>2.74</v>
      </c>
      <c r="I40" s="283">
        <v>1727422.7500000002</v>
      </c>
      <c r="J40" s="284">
        <v>99.999999999999972</v>
      </c>
    </row>
  </sheetData>
  <mergeCells count="13">
    <mergeCell ref="A8:A18"/>
    <mergeCell ref="A19:A29"/>
    <mergeCell ref="A30:A40"/>
    <mergeCell ref="A1:J1"/>
    <mergeCell ref="A3:J3"/>
    <mergeCell ref="A5:A7"/>
    <mergeCell ref="B5:B6"/>
    <mergeCell ref="C5:H5"/>
    <mergeCell ref="I5:J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47" right="0.37" top="0.59055118110236227" bottom="0.98425196850393704" header="0" footer="0"/>
  <pageSetup paperSize="9" scale="50" orientation="portrait" r:id="rId2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G97"/>
  <sheetViews>
    <sheetView view="pageBreakPreview" zoomScale="60" workbookViewId="0">
      <selection activeCell="E5" sqref="E5:I5"/>
    </sheetView>
  </sheetViews>
  <sheetFormatPr baseColWidth="10" defaultRowHeight="12.75"/>
  <cols>
    <col min="1" max="1" width="27.28515625" style="340" customWidth="1"/>
    <col min="2" max="2" width="30.7109375" style="340" customWidth="1"/>
    <col min="3" max="5" width="24.28515625" style="340" customWidth="1"/>
    <col min="6" max="6" width="3.5703125" style="340" customWidth="1"/>
    <col min="7" max="16384" width="11.42578125" style="340"/>
  </cols>
  <sheetData>
    <row r="1" spans="1:7" ht="18">
      <c r="A1" s="1215" t="s">
        <v>232</v>
      </c>
      <c r="B1" s="1215"/>
      <c r="C1" s="1215"/>
      <c r="D1" s="1215"/>
      <c r="E1" s="1215"/>
      <c r="F1" s="77"/>
      <c r="G1" s="77"/>
    </row>
    <row r="3" spans="1:7" s="662" customFormat="1" ht="15">
      <c r="A3" s="1253" t="s">
        <v>929</v>
      </c>
      <c r="B3" s="1253"/>
      <c r="C3" s="1253"/>
      <c r="D3" s="1253"/>
      <c r="E3" s="1253"/>
      <c r="F3" s="265"/>
      <c r="G3" s="265"/>
    </row>
    <row r="4" spans="1:7" s="662" customFormat="1" ht="15">
      <c r="A4" s="1253" t="s">
        <v>930</v>
      </c>
      <c r="B4" s="1253"/>
      <c r="C4" s="1253"/>
      <c r="D4" s="1253"/>
      <c r="E4" s="1253"/>
      <c r="F4" s="265"/>
      <c r="G4" s="265"/>
    </row>
    <row r="5" spans="1:7" ht="13.5" thickBot="1">
      <c r="A5" s="42"/>
      <c r="B5" s="42"/>
      <c r="C5" s="42"/>
      <c r="D5" s="42"/>
      <c r="E5" s="42"/>
    </row>
    <row r="6" spans="1:7" ht="24.75" customHeight="1">
      <c r="A6" s="1217" t="s">
        <v>218</v>
      </c>
      <c r="B6" s="656" t="s">
        <v>425</v>
      </c>
      <c r="C6" s="656" t="s">
        <v>628</v>
      </c>
      <c r="D6" s="1219" t="s">
        <v>449</v>
      </c>
      <c r="E6" s="1131"/>
    </row>
    <row r="7" spans="1:7" ht="24" customHeight="1" thickBot="1">
      <c r="A7" s="1218"/>
      <c r="B7" s="661" t="s">
        <v>582</v>
      </c>
      <c r="C7" s="661" t="s">
        <v>450</v>
      </c>
      <c r="D7" s="107" t="s">
        <v>632</v>
      </c>
      <c r="E7" s="676" t="s">
        <v>475</v>
      </c>
    </row>
    <row r="8" spans="1:7">
      <c r="A8" s="1254" t="s">
        <v>128</v>
      </c>
      <c r="B8" s="186" t="s">
        <v>583</v>
      </c>
      <c r="C8" s="195">
        <v>419896.25</v>
      </c>
      <c r="D8" s="195">
        <v>398</v>
      </c>
      <c r="E8" s="196">
        <v>0.09</v>
      </c>
      <c r="F8" s="108"/>
      <c r="G8" s="109"/>
    </row>
    <row r="9" spans="1:7">
      <c r="A9" s="1213"/>
      <c r="B9" s="187" t="s">
        <v>584</v>
      </c>
      <c r="C9" s="120">
        <v>96981.3</v>
      </c>
      <c r="D9" s="120">
        <v>93.25</v>
      </c>
      <c r="E9" s="121">
        <v>0.1</v>
      </c>
      <c r="F9" s="108"/>
      <c r="G9" s="109"/>
    </row>
    <row r="10" spans="1:7">
      <c r="A10" s="1213"/>
      <c r="B10" s="188" t="s">
        <v>585</v>
      </c>
      <c r="C10" s="120">
        <v>124472.48</v>
      </c>
      <c r="D10" s="120">
        <v>70.44</v>
      </c>
      <c r="E10" s="121">
        <v>0.06</v>
      </c>
      <c r="F10" s="108"/>
      <c r="G10" s="109"/>
    </row>
    <row r="11" spans="1:7">
      <c r="A11" s="1213"/>
      <c r="B11" s="188" t="s">
        <v>586</v>
      </c>
      <c r="C11" s="120">
        <v>66410.63</v>
      </c>
      <c r="D11" s="120">
        <v>17.63</v>
      </c>
      <c r="E11" s="121">
        <v>0.03</v>
      </c>
      <c r="F11" s="108"/>
      <c r="G11" s="109"/>
    </row>
    <row r="12" spans="1:7">
      <c r="A12" s="1213"/>
      <c r="B12" s="188" t="s">
        <v>587</v>
      </c>
      <c r="C12" s="120">
        <v>36788.32</v>
      </c>
      <c r="D12" s="120">
        <v>9.6300000000000008</v>
      </c>
      <c r="E12" s="121">
        <v>0.03</v>
      </c>
      <c r="F12" s="108"/>
      <c r="G12" s="109"/>
    </row>
    <row r="13" spans="1:7">
      <c r="A13" s="1213"/>
      <c r="B13" s="188" t="s">
        <v>588</v>
      </c>
      <c r="C13" s="120">
        <v>16213.96</v>
      </c>
      <c r="D13" s="120">
        <v>7.06</v>
      </c>
      <c r="E13" s="121">
        <v>0.04</v>
      </c>
      <c r="F13" s="108"/>
      <c r="G13" s="109"/>
    </row>
    <row r="14" spans="1:7">
      <c r="A14" s="1213"/>
      <c r="B14" s="188" t="s">
        <v>432</v>
      </c>
      <c r="C14" s="120">
        <v>6437.18</v>
      </c>
      <c r="D14" s="120">
        <v>12.19</v>
      </c>
      <c r="E14" s="121">
        <v>0.19</v>
      </c>
      <c r="F14" s="108"/>
      <c r="G14" s="109"/>
    </row>
    <row r="15" spans="1:7">
      <c r="A15" s="1214"/>
      <c r="B15" s="246" t="s">
        <v>433</v>
      </c>
      <c r="C15" s="122">
        <v>767200.12</v>
      </c>
      <c r="D15" s="122">
        <v>608.20000000000005</v>
      </c>
      <c r="E15" s="123">
        <v>7.6499999999999999E-2</v>
      </c>
      <c r="F15" s="108"/>
      <c r="G15" s="109"/>
    </row>
    <row r="16" spans="1:7">
      <c r="A16" s="1212" t="s">
        <v>589</v>
      </c>
      <c r="B16" s="189" t="s">
        <v>583</v>
      </c>
      <c r="C16" s="125">
        <v>266807.53999999998</v>
      </c>
      <c r="D16" s="125">
        <v>1410.94</v>
      </c>
      <c r="E16" s="126">
        <v>0.53</v>
      </c>
      <c r="F16" s="108"/>
      <c r="G16" s="109"/>
    </row>
    <row r="17" spans="1:7">
      <c r="A17" s="1213" t="s">
        <v>589</v>
      </c>
      <c r="B17" s="187" t="s">
        <v>584</v>
      </c>
      <c r="C17" s="120">
        <v>89630.71</v>
      </c>
      <c r="D17" s="120">
        <v>1338.13</v>
      </c>
      <c r="E17" s="121">
        <v>1.49</v>
      </c>
      <c r="F17" s="108"/>
      <c r="G17" s="109"/>
    </row>
    <row r="18" spans="1:7">
      <c r="A18" s="1213" t="s">
        <v>589</v>
      </c>
      <c r="B18" s="188" t="s">
        <v>585</v>
      </c>
      <c r="C18" s="120">
        <v>87962.42</v>
      </c>
      <c r="D18" s="120">
        <v>454.5</v>
      </c>
      <c r="E18" s="121">
        <v>0.52</v>
      </c>
      <c r="F18" s="108"/>
      <c r="G18" s="109"/>
    </row>
    <row r="19" spans="1:7">
      <c r="A19" s="1213" t="s">
        <v>589</v>
      </c>
      <c r="B19" s="188" t="s">
        <v>586</v>
      </c>
      <c r="C19" s="120">
        <v>37489.440000000002</v>
      </c>
      <c r="D19" s="120">
        <v>167.69</v>
      </c>
      <c r="E19" s="121">
        <v>0.45</v>
      </c>
      <c r="F19" s="108"/>
      <c r="G19" s="109"/>
    </row>
    <row r="20" spans="1:7">
      <c r="A20" s="1213" t="s">
        <v>589</v>
      </c>
      <c r="B20" s="188" t="s">
        <v>587</v>
      </c>
      <c r="C20" s="120">
        <v>20892.740000000002</v>
      </c>
      <c r="D20" s="120">
        <v>4028.62</v>
      </c>
      <c r="E20" s="121">
        <v>19.28</v>
      </c>
      <c r="F20" s="108"/>
      <c r="G20" s="109"/>
    </row>
    <row r="21" spans="1:7">
      <c r="A21" s="1213" t="s">
        <v>589</v>
      </c>
      <c r="B21" s="188" t="s">
        <v>588</v>
      </c>
      <c r="C21" s="120">
        <v>11492.86</v>
      </c>
      <c r="D21" s="120">
        <v>30.56</v>
      </c>
      <c r="E21" s="121">
        <v>0.27</v>
      </c>
      <c r="F21" s="108"/>
      <c r="G21" s="109"/>
    </row>
    <row r="22" spans="1:7">
      <c r="A22" s="1213" t="s">
        <v>589</v>
      </c>
      <c r="B22" s="188" t="s">
        <v>432</v>
      </c>
      <c r="C22" s="120">
        <v>5471.99</v>
      </c>
      <c r="D22" s="120">
        <v>4.6900000000000004</v>
      </c>
      <c r="E22" s="121">
        <v>0.09</v>
      </c>
      <c r="F22" s="108"/>
      <c r="G22" s="109"/>
    </row>
    <row r="23" spans="1:7">
      <c r="A23" s="1214" t="s">
        <v>589</v>
      </c>
      <c r="B23" s="246" t="s">
        <v>433</v>
      </c>
      <c r="C23" s="122">
        <v>519747.7</v>
      </c>
      <c r="D23" s="122">
        <v>7435.13</v>
      </c>
      <c r="E23" s="123">
        <v>1.43</v>
      </c>
      <c r="F23" s="108"/>
      <c r="G23" s="109"/>
    </row>
    <row r="24" spans="1:7">
      <c r="A24" s="1212" t="s">
        <v>470</v>
      </c>
      <c r="B24" s="189" t="s">
        <v>583</v>
      </c>
      <c r="C24" s="125">
        <v>404577.5</v>
      </c>
      <c r="D24" s="125">
        <v>21582.87</v>
      </c>
      <c r="E24" s="126">
        <v>5.33</v>
      </c>
      <c r="F24" s="108"/>
      <c r="G24" s="109"/>
    </row>
    <row r="25" spans="1:7">
      <c r="A25" s="1213" t="s">
        <v>470</v>
      </c>
      <c r="B25" s="187" t="s">
        <v>584</v>
      </c>
      <c r="C25" s="120">
        <v>208671.89</v>
      </c>
      <c r="D25" s="120">
        <v>11226.88</v>
      </c>
      <c r="E25" s="121">
        <v>5.38</v>
      </c>
      <c r="F25" s="108"/>
      <c r="G25" s="109"/>
    </row>
    <row r="26" spans="1:7">
      <c r="A26" s="1213" t="s">
        <v>470</v>
      </c>
      <c r="B26" s="188" t="s">
        <v>585</v>
      </c>
      <c r="C26" s="120">
        <v>163845.44</v>
      </c>
      <c r="D26" s="120">
        <v>4713.5</v>
      </c>
      <c r="E26" s="121">
        <v>2.88</v>
      </c>
      <c r="F26" s="108"/>
      <c r="G26" s="109"/>
    </row>
    <row r="27" spans="1:7">
      <c r="A27" s="1213" t="s">
        <v>470</v>
      </c>
      <c r="B27" s="188" t="s">
        <v>586</v>
      </c>
      <c r="C27" s="120">
        <v>45584.09</v>
      </c>
      <c r="D27" s="120">
        <v>693.56</v>
      </c>
      <c r="E27" s="121">
        <v>1.52</v>
      </c>
      <c r="F27" s="108"/>
      <c r="G27" s="109"/>
    </row>
    <row r="28" spans="1:7">
      <c r="A28" s="1213" t="s">
        <v>470</v>
      </c>
      <c r="B28" s="188" t="s">
        <v>587</v>
      </c>
      <c r="C28" s="120">
        <v>17874.05</v>
      </c>
      <c r="D28" s="120">
        <v>182.19</v>
      </c>
      <c r="E28" s="121">
        <v>1.02</v>
      </c>
      <c r="F28" s="108"/>
      <c r="G28" s="109"/>
    </row>
    <row r="29" spans="1:7">
      <c r="A29" s="1213" t="s">
        <v>470</v>
      </c>
      <c r="B29" s="188" t="s">
        <v>588</v>
      </c>
      <c r="C29" s="120">
        <v>4813.8900000000003</v>
      </c>
      <c r="D29" s="120">
        <v>22.38</v>
      </c>
      <c r="E29" s="121">
        <v>0.46</v>
      </c>
      <c r="F29" s="108"/>
      <c r="G29" s="109"/>
    </row>
    <row r="30" spans="1:7">
      <c r="A30" s="1213" t="s">
        <v>470</v>
      </c>
      <c r="B30" s="188" t="s">
        <v>432</v>
      </c>
      <c r="C30" s="120">
        <v>1020.21</v>
      </c>
      <c r="D30" s="120">
        <v>2.5</v>
      </c>
      <c r="E30" s="121">
        <v>0.25</v>
      </c>
      <c r="F30" s="109"/>
      <c r="G30" s="109"/>
    </row>
    <row r="31" spans="1:7">
      <c r="A31" s="1214" t="s">
        <v>470</v>
      </c>
      <c r="B31" s="246" t="s">
        <v>433</v>
      </c>
      <c r="C31" s="122">
        <v>846387.07</v>
      </c>
      <c r="D31" s="122">
        <v>38423.879999999997</v>
      </c>
      <c r="E31" s="123">
        <v>4.54</v>
      </c>
      <c r="F31" s="109"/>
      <c r="G31" s="109"/>
    </row>
    <row r="32" spans="1:7">
      <c r="A32" s="1247" t="s">
        <v>138</v>
      </c>
      <c r="B32" s="124" t="s">
        <v>583</v>
      </c>
      <c r="C32" s="125">
        <v>602841.23</v>
      </c>
      <c r="D32" s="125">
        <v>2025.31</v>
      </c>
      <c r="E32" s="126">
        <v>0.34</v>
      </c>
      <c r="F32" s="109"/>
      <c r="G32" s="109"/>
    </row>
    <row r="33" spans="1:7">
      <c r="A33" s="1248"/>
      <c r="B33" s="190" t="s">
        <v>584</v>
      </c>
      <c r="C33" s="120">
        <v>88634.6</v>
      </c>
      <c r="D33" s="120">
        <v>102.19</v>
      </c>
      <c r="E33" s="121">
        <v>0.12</v>
      </c>
      <c r="F33" s="109"/>
      <c r="G33" s="109"/>
    </row>
    <row r="34" spans="1:7">
      <c r="A34" s="1248"/>
      <c r="B34" s="119" t="s">
        <v>585</v>
      </c>
      <c r="C34" s="120">
        <v>70066.87</v>
      </c>
      <c r="D34" s="120">
        <v>75.63</v>
      </c>
      <c r="E34" s="121">
        <v>0.11</v>
      </c>
      <c r="F34" s="109"/>
      <c r="G34" s="109"/>
    </row>
    <row r="35" spans="1:7">
      <c r="A35" s="1248"/>
      <c r="B35" s="119" t="s">
        <v>586</v>
      </c>
      <c r="C35" s="120">
        <v>19281.310000000001</v>
      </c>
      <c r="D35" s="120">
        <v>12</v>
      </c>
      <c r="E35" s="121">
        <v>0.06</v>
      </c>
      <c r="F35" s="109"/>
      <c r="G35" s="109"/>
    </row>
    <row r="36" spans="1:7">
      <c r="A36" s="1248"/>
      <c r="B36" s="119" t="s">
        <v>587</v>
      </c>
      <c r="C36" s="120">
        <v>6322.74</v>
      </c>
      <c r="D36" s="120">
        <v>0.69</v>
      </c>
      <c r="E36" s="121">
        <v>0.01</v>
      </c>
      <c r="F36" s="109"/>
      <c r="G36" s="109"/>
    </row>
    <row r="37" spans="1:7">
      <c r="A37" s="1248"/>
      <c r="B37" s="119" t="s">
        <v>588</v>
      </c>
      <c r="C37" s="120">
        <v>2970.51</v>
      </c>
      <c r="D37" s="120">
        <v>0.06</v>
      </c>
      <c r="E37" s="121" t="s">
        <v>471</v>
      </c>
      <c r="F37" s="109"/>
      <c r="G37" s="109"/>
    </row>
    <row r="38" spans="1:7">
      <c r="A38" s="1248"/>
      <c r="B38" s="119" t="s">
        <v>432</v>
      </c>
      <c r="C38" s="120">
        <v>1816.19</v>
      </c>
      <c r="D38" s="120">
        <v>0</v>
      </c>
      <c r="E38" s="121">
        <v>0</v>
      </c>
      <c r="F38" s="109"/>
      <c r="G38" s="109"/>
    </row>
    <row r="39" spans="1:7">
      <c r="A39" s="1249"/>
      <c r="B39" s="110" t="s">
        <v>433</v>
      </c>
      <c r="C39" s="122">
        <v>791933.45</v>
      </c>
      <c r="D39" s="122">
        <v>2215.88</v>
      </c>
      <c r="E39" s="123">
        <v>0.28000000000000003</v>
      </c>
      <c r="F39" s="109"/>
      <c r="G39" s="109"/>
    </row>
    <row r="40" spans="1:7">
      <c r="A40" s="1212" t="s">
        <v>591</v>
      </c>
      <c r="B40" s="189" t="s">
        <v>583</v>
      </c>
      <c r="C40" s="125">
        <v>1463085.21</v>
      </c>
      <c r="D40" s="125">
        <v>6824.19</v>
      </c>
      <c r="E40" s="126">
        <v>0.47</v>
      </c>
      <c r="F40" s="108"/>
      <c r="G40" s="109"/>
    </row>
    <row r="41" spans="1:7">
      <c r="A41" s="1213" t="s">
        <v>591</v>
      </c>
      <c r="B41" s="187" t="s">
        <v>584</v>
      </c>
      <c r="C41" s="120">
        <v>308456.95</v>
      </c>
      <c r="D41" s="120">
        <v>2075.13</v>
      </c>
      <c r="E41" s="121">
        <v>0.67</v>
      </c>
      <c r="F41" s="108"/>
      <c r="G41" s="109"/>
    </row>
    <row r="42" spans="1:7">
      <c r="A42" s="1213" t="s">
        <v>591</v>
      </c>
      <c r="B42" s="188" t="s">
        <v>585</v>
      </c>
      <c r="C42" s="120">
        <v>217614.2</v>
      </c>
      <c r="D42" s="120">
        <v>436.06</v>
      </c>
      <c r="E42" s="121">
        <v>0.2</v>
      </c>
      <c r="F42" s="108"/>
      <c r="G42" s="109"/>
    </row>
    <row r="43" spans="1:7">
      <c r="A43" s="1213" t="s">
        <v>591</v>
      </c>
      <c r="B43" s="188" t="s">
        <v>586</v>
      </c>
      <c r="C43" s="120">
        <v>72151.73</v>
      </c>
      <c r="D43" s="120">
        <v>31.13</v>
      </c>
      <c r="E43" s="121">
        <v>0.04</v>
      </c>
      <c r="F43" s="108"/>
      <c r="G43" s="109"/>
    </row>
    <row r="44" spans="1:7">
      <c r="A44" s="1213" t="s">
        <v>591</v>
      </c>
      <c r="B44" s="188" t="s">
        <v>587</v>
      </c>
      <c r="C44" s="120">
        <v>30457.47</v>
      </c>
      <c r="D44" s="120">
        <v>8.44</v>
      </c>
      <c r="E44" s="121">
        <v>0.03</v>
      </c>
      <c r="F44" s="108"/>
      <c r="G44" s="109"/>
    </row>
    <row r="45" spans="1:7">
      <c r="A45" s="1213" t="s">
        <v>591</v>
      </c>
      <c r="B45" s="188" t="s">
        <v>588</v>
      </c>
      <c r="C45" s="120">
        <v>11960.36</v>
      </c>
      <c r="D45" s="120">
        <v>0.88</v>
      </c>
      <c r="E45" s="121">
        <v>0.01</v>
      </c>
      <c r="F45" s="108"/>
      <c r="G45" s="109"/>
    </row>
    <row r="46" spans="1:7">
      <c r="A46" s="1213" t="s">
        <v>591</v>
      </c>
      <c r="B46" s="188" t="s">
        <v>432</v>
      </c>
      <c r="C46" s="120">
        <v>4849.88</v>
      </c>
      <c r="D46" s="120">
        <v>0</v>
      </c>
      <c r="E46" s="121">
        <v>0</v>
      </c>
      <c r="F46" s="108"/>
      <c r="G46" s="109"/>
    </row>
    <row r="47" spans="1:7">
      <c r="A47" s="1214" t="s">
        <v>591</v>
      </c>
      <c r="B47" s="246" t="s">
        <v>433</v>
      </c>
      <c r="C47" s="122">
        <v>2108575.7999999998</v>
      </c>
      <c r="D47" s="122">
        <v>9375.83</v>
      </c>
      <c r="E47" s="123">
        <v>0.44</v>
      </c>
      <c r="F47" s="108"/>
      <c r="G47" s="109"/>
    </row>
    <row r="48" spans="1:7">
      <c r="A48" s="1212" t="s">
        <v>592</v>
      </c>
      <c r="B48" s="189" t="s">
        <v>583</v>
      </c>
      <c r="C48" s="125">
        <v>113200.62</v>
      </c>
      <c r="D48" s="125">
        <v>330</v>
      </c>
      <c r="E48" s="126">
        <v>0.28999999999999998</v>
      </c>
      <c r="F48" s="108"/>
      <c r="G48" s="109"/>
    </row>
    <row r="49" spans="1:7">
      <c r="A49" s="1213" t="s">
        <v>592</v>
      </c>
      <c r="B49" s="187" t="s">
        <v>584</v>
      </c>
      <c r="C49" s="120">
        <v>160098.15</v>
      </c>
      <c r="D49" s="120">
        <v>747.5</v>
      </c>
      <c r="E49" s="121">
        <v>0.47</v>
      </c>
      <c r="F49" s="108"/>
      <c r="G49" s="109"/>
    </row>
    <row r="50" spans="1:7">
      <c r="A50" s="1213" t="s">
        <v>592</v>
      </c>
      <c r="B50" s="188" t="s">
        <v>585</v>
      </c>
      <c r="C50" s="120">
        <v>221604.46</v>
      </c>
      <c r="D50" s="120">
        <v>817.56</v>
      </c>
      <c r="E50" s="121">
        <v>0.37</v>
      </c>
      <c r="F50" s="108"/>
      <c r="G50" s="109"/>
    </row>
    <row r="51" spans="1:7">
      <c r="A51" s="1213" t="s">
        <v>592</v>
      </c>
      <c r="B51" s="188" t="s">
        <v>586</v>
      </c>
      <c r="C51" s="120">
        <v>77047.350000000006</v>
      </c>
      <c r="D51" s="120">
        <v>127.69</v>
      </c>
      <c r="E51" s="121">
        <v>0.17</v>
      </c>
      <c r="F51" s="108"/>
      <c r="G51" s="109"/>
    </row>
    <row r="52" spans="1:7">
      <c r="A52" s="1213" t="s">
        <v>592</v>
      </c>
      <c r="B52" s="188" t="s">
        <v>587</v>
      </c>
      <c r="C52" s="120">
        <v>50937.04</v>
      </c>
      <c r="D52" s="120">
        <v>85.06</v>
      </c>
      <c r="E52" s="121">
        <v>0.17</v>
      </c>
      <c r="F52" s="108"/>
      <c r="G52" s="109"/>
    </row>
    <row r="53" spans="1:7">
      <c r="A53" s="1213" t="s">
        <v>592</v>
      </c>
      <c r="B53" s="188" t="s">
        <v>588</v>
      </c>
      <c r="C53" s="120">
        <v>39430.76</v>
      </c>
      <c r="D53" s="120">
        <v>45</v>
      </c>
      <c r="E53" s="121">
        <v>0.11</v>
      </c>
      <c r="F53" s="108"/>
      <c r="G53" s="109"/>
    </row>
    <row r="54" spans="1:7">
      <c r="A54" s="1213" t="s">
        <v>592</v>
      </c>
      <c r="B54" s="188" t="s">
        <v>432</v>
      </c>
      <c r="C54" s="120">
        <v>21141.3</v>
      </c>
      <c r="D54" s="120">
        <v>12.69</v>
      </c>
      <c r="E54" s="121">
        <v>0.06</v>
      </c>
      <c r="F54" s="108"/>
      <c r="G54" s="109"/>
    </row>
    <row r="55" spans="1:7">
      <c r="A55" s="1214" t="s">
        <v>592</v>
      </c>
      <c r="B55" s="246" t="s">
        <v>433</v>
      </c>
      <c r="C55" s="120">
        <v>683459.68</v>
      </c>
      <c r="D55" s="120">
        <v>2165.5</v>
      </c>
      <c r="E55" s="121">
        <v>0.32</v>
      </c>
      <c r="F55" s="108"/>
      <c r="G55" s="109"/>
    </row>
    <row r="56" spans="1:7">
      <c r="A56" s="1212" t="s">
        <v>448</v>
      </c>
      <c r="B56" s="189" t="s">
        <v>583</v>
      </c>
      <c r="C56" s="125">
        <v>1014500.24</v>
      </c>
      <c r="D56" s="125">
        <v>11265.49</v>
      </c>
      <c r="E56" s="126">
        <v>1.1100000000000001</v>
      </c>
      <c r="F56" s="108"/>
      <c r="G56" s="109"/>
    </row>
    <row r="57" spans="1:7">
      <c r="A57" s="1213" t="s">
        <v>140</v>
      </c>
      <c r="B57" s="187" t="s">
        <v>584</v>
      </c>
      <c r="C57" s="120">
        <v>155428.26</v>
      </c>
      <c r="D57" s="120">
        <v>507.13</v>
      </c>
      <c r="E57" s="121">
        <v>0.33</v>
      </c>
      <c r="F57" s="108"/>
      <c r="G57" s="109"/>
    </row>
    <row r="58" spans="1:7">
      <c r="A58" s="1213" t="s">
        <v>140</v>
      </c>
      <c r="B58" s="188" t="s">
        <v>585</v>
      </c>
      <c r="C58" s="120">
        <v>144982.79</v>
      </c>
      <c r="D58" s="120">
        <v>814.19</v>
      </c>
      <c r="E58" s="121">
        <v>0.56000000000000005</v>
      </c>
      <c r="F58" s="108"/>
      <c r="G58" s="109"/>
    </row>
    <row r="59" spans="1:7">
      <c r="A59" s="1213" t="s">
        <v>140</v>
      </c>
      <c r="B59" s="188" t="s">
        <v>586</v>
      </c>
      <c r="C59" s="120">
        <v>60056.639999999999</v>
      </c>
      <c r="D59" s="120">
        <v>481.25</v>
      </c>
      <c r="E59" s="121">
        <v>0.8</v>
      </c>
      <c r="F59" s="108"/>
      <c r="G59" s="109"/>
    </row>
    <row r="60" spans="1:7">
      <c r="A60" s="1213" t="s">
        <v>140</v>
      </c>
      <c r="B60" s="188" t="s">
        <v>587</v>
      </c>
      <c r="C60" s="120">
        <v>24227.15</v>
      </c>
      <c r="D60" s="120">
        <v>198.88</v>
      </c>
      <c r="E60" s="121">
        <v>0.82</v>
      </c>
      <c r="F60" s="108"/>
      <c r="G60" s="109"/>
    </row>
    <row r="61" spans="1:7">
      <c r="A61" s="1213" t="s">
        <v>140</v>
      </c>
      <c r="B61" s="188" t="s">
        <v>588</v>
      </c>
      <c r="C61" s="120">
        <v>5679.47</v>
      </c>
      <c r="D61" s="120">
        <v>22.06</v>
      </c>
      <c r="E61" s="121">
        <v>0.39</v>
      </c>
      <c r="F61" s="108"/>
      <c r="G61" s="109"/>
    </row>
    <row r="62" spans="1:7">
      <c r="A62" s="1213" t="s">
        <v>140</v>
      </c>
      <c r="B62" s="188" t="s">
        <v>432</v>
      </c>
      <c r="C62" s="120">
        <v>694.07</v>
      </c>
      <c r="D62" s="120">
        <v>0.81</v>
      </c>
      <c r="E62" s="121">
        <v>0.12</v>
      </c>
      <c r="F62" s="108"/>
      <c r="G62" s="109"/>
    </row>
    <row r="63" spans="1:7">
      <c r="A63" s="1214" t="s">
        <v>140</v>
      </c>
      <c r="B63" s="246" t="s">
        <v>433</v>
      </c>
      <c r="C63" s="122">
        <v>1405568.62</v>
      </c>
      <c r="D63" s="122">
        <v>13289.81</v>
      </c>
      <c r="E63" s="123">
        <v>0.95</v>
      </c>
      <c r="F63" s="108"/>
      <c r="G63" s="109"/>
    </row>
    <row r="64" spans="1:7">
      <c r="A64" s="1212" t="s">
        <v>140</v>
      </c>
      <c r="B64" s="189" t="s">
        <v>583</v>
      </c>
      <c r="C64" s="125">
        <v>1402732.51</v>
      </c>
      <c r="D64" s="125">
        <v>5742.93</v>
      </c>
      <c r="E64" s="126">
        <v>0.41</v>
      </c>
      <c r="F64" s="108"/>
      <c r="G64" s="109"/>
    </row>
    <row r="65" spans="1:7">
      <c r="A65" s="1213" t="s">
        <v>593</v>
      </c>
      <c r="B65" s="187" t="s">
        <v>584</v>
      </c>
      <c r="C65" s="120">
        <v>212118.79</v>
      </c>
      <c r="D65" s="120">
        <v>3578.94</v>
      </c>
      <c r="E65" s="121">
        <v>1.69</v>
      </c>
      <c r="F65" s="108"/>
      <c r="G65" s="109"/>
    </row>
    <row r="66" spans="1:7">
      <c r="A66" s="1213" t="s">
        <v>593</v>
      </c>
      <c r="B66" s="188" t="s">
        <v>585</v>
      </c>
      <c r="C66" s="120">
        <v>179187.73</v>
      </c>
      <c r="D66" s="120">
        <v>2842.13</v>
      </c>
      <c r="E66" s="121">
        <v>1.59</v>
      </c>
      <c r="F66" s="108"/>
      <c r="G66" s="109"/>
    </row>
    <row r="67" spans="1:7">
      <c r="A67" s="1213" t="s">
        <v>593</v>
      </c>
      <c r="B67" s="188" t="s">
        <v>586</v>
      </c>
      <c r="C67" s="120">
        <v>78101</v>
      </c>
      <c r="D67" s="120">
        <v>998.56</v>
      </c>
      <c r="E67" s="121">
        <v>1.28</v>
      </c>
      <c r="F67" s="108"/>
      <c r="G67" s="109"/>
    </row>
    <row r="68" spans="1:7">
      <c r="A68" s="1213" t="s">
        <v>593</v>
      </c>
      <c r="B68" s="188" t="s">
        <v>587</v>
      </c>
      <c r="C68" s="120">
        <v>33720.720000000001</v>
      </c>
      <c r="D68" s="120">
        <v>108.69</v>
      </c>
      <c r="E68" s="121">
        <v>0.32</v>
      </c>
      <c r="F68" s="108"/>
      <c r="G68" s="109"/>
    </row>
    <row r="69" spans="1:7">
      <c r="A69" s="1213" t="s">
        <v>593</v>
      </c>
      <c r="B69" s="188" t="s">
        <v>588</v>
      </c>
      <c r="C69" s="120">
        <v>17789.439999999999</v>
      </c>
      <c r="D69" s="120">
        <v>13.25</v>
      </c>
      <c r="E69" s="121">
        <v>7.0000000000000007E-2</v>
      </c>
      <c r="F69" s="108"/>
      <c r="G69" s="109"/>
    </row>
    <row r="70" spans="1:7">
      <c r="A70" s="1213" t="s">
        <v>593</v>
      </c>
      <c r="B70" s="188" t="s">
        <v>432</v>
      </c>
      <c r="C70" s="120">
        <v>11343.21</v>
      </c>
      <c r="D70" s="120">
        <v>4.75</v>
      </c>
      <c r="E70" s="121">
        <v>0.04</v>
      </c>
      <c r="F70" s="108"/>
      <c r="G70" s="109"/>
    </row>
    <row r="71" spans="1:7">
      <c r="A71" s="1214" t="s">
        <v>593</v>
      </c>
      <c r="B71" s="246" t="s">
        <v>433</v>
      </c>
      <c r="C71" s="120">
        <v>1934993.4</v>
      </c>
      <c r="D71" s="120">
        <v>13289.25</v>
      </c>
      <c r="E71" s="121">
        <v>0.69</v>
      </c>
      <c r="F71" s="108"/>
      <c r="G71" s="109"/>
    </row>
    <row r="72" spans="1:7">
      <c r="A72" s="1212" t="s">
        <v>593</v>
      </c>
      <c r="B72" s="189" t="s">
        <v>583</v>
      </c>
      <c r="C72" s="125">
        <v>197651.7</v>
      </c>
      <c r="D72" s="125">
        <v>70.31</v>
      </c>
      <c r="E72" s="126">
        <v>0.04</v>
      </c>
      <c r="F72" s="108"/>
      <c r="G72" s="109"/>
    </row>
    <row r="73" spans="1:7">
      <c r="A73" s="1213" t="s">
        <v>479</v>
      </c>
      <c r="B73" s="187" t="s">
        <v>584</v>
      </c>
      <c r="C73" s="120">
        <v>109758.86</v>
      </c>
      <c r="D73" s="120">
        <v>88.25</v>
      </c>
      <c r="E73" s="121">
        <v>0.08</v>
      </c>
      <c r="F73" s="108"/>
      <c r="G73" s="109"/>
    </row>
    <row r="74" spans="1:7">
      <c r="A74" s="1213" t="s">
        <v>479</v>
      </c>
      <c r="B74" s="188" t="s">
        <v>585</v>
      </c>
      <c r="C74" s="120">
        <v>187004.43</v>
      </c>
      <c r="D74" s="120">
        <v>165</v>
      </c>
      <c r="E74" s="121">
        <v>0.09</v>
      </c>
      <c r="F74" s="108"/>
      <c r="G74" s="109"/>
    </row>
    <row r="75" spans="1:7">
      <c r="A75" s="1213" t="s">
        <v>479</v>
      </c>
      <c r="B75" s="188" t="s">
        <v>586</v>
      </c>
      <c r="C75" s="120">
        <v>107033.60000000001</v>
      </c>
      <c r="D75" s="120">
        <v>95.25</v>
      </c>
      <c r="E75" s="121">
        <v>0.09</v>
      </c>
      <c r="F75" s="108"/>
      <c r="G75" s="109"/>
    </row>
    <row r="76" spans="1:7">
      <c r="A76" s="1213" t="s">
        <v>479</v>
      </c>
      <c r="B76" s="188" t="s">
        <v>587</v>
      </c>
      <c r="C76" s="120">
        <v>53952.31</v>
      </c>
      <c r="D76" s="120">
        <v>62.38</v>
      </c>
      <c r="E76" s="121">
        <v>0.12</v>
      </c>
      <c r="F76" s="108"/>
      <c r="G76" s="109"/>
    </row>
    <row r="77" spans="1:7">
      <c r="A77" s="1213" t="s">
        <v>479</v>
      </c>
      <c r="B77" s="188" t="s">
        <v>588</v>
      </c>
      <c r="C77" s="120">
        <v>20380.740000000002</v>
      </c>
      <c r="D77" s="120">
        <v>36.81</v>
      </c>
      <c r="E77" s="121">
        <v>0.18</v>
      </c>
      <c r="F77" s="108"/>
      <c r="G77" s="109"/>
    </row>
    <row r="78" spans="1:7">
      <c r="A78" s="1213" t="s">
        <v>479</v>
      </c>
      <c r="B78" s="188" t="s">
        <v>432</v>
      </c>
      <c r="C78" s="120">
        <v>7154.89</v>
      </c>
      <c r="D78" s="120">
        <v>10.38</v>
      </c>
      <c r="E78" s="121">
        <v>0.15</v>
      </c>
      <c r="F78" s="108"/>
      <c r="G78" s="109"/>
    </row>
    <row r="79" spans="1:7">
      <c r="A79" s="1214" t="s">
        <v>479</v>
      </c>
      <c r="B79" s="246" t="s">
        <v>433</v>
      </c>
      <c r="C79" s="122">
        <v>682936.53</v>
      </c>
      <c r="D79" s="122">
        <v>528.38</v>
      </c>
      <c r="E79" s="123">
        <v>0.08</v>
      </c>
      <c r="F79" s="108"/>
      <c r="G79" s="109"/>
    </row>
    <row r="80" spans="1:7">
      <c r="A80" s="1212" t="s">
        <v>479</v>
      </c>
      <c r="B80" s="189" t="s">
        <v>583</v>
      </c>
      <c r="C80" s="125">
        <v>186815</v>
      </c>
      <c r="D80" s="125">
        <v>741.19</v>
      </c>
      <c r="E80" s="126">
        <v>0.4</v>
      </c>
      <c r="F80" s="108"/>
      <c r="G80" s="109"/>
    </row>
    <row r="81" spans="1:7">
      <c r="A81" s="1213" t="s">
        <v>594</v>
      </c>
      <c r="B81" s="187" t="s">
        <v>584</v>
      </c>
      <c r="C81" s="120">
        <v>119734.47</v>
      </c>
      <c r="D81" s="120">
        <v>769.94</v>
      </c>
      <c r="E81" s="121">
        <v>0.64</v>
      </c>
      <c r="F81" s="108"/>
      <c r="G81" s="109"/>
    </row>
    <row r="82" spans="1:7">
      <c r="A82" s="1213" t="s">
        <v>594</v>
      </c>
      <c r="B82" s="188" t="s">
        <v>585</v>
      </c>
      <c r="C82" s="120">
        <v>114574.8</v>
      </c>
      <c r="D82" s="120">
        <v>926.69</v>
      </c>
      <c r="E82" s="121">
        <v>0.81</v>
      </c>
      <c r="F82" s="108"/>
      <c r="G82" s="109"/>
    </row>
    <row r="83" spans="1:7">
      <c r="A83" s="1213" t="s">
        <v>594</v>
      </c>
      <c r="B83" s="188" t="s">
        <v>586</v>
      </c>
      <c r="C83" s="120">
        <v>35505.980000000003</v>
      </c>
      <c r="D83" s="120">
        <v>34.31</v>
      </c>
      <c r="E83" s="121">
        <v>0.1</v>
      </c>
      <c r="F83" s="108"/>
      <c r="G83" s="109"/>
    </row>
    <row r="84" spans="1:7">
      <c r="A84" s="1213" t="s">
        <v>594</v>
      </c>
      <c r="B84" s="188" t="s">
        <v>587</v>
      </c>
      <c r="C84" s="120">
        <v>29546.13</v>
      </c>
      <c r="D84" s="120">
        <v>3.31</v>
      </c>
      <c r="E84" s="121">
        <v>0.01</v>
      </c>
    </row>
    <row r="85" spans="1:7">
      <c r="A85" s="1213" t="s">
        <v>594</v>
      </c>
      <c r="B85" s="188" t="s">
        <v>588</v>
      </c>
      <c r="C85" s="120">
        <v>18802.78</v>
      </c>
      <c r="D85" s="120">
        <v>18.5</v>
      </c>
      <c r="E85" s="121">
        <v>0.1</v>
      </c>
    </row>
    <row r="86" spans="1:7">
      <c r="A86" s="1213" t="s">
        <v>594</v>
      </c>
      <c r="B86" s="188" t="s">
        <v>432</v>
      </c>
      <c r="C86" s="120">
        <v>6714.36</v>
      </c>
      <c r="D86" s="120">
        <v>42.38</v>
      </c>
      <c r="E86" s="121">
        <v>0.63</v>
      </c>
    </row>
    <row r="87" spans="1:7">
      <c r="A87" s="1214" t="s">
        <v>594</v>
      </c>
      <c r="B87" s="246" t="s">
        <v>433</v>
      </c>
      <c r="C87" s="122">
        <v>511693.52</v>
      </c>
      <c r="D87" s="122">
        <v>2536.3200000000002</v>
      </c>
      <c r="E87" s="123">
        <v>0.5</v>
      </c>
    </row>
    <row r="88" spans="1:7">
      <c r="A88" s="1212" t="s">
        <v>594</v>
      </c>
      <c r="B88" s="189" t="s">
        <v>583</v>
      </c>
      <c r="C88" s="125">
        <v>259167.35999999999</v>
      </c>
      <c r="D88" s="125">
        <v>864.81</v>
      </c>
      <c r="E88" s="126">
        <v>39.21</v>
      </c>
    </row>
    <row r="89" spans="1:7">
      <c r="A89" s="1213" t="s">
        <v>594</v>
      </c>
      <c r="B89" s="187" t="s">
        <v>584</v>
      </c>
      <c r="C89" s="120">
        <v>175413.87</v>
      </c>
      <c r="D89" s="120">
        <v>844.06</v>
      </c>
      <c r="E89" s="121">
        <v>38.26</v>
      </c>
    </row>
    <row r="90" spans="1:7">
      <c r="A90" s="1213" t="s">
        <v>594</v>
      </c>
      <c r="B90" s="188" t="s">
        <v>585</v>
      </c>
      <c r="C90" s="120">
        <v>95472.78</v>
      </c>
      <c r="D90" s="120">
        <v>445.69</v>
      </c>
      <c r="E90" s="121">
        <v>20.2</v>
      </c>
    </row>
    <row r="91" spans="1:7">
      <c r="A91" s="1213" t="s">
        <v>594</v>
      </c>
      <c r="B91" s="188" t="s">
        <v>586</v>
      </c>
      <c r="C91" s="120">
        <v>33225.9</v>
      </c>
      <c r="D91" s="120">
        <v>16.940000000000001</v>
      </c>
      <c r="E91" s="121">
        <v>0.77</v>
      </c>
    </row>
    <row r="92" spans="1:7">
      <c r="A92" s="1213" t="s">
        <v>594</v>
      </c>
      <c r="B92" s="188" t="s">
        <v>587</v>
      </c>
      <c r="C92" s="120">
        <v>33823.46</v>
      </c>
      <c r="D92" s="120">
        <v>5.25</v>
      </c>
      <c r="E92" s="121">
        <v>0.24</v>
      </c>
    </row>
    <row r="93" spans="1:7">
      <c r="A93" s="1213" t="s">
        <v>594</v>
      </c>
      <c r="B93" s="188" t="s">
        <v>588</v>
      </c>
      <c r="C93" s="120">
        <v>26147.18</v>
      </c>
      <c r="D93" s="120">
        <v>13.44</v>
      </c>
      <c r="E93" s="121">
        <v>0.61</v>
      </c>
    </row>
    <row r="94" spans="1:7">
      <c r="A94" s="1213" t="s">
        <v>594</v>
      </c>
      <c r="B94" s="188" t="s">
        <v>432</v>
      </c>
      <c r="C94" s="120">
        <v>14057.37</v>
      </c>
      <c r="D94" s="120">
        <v>15.75</v>
      </c>
      <c r="E94" s="121">
        <v>0.71</v>
      </c>
    </row>
    <row r="95" spans="1:7">
      <c r="A95" s="1214" t="s">
        <v>594</v>
      </c>
      <c r="B95" s="246" t="s">
        <v>433</v>
      </c>
      <c r="C95" s="122">
        <v>637307.92000000004</v>
      </c>
      <c r="D95" s="122">
        <v>2205.94</v>
      </c>
      <c r="E95" s="123">
        <v>100</v>
      </c>
    </row>
    <row r="97" spans="1:3">
      <c r="A97" s="1177" t="s">
        <v>185</v>
      </c>
      <c r="B97" s="1177"/>
      <c r="C97" s="1177"/>
    </row>
  </sheetData>
  <mergeCells count="17">
    <mergeCell ref="A64:A71"/>
    <mergeCell ref="A72:A79"/>
    <mergeCell ref="A80:A87"/>
    <mergeCell ref="A88:A95"/>
    <mergeCell ref="A97:C97"/>
    <mergeCell ref="A56:A63"/>
    <mergeCell ref="A1:E1"/>
    <mergeCell ref="A3:E3"/>
    <mergeCell ref="A4:E4"/>
    <mergeCell ref="A6:A7"/>
    <mergeCell ref="D6:E6"/>
    <mergeCell ref="A8:A15"/>
    <mergeCell ref="A16:A23"/>
    <mergeCell ref="A24:A31"/>
    <mergeCell ref="A32:A39"/>
    <mergeCell ref="A40:A47"/>
    <mergeCell ref="A48:A55"/>
  </mergeCells>
  <conditionalFormatting sqref="G8:G83">
    <cfRule type="cellIs" dxfId="5" priority="4" stopIfTrue="1" operator="notEqual">
      <formula>0</formula>
    </cfRule>
  </conditionalFormatting>
  <conditionalFormatting sqref="F30:F39">
    <cfRule type="cellIs" dxfId="4" priority="1" stopIfTrue="1" operator="notEqual">
      <formula>0</formula>
    </cfRule>
  </conditionalFormatting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6" orientation="portrait" r:id="rId2"/>
  <headerFooter alignWithMargins="0"/>
  <rowBreaks count="1" manualBreakCount="1">
    <brk id="84" max="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56"/>
  <dimension ref="A1:G90"/>
  <sheetViews>
    <sheetView view="pageBreakPreview" zoomScale="60" workbookViewId="0">
      <selection activeCell="E5" sqref="E5:I5"/>
    </sheetView>
  </sheetViews>
  <sheetFormatPr baseColWidth="10" defaultRowHeight="12.75"/>
  <cols>
    <col min="1" max="1" width="32.7109375" style="340" customWidth="1"/>
    <col min="2" max="2" width="30.7109375" style="340" customWidth="1"/>
    <col min="3" max="5" width="26.140625" style="340" customWidth="1"/>
    <col min="6" max="16384" width="11.42578125" style="340"/>
  </cols>
  <sheetData>
    <row r="1" spans="1:7" ht="18">
      <c r="A1" s="1215" t="s">
        <v>232</v>
      </c>
      <c r="B1" s="1215"/>
      <c r="C1" s="1215"/>
      <c r="D1" s="1215"/>
      <c r="E1" s="1215"/>
      <c r="F1" s="77"/>
      <c r="G1" s="77"/>
    </row>
    <row r="3" spans="1:7" s="662" customFormat="1" ht="15">
      <c r="A3" s="1253" t="s">
        <v>500</v>
      </c>
      <c r="B3" s="1253"/>
      <c r="C3" s="1253"/>
      <c r="D3" s="1253"/>
      <c r="E3" s="1253"/>
      <c r="F3" s="265"/>
      <c r="G3" s="265"/>
    </row>
    <row r="4" spans="1:7" s="662" customFormat="1" ht="15" customHeight="1">
      <c r="A4" s="1253" t="s">
        <v>930</v>
      </c>
      <c r="B4" s="1253"/>
      <c r="C4" s="1253"/>
      <c r="D4" s="1253"/>
      <c r="E4" s="1253"/>
      <c r="F4" s="272"/>
      <c r="G4" s="265"/>
    </row>
    <row r="5" spans="1:7" ht="15">
      <c r="A5" s="1183" t="s">
        <v>393</v>
      </c>
      <c r="B5" s="1183"/>
      <c r="C5" s="1183"/>
      <c r="D5" s="1183"/>
      <c r="E5" s="1183"/>
    </row>
    <row r="6" spans="1:7" ht="13.5" thickBot="1">
      <c r="A6" s="42"/>
      <c r="B6" s="42"/>
      <c r="C6" s="42"/>
      <c r="D6" s="42"/>
      <c r="E6" s="42"/>
    </row>
    <row r="7" spans="1:7" ht="31.5" customHeight="1">
      <c r="A7" s="1217" t="s">
        <v>218</v>
      </c>
      <c r="B7" s="656" t="s">
        <v>425</v>
      </c>
      <c r="C7" s="656" t="s">
        <v>628</v>
      </c>
      <c r="D7" s="1219" t="s">
        <v>449</v>
      </c>
      <c r="E7" s="1131"/>
    </row>
    <row r="8" spans="1:7" ht="25.5" customHeight="1" thickBot="1">
      <c r="A8" s="1218"/>
      <c r="B8" s="661" t="s">
        <v>582</v>
      </c>
      <c r="C8" s="661" t="s">
        <v>450</v>
      </c>
      <c r="D8" s="107" t="s">
        <v>632</v>
      </c>
      <c r="E8" s="676" t="s">
        <v>475</v>
      </c>
    </row>
    <row r="9" spans="1:7">
      <c r="A9" s="1254" t="s">
        <v>595</v>
      </c>
      <c r="B9" s="186" t="s">
        <v>583</v>
      </c>
      <c r="C9" s="195">
        <v>484625.32</v>
      </c>
      <c r="D9" s="195">
        <v>3177.94</v>
      </c>
      <c r="E9" s="196">
        <v>0.66</v>
      </c>
      <c r="F9" s="108"/>
      <c r="G9" s="109"/>
    </row>
    <row r="10" spans="1:7">
      <c r="A10" s="1213" t="s">
        <v>595</v>
      </c>
      <c r="B10" s="187" t="s">
        <v>584</v>
      </c>
      <c r="C10" s="120">
        <v>220695.6</v>
      </c>
      <c r="D10" s="120">
        <v>5204.49</v>
      </c>
      <c r="E10" s="121">
        <v>2.36</v>
      </c>
      <c r="F10" s="108"/>
      <c r="G10" s="109"/>
    </row>
    <row r="11" spans="1:7">
      <c r="A11" s="1213" t="s">
        <v>595</v>
      </c>
      <c r="B11" s="188" t="s">
        <v>585</v>
      </c>
      <c r="C11" s="120">
        <v>279602.45</v>
      </c>
      <c r="D11" s="120">
        <v>4612.88</v>
      </c>
      <c r="E11" s="121">
        <v>1.65</v>
      </c>
      <c r="F11" s="108"/>
      <c r="G11" s="109"/>
    </row>
    <row r="12" spans="1:7">
      <c r="A12" s="1213" t="s">
        <v>595</v>
      </c>
      <c r="B12" s="188" t="s">
        <v>586</v>
      </c>
      <c r="C12" s="120">
        <v>170470.22</v>
      </c>
      <c r="D12" s="120">
        <v>581.94000000000005</v>
      </c>
      <c r="E12" s="121">
        <v>0.34</v>
      </c>
      <c r="F12" s="108"/>
      <c r="G12" s="109"/>
    </row>
    <row r="13" spans="1:7">
      <c r="A13" s="1213" t="s">
        <v>595</v>
      </c>
      <c r="B13" s="188" t="s">
        <v>587</v>
      </c>
      <c r="C13" s="120">
        <v>117162.17</v>
      </c>
      <c r="D13" s="120">
        <v>385.75</v>
      </c>
      <c r="E13" s="121">
        <v>0.33</v>
      </c>
      <c r="F13" s="108"/>
      <c r="G13" s="109"/>
    </row>
    <row r="14" spans="1:7">
      <c r="A14" s="1213" t="s">
        <v>595</v>
      </c>
      <c r="B14" s="188" t="s">
        <v>588</v>
      </c>
      <c r="C14" s="120">
        <v>50801.85</v>
      </c>
      <c r="D14" s="120">
        <v>210.56</v>
      </c>
      <c r="E14" s="121">
        <v>0.41</v>
      </c>
      <c r="F14" s="108"/>
      <c r="G14" s="109"/>
    </row>
    <row r="15" spans="1:7">
      <c r="A15" s="1213" t="s">
        <v>595</v>
      </c>
      <c r="B15" s="188" t="s">
        <v>432</v>
      </c>
      <c r="C15" s="120">
        <v>14331.9</v>
      </c>
      <c r="D15" s="120">
        <v>31</v>
      </c>
      <c r="E15" s="121">
        <v>0.22</v>
      </c>
      <c r="F15" s="108"/>
      <c r="G15" s="109"/>
    </row>
    <row r="16" spans="1:7">
      <c r="A16" s="1214" t="s">
        <v>595</v>
      </c>
      <c r="B16" s="246" t="s">
        <v>433</v>
      </c>
      <c r="C16" s="122">
        <v>1337689.51</v>
      </c>
      <c r="D16" s="122">
        <v>14204.56</v>
      </c>
      <c r="E16" s="123">
        <v>1.06</v>
      </c>
      <c r="F16" s="108"/>
      <c r="G16" s="109"/>
    </row>
    <row r="17" spans="1:7">
      <c r="A17" s="1212" t="s">
        <v>596</v>
      </c>
      <c r="B17" s="189" t="s">
        <v>583</v>
      </c>
      <c r="C17" s="125">
        <v>13441.6</v>
      </c>
      <c r="D17" s="125">
        <v>131.12</v>
      </c>
      <c r="E17" s="126">
        <v>0.98</v>
      </c>
      <c r="F17" s="108"/>
      <c r="G17" s="109"/>
    </row>
    <row r="18" spans="1:7">
      <c r="A18" s="1213" t="s">
        <v>596</v>
      </c>
      <c r="B18" s="187" t="s">
        <v>584</v>
      </c>
      <c r="C18" s="120">
        <v>5517.66</v>
      </c>
      <c r="D18" s="120">
        <v>89.13</v>
      </c>
      <c r="E18" s="121">
        <v>1.62</v>
      </c>
      <c r="F18" s="108"/>
      <c r="G18" s="109"/>
    </row>
    <row r="19" spans="1:7">
      <c r="A19" s="1213" t="s">
        <v>596</v>
      </c>
      <c r="B19" s="188" t="s">
        <v>585</v>
      </c>
      <c r="C19" s="120">
        <v>5728.88</v>
      </c>
      <c r="D19" s="120">
        <v>6.63</v>
      </c>
      <c r="E19" s="121">
        <v>0.12</v>
      </c>
      <c r="F19" s="108"/>
      <c r="G19" s="109"/>
    </row>
    <row r="20" spans="1:7">
      <c r="A20" s="1213" t="s">
        <v>596</v>
      </c>
      <c r="B20" s="188" t="s">
        <v>586</v>
      </c>
      <c r="C20" s="120">
        <v>1636.03</v>
      </c>
      <c r="D20" s="120">
        <v>0</v>
      </c>
      <c r="E20" s="121">
        <v>0</v>
      </c>
      <c r="F20" s="108"/>
      <c r="G20" s="109"/>
    </row>
    <row r="21" spans="1:7">
      <c r="A21" s="1213" t="s">
        <v>596</v>
      </c>
      <c r="B21" s="188" t="s">
        <v>587</v>
      </c>
      <c r="C21" s="120">
        <v>145.06</v>
      </c>
      <c r="D21" s="120">
        <v>0</v>
      </c>
      <c r="E21" s="121">
        <v>0</v>
      </c>
      <c r="F21" s="108"/>
      <c r="G21" s="109"/>
    </row>
    <row r="22" spans="1:7">
      <c r="A22" s="1213" t="s">
        <v>596</v>
      </c>
      <c r="B22" s="188" t="s">
        <v>588</v>
      </c>
      <c r="C22" s="120">
        <v>2.68</v>
      </c>
      <c r="D22" s="120">
        <v>0</v>
      </c>
      <c r="E22" s="121">
        <v>0</v>
      </c>
      <c r="F22" s="108"/>
      <c r="G22" s="109"/>
    </row>
    <row r="23" spans="1:7">
      <c r="A23" s="1213" t="s">
        <v>596</v>
      </c>
      <c r="B23" s="188" t="s">
        <v>432</v>
      </c>
      <c r="C23" s="120">
        <v>0</v>
      </c>
      <c r="D23" s="120">
        <v>0</v>
      </c>
      <c r="E23" s="121">
        <v>0</v>
      </c>
      <c r="F23" s="108"/>
      <c r="G23" s="109"/>
    </row>
    <row r="24" spans="1:7">
      <c r="A24" s="1214" t="s">
        <v>596</v>
      </c>
      <c r="B24" s="246" t="s">
        <v>433</v>
      </c>
      <c r="C24" s="122">
        <v>26471.91</v>
      </c>
      <c r="D24" s="122">
        <v>226.88</v>
      </c>
      <c r="E24" s="123">
        <v>0.86</v>
      </c>
      <c r="F24" s="108"/>
      <c r="G24" s="109"/>
    </row>
    <row r="25" spans="1:7">
      <c r="A25" s="1212" t="s">
        <v>597</v>
      </c>
      <c r="B25" s="189" t="s">
        <v>583</v>
      </c>
      <c r="C25" s="125">
        <v>126308.71</v>
      </c>
      <c r="D25" s="125">
        <v>13141.81</v>
      </c>
      <c r="E25" s="126">
        <v>10.4</v>
      </c>
      <c r="F25" s="108"/>
      <c r="G25" s="109"/>
    </row>
    <row r="26" spans="1:7">
      <c r="A26" s="1213" t="s">
        <v>597</v>
      </c>
      <c r="B26" s="187" t="s">
        <v>584</v>
      </c>
      <c r="C26" s="120">
        <v>18496.91</v>
      </c>
      <c r="D26" s="120">
        <v>6850.06</v>
      </c>
      <c r="E26" s="121">
        <v>37.03</v>
      </c>
      <c r="F26" s="108"/>
      <c r="G26" s="109"/>
    </row>
    <row r="27" spans="1:7">
      <c r="A27" s="1213" t="s">
        <v>597</v>
      </c>
      <c r="B27" s="188" t="s">
        <v>585</v>
      </c>
      <c r="C27" s="120">
        <v>13269.47</v>
      </c>
      <c r="D27" s="120">
        <v>4120.63</v>
      </c>
      <c r="E27" s="121">
        <v>31.05</v>
      </c>
      <c r="F27" s="108"/>
      <c r="G27" s="109"/>
    </row>
    <row r="28" spans="1:7">
      <c r="A28" s="1213" t="s">
        <v>597</v>
      </c>
      <c r="B28" s="188" t="s">
        <v>586</v>
      </c>
      <c r="C28" s="120">
        <v>2911.9</v>
      </c>
      <c r="D28" s="120">
        <v>427.94</v>
      </c>
      <c r="E28" s="121">
        <v>14.7</v>
      </c>
      <c r="F28" s="108"/>
      <c r="G28" s="109"/>
    </row>
    <row r="29" spans="1:7">
      <c r="A29" s="1213" t="s">
        <v>597</v>
      </c>
      <c r="B29" s="188" t="s">
        <v>587</v>
      </c>
      <c r="C29" s="120">
        <v>523.12</v>
      </c>
      <c r="D29" s="120">
        <v>70.69</v>
      </c>
      <c r="E29" s="121">
        <v>13.51</v>
      </c>
      <c r="F29" s="108"/>
      <c r="G29" s="109"/>
    </row>
    <row r="30" spans="1:7">
      <c r="A30" s="1213" t="s">
        <v>597</v>
      </c>
      <c r="B30" s="188" t="s">
        <v>588</v>
      </c>
      <c r="C30" s="120">
        <v>201.74</v>
      </c>
      <c r="D30" s="120">
        <v>33.380000000000003</v>
      </c>
      <c r="E30" s="121">
        <v>16.55</v>
      </c>
      <c r="F30" s="109"/>
      <c r="G30" s="109"/>
    </row>
    <row r="31" spans="1:7">
      <c r="A31" s="1213" t="s">
        <v>597</v>
      </c>
      <c r="B31" s="188" t="s">
        <v>432</v>
      </c>
      <c r="C31" s="120">
        <v>153.47</v>
      </c>
      <c r="D31" s="120">
        <v>37.56</v>
      </c>
      <c r="E31" s="121">
        <v>24.47</v>
      </c>
      <c r="F31" s="109"/>
      <c r="G31" s="109"/>
    </row>
    <row r="32" spans="1:7">
      <c r="A32" s="1214" t="s">
        <v>597</v>
      </c>
      <c r="B32" s="246" t="s">
        <v>433</v>
      </c>
      <c r="C32" s="122">
        <v>161865.32</v>
      </c>
      <c r="D32" s="122">
        <v>24682.07</v>
      </c>
      <c r="E32" s="123">
        <v>15.25</v>
      </c>
      <c r="F32" s="109"/>
      <c r="G32" s="109"/>
    </row>
    <row r="33" spans="1:7">
      <c r="A33" s="1212" t="s">
        <v>598</v>
      </c>
      <c r="B33" s="189" t="s">
        <v>583</v>
      </c>
      <c r="C33" s="125">
        <v>200476.17</v>
      </c>
      <c r="D33" s="125">
        <v>3114.19</v>
      </c>
      <c r="E33" s="126">
        <v>1.55</v>
      </c>
      <c r="F33" s="109"/>
      <c r="G33" s="109"/>
    </row>
    <row r="34" spans="1:7">
      <c r="A34" s="1213" t="s">
        <v>598</v>
      </c>
      <c r="B34" s="187" t="s">
        <v>584</v>
      </c>
      <c r="C34" s="120">
        <v>108687.58</v>
      </c>
      <c r="D34" s="120">
        <v>2129.13</v>
      </c>
      <c r="E34" s="121">
        <v>1.96</v>
      </c>
      <c r="F34" s="109"/>
      <c r="G34" s="109"/>
    </row>
    <row r="35" spans="1:7">
      <c r="A35" s="1213" t="s">
        <v>598</v>
      </c>
      <c r="B35" s="188" t="s">
        <v>585</v>
      </c>
      <c r="C35" s="120">
        <v>137649.20000000001</v>
      </c>
      <c r="D35" s="120">
        <v>1125.19</v>
      </c>
      <c r="E35" s="121">
        <v>0.82</v>
      </c>
      <c r="F35" s="109"/>
      <c r="G35" s="109"/>
    </row>
    <row r="36" spans="1:7">
      <c r="A36" s="1213" t="s">
        <v>598</v>
      </c>
      <c r="B36" s="188" t="s">
        <v>586</v>
      </c>
      <c r="C36" s="120">
        <v>65474.32</v>
      </c>
      <c r="D36" s="120">
        <v>183.75</v>
      </c>
      <c r="E36" s="121">
        <v>0.28000000000000003</v>
      </c>
      <c r="F36" s="109"/>
      <c r="G36" s="109"/>
    </row>
    <row r="37" spans="1:7">
      <c r="A37" s="1213" t="s">
        <v>598</v>
      </c>
      <c r="B37" s="188" t="s">
        <v>587</v>
      </c>
      <c r="C37" s="120">
        <v>29703.19</v>
      </c>
      <c r="D37" s="120">
        <v>39.06</v>
      </c>
      <c r="E37" s="121">
        <v>0.13</v>
      </c>
      <c r="F37" s="109"/>
      <c r="G37" s="109"/>
    </row>
    <row r="38" spans="1:7">
      <c r="A38" s="1213" t="s">
        <v>598</v>
      </c>
      <c r="B38" s="188" t="s">
        <v>588</v>
      </c>
      <c r="C38" s="120">
        <v>12619.39</v>
      </c>
      <c r="D38" s="120">
        <v>2.56</v>
      </c>
      <c r="E38" s="121">
        <v>0.02</v>
      </c>
      <c r="F38" s="109"/>
      <c r="G38" s="109"/>
    </row>
    <row r="39" spans="1:7">
      <c r="A39" s="1213" t="s">
        <v>598</v>
      </c>
      <c r="B39" s="188" t="s">
        <v>432</v>
      </c>
      <c r="C39" s="120">
        <v>7422.17</v>
      </c>
      <c r="D39" s="120">
        <v>5.0599999999999996</v>
      </c>
      <c r="E39" s="121">
        <v>7.0000000000000007E-2</v>
      </c>
      <c r="F39" s="109"/>
      <c r="G39" s="109"/>
    </row>
    <row r="40" spans="1:7">
      <c r="A40" s="1214" t="s">
        <v>598</v>
      </c>
      <c r="B40" s="246" t="s">
        <v>433</v>
      </c>
      <c r="C40" s="122">
        <v>562032.02</v>
      </c>
      <c r="D40" s="122">
        <v>6598.94</v>
      </c>
      <c r="E40" s="123">
        <v>1.17</v>
      </c>
      <c r="F40" s="108"/>
      <c r="G40" s="109"/>
    </row>
    <row r="41" spans="1:7">
      <c r="A41" s="1212" t="s">
        <v>599</v>
      </c>
      <c r="B41" s="189" t="s">
        <v>583</v>
      </c>
      <c r="C41" s="125">
        <v>68731.839999999997</v>
      </c>
      <c r="D41" s="125">
        <v>1634.56</v>
      </c>
      <c r="E41" s="126">
        <v>2.38</v>
      </c>
      <c r="F41" s="108"/>
      <c r="G41" s="109"/>
    </row>
    <row r="42" spans="1:7">
      <c r="A42" s="1213" t="s">
        <v>599</v>
      </c>
      <c r="B42" s="187" t="s">
        <v>584</v>
      </c>
      <c r="C42" s="120">
        <v>25007.69</v>
      </c>
      <c r="D42" s="120">
        <v>256.75</v>
      </c>
      <c r="E42" s="121">
        <v>1.03</v>
      </c>
      <c r="F42" s="108"/>
      <c r="G42" s="109"/>
    </row>
    <row r="43" spans="1:7">
      <c r="A43" s="1213" t="s">
        <v>599</v>
      </c>
      <c r="B43" s="188" t="s">
        <v>585</v>
      </c>
      <c r="C43" s="120">
        <v>34285.89</v>
      </c>
      <c r="D43" s="120">
        <v>143.44</v>
      </c>
      <c r="E43" s="121">
        <v>0.42</v>
      </c>
      <c r="F43" s="108"/>
      <c r="G43" s="109"/>
    </row>
    <row r="44" spans="1:7">
      <c r="A44" s="1213" t="s">
        <v>599</v>
      </c>
      <c r="B44" s="188" t="s">
        <v>586</v>
      </c>
      <c r="C44" s="120">
        <v>11136.65</v>
      </c>
      <c r="D44" s="120">
        <v>22.63</v>
      </c>
      <c r="E44" s="121">
        <v>0.2</v>
      </c>
      <c r="F44" s="108"/>
      <c r="G44" s="109"/>
    </row>
    <row r="45" spans="1:7">
      <c r="A45" s="1213" t="s">
        <v>599</v>
      </c>
      <c r="B45" s="188" t="s">
        <v>587</v>
      </c>
      <c r="C45" s="120">
        <v>3040.05</v>
      </c>
      <c r="D45" s="120">
        <v>1.44</v>
      </c>
      <c r="E45" s="121">
        <v>0.05</v>
      </c>
      <c r="F45" s="108"/>
      <c r="G45" s="109"/>
    </row>
    <row r="46" spans="1:7">
      <c r="A46" s="1213" t="s">
        <v>599</v>
      </c>
      <c r="B46" s="188" t="s">
        <v>588</v>
      </c>
      <c r="C46" s="120">
        <v>732.84</v>
      </c>
      <c r="D46" s="120">
        <v>0</v>
      </c>
      <c r="E46" s="121">
        <v>0</v>
      </c>
      <c r="F46" s="108"/>
      <c r="G46" s="109"/>
    </row>
    <row r="47" spans="1:7">
      <c r="A47" s="1213" t="s">
        <v>599</v>
      </c>
      <c r="B47" s="188" t="s">
        <v>432</v>
      </c>
      <c r="C47" s="120">
        <v>54.35</v>
      </c>
      <c r="D47" s="120">
        <v>0</v>
      </c>
      <c r="E47" s="121">
        <v>0</v>
      </c>
      <c r="F47" s="108"/>
      <c r="G47" s="109"/>
    </row>
    <row r="48" spans="1:7">
      <c r="A48" s="1214" t="s">
        <v>599</v>
      </c>
      <c r="B48" s="246" t="s">
        <v>433</v>
      </c>
      <c r="C48" s="122">
        <v>142989.31</v>
      </c>
      <c r="D48" s="122">
        <v>2058.8200000000002</v>
      </c>
      <c r="E48" s="123">
        <v>1.44</v>
      </c>
      <c r="F48" s="108"/>
      <c r="G48" s="109"/>
    </row>
    <row r="49" spans="1:7">
      <c r="A49" s="1212" t="s">
        <v>600</v>
      </c>
      <c r="B49" s="189" t="s">
        <v>583</v>
      </c>
      <c r="C49" s="125">
        <v>431209.9</v>
      </c>
      <c r="D49" s="125">
        <v>20005.439999999999</v>
      </c>
      <c r="E49" s="126">
        <v>4.6399999999999997</v>
      </c>
      <c r="F49" s="108"/>
      <c r="G49" s="109"/>
    </row>
    <row r="50" spans="1:7">
      <c r="A50" s="1213" t="s">
        <v>600</v>
      </c>
      <c r="B50" s="187" t="s">
        <v>584</v>
      </c>
      <c r="C50" s="120">
        <v>240207.75</v>
      </c>
      <c r="D50" s="120">
        <v>13831.69</v>
      </c>
      <c r="E50" s="121">
        <v>5.76</v>
      </c>
      <c r="F50" s="108"/>
      <c r="G50" s="109"/>
    </row>
    <row r="51" spans="1:7">
      <c r="A51" s="1213" t="s">
        <v>600</v>
      </c>
      <c r="B51" s="188" t="s">
        <v>585</v>
      </c>
      <c r="C51" s="120">
        <v>298024.25</v>
      </c>
      <c r="D51" s="120">
        <v>14679.81</v>
      </c>
      <c r="E51" s="121">
        <v>4.93</v>
      </c>
      <c r="F51" s="108"/>
      <c r="G51" s="109"/>
    </row>
    <row r="52" spans="1:7">
      <c r="A52" s="1213" t="s">
        <v>600</v>
      </c>
      <c r="B52" s="188" t="s">
        <v>586</v>
      </c>
      <c r="C52" s="120">
        <v>128492.48</v>
      </c>
      <c r="D52" s="120">
        <v>3679.63</v>
      </c>
      <c r="E52" s="121">
        <v>2.86</v>
      </c>
      <c r="F52" s="108"/>
      <c r="G52" s="109"/>
    </row>
    <row r="53" spans="1:7">
      <c r="A53" s="1213" t="s">
        <v>600</v>
      </c>
      <c r="B53" s="188" t="s">
        <v>587</v>
      </c>
      <c r="C53" s="120">
        <v>72923.399999999994</v>
      </c>
      <c r="D53" s="120">
        <v>641.5</v>
      </c>
      <c r="E53" s="121">
        <v>0.88</v>
      </c>
      <c r="F53" s="108"/>
      <c r="G53" s="109"/>
    </row>
    <row r="54" spans="1:7">
      <c r="A54" s="1213" t="s">
        <v>600</v>
      </c>
      <c r="B54" s="188" t="s">
        <v>588</v>
      </c>
      <c r="C54" s="120">
        <v>40277.22</v>
      </c>
      <c r="D54" s="120">
        <v>255.56</v>
      </c>
      <c r="E54" s="121">
        <v>0.63</v>
      </c>
      <c r="F54" s="108"/>
      <c r="G54" s="109"/>
    </row>
    <row r="55" spans="1:7">
      <c r="A55" s="1213" t="s">
        <v>600</v>
      </c>
      <c r="B55" s="188" t="s">
        <v>432</v>
      </c>
      <c r="C55" s="120">
        <v>21042.880000000001</v>
      </c>
      <c r="D55" s="120">
        <v>223.5</v>
      </c>
      <c r="E55" s="121">
        <v>1.06</v>
      </c>
      <c r="F55" s="108"/>
      <c r="G55" s="109"/>
    </row>
    <row r="56" spans="1:7">
      <c r="A56" s="1214" t="s">
        <v>600</v>
      </c>
      <c r="B56" s="246" t="s">
        <v>433</v>
      </c>
      <c r="C56" s="122">
        <v>1232177.8799999999</v>
      </c>
      <c r="D56" s="122">
        <v>53317.13</v>
      </c>
      <c r="E56" s="123">
        <v>4.33</v>
      </c>
      <c r="F56" s="108"/>
      <c r="G56" s="109"/>
    </row>
    <row r="57" spans="1:7">
      <c r="A57" s="1212" t="s">
        <v>601</v>
      </c>
      <c r="B57" s="189" t="s">
        <v>583</v>
      </c>
      <c r="C57" s="125">
        <v>699343.15</v>
      </c>
      <c r="D57" s="125">
        <v>13512.8</v>
      </c>
      <c r="E57" s="126">
        <v>1.93</v>
      </c>
      <c r="F57" s="108"/>
      <c r="G57" s="109"/>
    </row>
    <row r="58" spans="1:7">
      <c r="A58" s="1213" t="s">
        <v>601</v>
      </c>
      <c r="B58" s="187" t="s">
        <v>584</v>
      </c>
      <c r="C58" s="120">
        <v>112238.82</v>
      </c>
      <c r="D58" s="120">
        <v>4223.62</v>
      </c>
      <c r="E58" s="121">
        <v>3.76</v>
      </c>
      <c r="F58" s="108"/>
      <c r="G58" s="109"/>
    </row>
    <row r="59" spans="1:7">
      <c r="A59" s="1213" t="s">
        <v>601</v>
      </c>
      <c r="B59" s="188" t="s">
        <v>585</v>
      </c>
      <c r="C59" s="120">
        <v>69963.66</v>
      </c>
      <c r="D59" s="120">
        <v>1127.25</v>
      </c>
      <c r="E59" s="121">
        <v>1.61</v>
      </c>
      <c r="F59" s="108"/>
      <c r="G59" s="109"/>
    </row>
    <row r="60" spans="1:7">
      <c r="A60" s="1213" t="s">
        <v>601</v>
      </c>
      <c r="B60" s="188" t="s">
        <v>586</v>
      </c>
      <c r="C60" s="120">
        <v>31253.39</v>
      </c>
      <c r="D60" s="120">
        <v>145.13</v>
      </c>
      <c r="E60" s="121">
        <v>0.46</v>
      </c>
      <c r="F60" s="108"/>
      <c r="G60" s="109"/>
    </row>
    <row r="61" spans="1:7">
      <c r="A61" s="1213" t="s">
        <v>601</v>
      </c>
      <c r="B61" s="188" t="s">
        <v>587</v>
      </c>
      <c r="C61" s="120">
        <v>16561.740000000002</v>
      </c>
      <c r="D61" s="120">
        <v>75.94</v>
      </c>
      <c r="E61" s="121">
        <v>0.46</v>
      </c>
      <c r="F61" s="108"/>
      <c r="G61" s="109"/>
    </row>
    <row r="62" spans="1:7">
      <c r="A62" s="1213" t="s">
        <v>601</v>
      </c>
      <c r="B62" s="188" t="s">
        <v>588</v>
      </c>
      <c r="C62" s="120">
        <v>5303.69</v>
      </c>
      <c r="D62" s="120">
        <v>9.1300000000000008</v>
      </c>
      <c r="E62" s="121">
        <v>0.17</v>
      </c>
      <c r="F62" s="108"/>
      <c r="G62" s="109"/>
    </row>
    <row r="63" spans="1:7">
      <c r="A63" s="1213" t="s">
        <v>601</v>
      </c>
      <c r="B63" s="188" t="s">
        <v>432</v>
      </c>
      <c r="C63" s="120">
        <v>1644.74</v>
      </c>
      <c r="D63" s="120">
        <v>0.63</v>
      </c>
      <c r="E63" s="121">
        <v>0.04</v>
      </c>
      <c r="F63" s="108"/>
      <c r="G63" s="109"/>
    </row>
    <row r="64" spans="1:7">
      <c r="A64" s="1214" t="s">
        <v>601</v>
      </c>
      <c r="B64" s="246" t="s">
        <v>433</v>
      </c>
      <c r="C64" s="122">
        <v>936309.19</v>
      </c>
      <c r="D64" s="122">
        <v>19094.5</v>
      </c>
      <c r="E64" s="123">
        <v>2.04</v>
      </c>
      <c r="F64" s="108"/>
      <c r="G64" s="109"/>
    </row>
    <row r="65" spans="1:7">
      <c r="A65" s="1212" t="s">
        <v>602</v>
      </c>
      <c r="B65" s="189" t="s">
        <v>583</v>
      </c>
      <c r="C65" s="125">
        <v>288215.14</v>
      </c>
      <c r="D65" s="125">
        <v>1842.8125</v>
      </c>
      <c r="E65" s="126">
        <v>0.64</v>
      </c>
      <c r="F65" s="108"/>
      <c r="G65" s="109"/>
    </row>
    <row r="66" spans="1:7">
      <c r="A66" s="1213" t="s">
        <v>602</v>
      </c>
      <c r="B66" s="187" t="s">
        <v>584</v>
      </c>
      <c r="C66" s="120">
        <v>74668.210000000006</v>
      </c>
      <c r="D66" s="120">
        <v>467.0625</v>
      </c>
      <c r="E66" s="121">
        <v>0.63</v>
      </c>
      <c r="F66" s="108"/>
      <c r="G66" s="109"/>
    </row>
    <row r="67" spans="1:7">
      <c r="A67" s="1213" t="s">
        <v>602</v>
      </c>
      <c r="B67" s="188" t="s">
        <v>585</v>
      </c>
      <c r="C67" s="120">
        <v>64836.36</v>
      </c>
      <c r="D67" s="120">
        <v>323.4375</v>
      </c>
      <c r="E67" s="121">
        <v>0.5</v>
      </c>
      <c r="F67" s="108"/>
      <c r="G67" s="109"/>
    </row>
    <row r="68" spans="1:7">
      <c r="A68" s="1213" t="s">
        <v>602</v>
      </c>
      <c r="B68" s="188" t="s">
        <v>586</v>
      </c>
      <c r="C68" s="120">
        <v>26621.05</v>
      </c>
      <c r="D68" s="120">
        <v>83.8125</v>
      </c>
      <c r="E68" s="121">
        <v>0.31</v>
      </c>
      <c r="F68" s="108"/>
      <c r="G68" s="109"/>
    </row>
    <row r="69" spans="1:7">
      <c r="A69" s="1213" t="s">
        <v>602</v>
      </c>
      <c r="B69" s="188" t="s">
        <v>587</v>
      </c>
      <c r="C69" s="120">
        <v>12906.92</v>
      </c>
      <c r="D69" s="120">
        <v>15.875</v>
      </c>
      <c r="E69" s="121">
        <v>0.12</v>
      </c>
      <c r="F69" s="108"/>
      <c r="G69" s="109"/>
    </row>
    <row r="70" spans="1:7">
      <c r="A70" s="1213" t="s">
        <v>602</v>
      </c>
      <c r="B70" s="188" t="s">
        <v>588</v>
      </c>
      <c r="C70" s="120">
        <v>4622.3900000000003</v>
      </c>
      <c r="D70" s="120">
        <v>4.625</v>
      </c>
      <c r="E70" s="121">
        <v>0.1</v>
      </c>
      <c r="F70" s="108"/>
      <c r="G70" s="109"/>
    </row>
    <row r="71" spans="1:7">
      <c r="A71" s="1213" t="s">
        <v>602</v>
      </c>
      <c r="B71" s="188" t="s">
        <v>432</v>
      </c>
      <c r="C71" s="120">
        <v>1770.99</v>
      </c>
      <c r="D71" s="120">
        <v>2.5</v>
      </c>
      <c r="E71" s="121">
        <v>0.14000000000000001</v>
      </c>
      <c r="F71" s="108"/>
      <c r="G71" s="109"/>
    </row>
    <row r="72" spans="1:7">
      <c r="A72" s="1214" t="s">
        <v>602</v>
      </c>
      <c r="B72" s="246" t="s">
        <v>433</v>
      </c>
      <c r="C72" s="122">
        <v>473641.06</v>
      </c>
      <c r="D72" s="122">
        <v>2740.125</v>
      </c>
      <c r="E72" s="123">
        <v>0.57999999999999996</v>
      </c>
      <c r="F72" s="108"/>
      <c r="G72" s="109"/>
    </row>
    <row r="73" spans="1:7">
      <c r="A73" s="1212" t="s">
        <v>603</v>
      </c>
      <c r="B73" s="189" t="s">
        <v>583</v>
      </c>
      <c r="C73" s="125">
        <v>352962.9</v>
      </c>
      <c r="D73" s="125">
        <v>3003.88</v>
      </c>
      <c r="E73" s="126">
        <v>0.85</v>
      </c>
      <c r="F73" s="108"/>
      <c r="G73" s="109"/>
    </row>
    <row r="74" spans="1:7">
      <c r="A74" s="1213" t="s">
        <v>603</v>
      </c>
      <c r="B74" s="187" t="s">
        <v>584</v>
      </c>
      <c r="C74" s="120">
        <v>234308.71</v>
      </c>
      <c r="D74" s="120">
        <v>3625.43</v>
      </c>
      <c r="E74" s="121">
        <v>1.55</v>
      </c>
      <c r="F74" s="108"/>
      <c r="G74" s="109"/>
    </row>
    <row r="75" spans="1:7">
      <c r="A75" s="1213" t="s">
        <v>603</v>
      </c>
      <c r="B75" s="188" t="s">
        <v>585</v>
      </c>
      <c r="C75" s="120">
        <v>289600.7</v>
      </c>
      <c r="D75" s="120">
        <v>3022.19</v>
      </c>
      <c r="E75" s="121">
        <v>1.04</v>
      </c>
      <c r="F75" s="108"/>
      <c r="G75" s="109"/>
    </row>
    <row r="76" spans="1:7">
      <c r="A76" s="1213" t="s">
        <v>603</v>
      </c>
      <c r="B76" s="188" t="s">
        <v>586</v>
      </c>
      <c r="C76" s="120">
        <v>189977.24</v>
      </c>
      <c r="D76" s="120">
        <v>741.44</v>
      </c>
      <c r="E76" s="121">
        <v>0.39</v>
      </c>
      <c r="F76" s="108"/>
      <c r="G76" s="109"/>
    </row>
    <row r="77" spans="1:7">
      <c r="A77" s="1213" t="s">
        <v>603</v>
      </c>
      <c r="B77" s="188" t="s">
        <v>587</v>
      </c>
      <c r="C77" s="120">
        <v>148643.81</v>
      </c>
      <c r="D77" s="120">
        <v>40</v>
      </c>
      <c r="E77" s="121">
        <v>0.03</v>
      </c>
      <c r="F77" s="108"/>
      <c r="G77" s="109"/>
    </row>
    <row r="78" spans="1:7">
      <c r="A78" s="1213" t="s">
        <v>603</v>
      </c>
      <c r="B78" s="188" t="s">
        <v>588</v>
      </c>
      <c r="C78" s="120">
        <v>79693.399999999994</v>
      </c>
      <c r="D78" s="120">
        <v>164</v>
      </c>
      <c r="E78" s="121">
        <v>0.21</v>
      </c>
      <c r="F78" s="108"/>
      <c r="G78" s="109"/>
    </row>
    <row r="79" spans="1:7">
      <c r="A79" s="1213" t="s">
        <v>603</v>
      </c>
      <c r="B79" s="188" t="s">
        <v>432</v>
      </c>
      <c r="C79" s="120">
        <v>24375.89</v>
      </c>
      <c r="D79" s="120">
        <v>3</v>
      </c>
      <c r="E79" s="121">
        <v>0.01</v>
      </c>
      <c r="F79" s="108"/>
      <c r="G79" s="109"/>
    </row>
    <row r="80" spans="1:7">
      <c r="A80" s="1214" t="s">
        <v>603</v>
      </c>
      <c r="B80" s="246" t="s">
        <v>433</v>
      </c>
      <c r="C80" s="122">
        <v>1319562.6499999999</v>
      </c>
      <c r="D80" s="122">
        <v>10599.94</v>
      </c>
      <c r="E80" s="123">
        <v>0.8</v>
      </c>
      <c r="F80" s="108"/>
      <c r="G80" s="109"/>
    </row>
    <row r="81" spans="1:7">
      <c r="A81" s="1212" t="s">
        <v>604</v>
      </c>
      <c r="B81" s="189" t="s">
        <v>583</v>
      </c>
      <c r="C81" s="125">
        <v>18054.36</v>
      </c>
      <c r="D81" s="125">
        <v>67</v>
      </c>
      <c r="E81" s="126">
        <v>0.37</v>
      </c>
      <c r="F81" s="108"/>
      <c r="G81" s="109"/>
    </row>
    <row r="82" spans="1:7">
      <c r="A82" s="1213" t="s">
        <v>604</v>
      </c>
      <c r="B82" s="187" t="s">
        <v>584</v>
      </c>
      <c r="C82" s="120">
        <v>8452</v>
      </c>
      <c r="D82" s="120">
        <v>29.56</v>
      </c>
      <c r="E82" s="121">
        <v>0.35</v>
      </c>
      <c r="F82" s="108"/>
      <c r="G82" s="109"/>
    </row>
    <row r="83" spans="1:7">
      <c r="A83" s="1213" t="s">
        <v>604</v>
      </c>
      <c r="B83" s="188" t="s">
        <v>585</v>
      </c>
      <c r="C83" s="120">
        <v>8745.24</v>
      </c>
      <c r="D83" s="120">
        <v>10.06</v>
      </c>
      <c r="E83" s="121">
        <v>0.12</v>
      </c>
      <c r="F83" s="108"/>
      <c r="G83" s="109"/>
    </row>
    <row r="84" spans="1:7">
      <c r="A84" s="1213" t="s">
        <v>604</v>
      </c>
      <c r="B84" s="188" t="s">
        <v>586</v>
      </c>
      <c r="C84" s="120">
        <v>736.54</v>
      </c>
      <c r="D84" s="120">
        <v>0.38</v>
      </c>
      <c r="E84" s="121">
        <v>0.05</v>
      </c>
      <c r="F84" s="108"/>
      <c r="G84" s="109"/>
    </row>
    <row r="85" spans="1:7">
      <c r="A85" s="1213" t="s">
        <v>604</v>
      </c>
      <c r="B85" s="188" t="s">
        <v>587</v>
      </c>
      <c r="C85" s="120">
        <v>464.54</v>
      </c>
      <c r="D85" s="120">
        <v>0</v>
      </c>
      <c r="E85" s="121">
        <v>0</v>
      </c>
    </row>
    <row r="86" spans="1:7">
      <c r="A86" s="1213" t="s">
        <v>604</v>
      </c>
      <c r="B86" s="188" t="s">
        <v>588</v>
      </c>
      <c r="C86" s="120">
        <v>26.61</v>
      </c>
      <c r="D86" s="120">
        <v>0</v>
      </c>
      <c r="E86" s="121">
        <v>0</v>
      </c>
    </row>
    <row r="87" spans="1:7">
      <c r="A87" s="1213" t="s">
        <v>604</v>
      </c>
      <c r="B87" s="188" t="s">
        <v>432</v>
      </c>
      <c r="C87" s="120">
        <v>0</v>
      </c>
      <c r="D87" s="120">
        <v>0</v>
      </c>
      <c r="E87" s="121">
        <v>0</v>
      </c>
    </row>
    <row r="88" spans="1:7">
      <c r="A88" s="1214" t="s">
        <v>604</v>
      </c>
      <c r="B88" s="246" t="s">
        <v>433</v>
      </c>
      <c r="C88" s="122">
        <v>36479.29</v>
      </c>
      <c r="D88" s="122">
        <v>107</v>
      </c>
      <c r="E88" s="123">
        <v>0.28999999999999998</v>
      </c>
    </row>
    <row r="90" spans="1:7">
      <c r="A90" s="1177" t="s">
        <v>185</v>
      </c>
      <c r="B90" s="1177"/>
      <c r="C90" s="1177"/>
    </row>
  </sheetData>
  <mergeCells count="17">
    <mergeCell ref="A57:A64"/>
    <mergeCell ref="A65:A72"/>
    <mergeCell ref="A73:A80"/>
    <mergeCell ref="A81:A88"/>
    <mergeCell ref="A90:C90"/>
    <mergeCell ref="A49:A56"/>
    <mergeCell ref="A1:E1"/>
    <mergeCell ref="A3:E3"/>
    <mergeCell ref="A4:E4"/>
    <mergeCell ref="A5:E5"/>
    <mergeCell ref="A7:A8"/>
    <mergeCell ref="D7:E7"/>
    <mergeCell ref="A9:A16"/>
    <mergeCell ref="A17:A24"/>
    <mergeCell ref="A25:A32"/>
    <mergeCell ref="A33:A40"/>
    <mergeCell ref="A41:A48"/>
  </mergeCells>
  <conditionalFormatting sqref="G9:G84">
    <cfRule type="cellIs" dxfId="3" priority="4" stopIfTrue="1" operator="notEqual">
      <formula>0</formula>
    </cfRule>
  </conditionalFormatting>
  <conditionalFormatting sqref="F30:F39">
    <cfRule type="cellIs" dxfId="2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8" orientation="portrait" r:id="rId2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57"/>
  <dimension ref="A1:G90"/>
  <sheetViews>
    <sheetView view="pageBreakPreview" zoomScale="60" workbookViewId="0">
      <selection activeCell="E5" sqref="E5:I5"/>
    </sheetView>
  </sheetViews>
  <sheetFormatPr baseColWidth="10" defaultRowHeight="12.75"/>
  <cols>
    <col min="1" max="1" width="31" style="340" customWidth="1"/>
    <col min="2" max="2" width="30.7109375" style="340" customWidth="1"/>
    <col min="3" max="5" width="30.140625" style="340" customWidth="1"/>
    <col min="6" max="16384" width="11.42578125" style="340"/>
  </cols>
  <sheetData>
    <row r="1" spans="1:7" ht="18">
      <c r="A1" s="1215" t="s">
        <v>232</v>
      </c>
      <c r="B1" s="1215"/>
      <c r="C1" s="1215"/>
      <c r="D1" s="1215"/>
      <c r="E1" s="1215"/>
      <c r="F1" s="77"/>
      <c r="G1" s="77"/>
    </row>
    <row r="3" spans="1:7" s="662" customFormat="1" ht="15">
      <c r="A3" s="1253" t="s">
        <v>931</v>
      </c>
      <c r="B3" s="1253"/>
      <c r="C3" s="1253"/>
      <c r="D3" s="1253"/>
      <c r="E3" s="1253"/>
      <c r="F3" s="265"/>
      <c r="G3" s="265"/>
    </row>
    <row r="4" spans="1:7" s="662" customFormat="1" ht="15" customHeight="1">
      <c r="A4" s="1253" t="s">
        <v>930</v>
      </c>
      <c r="B4" s="1253"/>
      <c r="C4" s="1253"/>
      <c r="D4" s="1253"/>
      <c r="E4" s="1253"/>
      <c r="F4" s="272"/>
      <c r="G4" s="265"/>
    </row>
    <row r="5" spans="1:7" s="662" customFormat="1" ht="15">
      <c r="A5" s="1216" t="s">
        <v>393</v>
      </c>
      <c r="B5" s="1216"/>
      <c r="C5" s="1216"/>
      <c r="D5" s="1216"/>
      <c r="E5" s="1216"/>
    </row>
    <row r="6" spans="1:7" ht="13.5" thickBot="1">
      <c r="A6" s="42"/>
      <c r="B6" s="42"/>
      <c r="C6" s="42"/>
      <c r="D6" s="42"/>
      <c r="E6" s="42"/>
    </row>
    <row r="7" spans="1:7" ht="30" customHeight="1">
      <c r="A7" s="1217" t="s">
        <v>218</v>
      </c>
      <c r="B7" s="656" t="s">
        <v>425</v>
      </c>
      <c r="C7" s="656" t="s">
        <v>628</v>
      </c>
      <c r="D7" s="1219" t="s">
        <v>449</v>
      </c>
      <c r="E7" s="1131"/>
    </row>
    <row r="8" spans="1:7" ht="22.5" customHeight="1" thickBot="1">
      <c r="A8" s="1218"/>
      <c r="B8" s="661" t="s">
        <v>582</v>
      </c>
      <c r="C8" s="661" t="s">
        <v>450</v>
      </c>
      <c r="D8" s="107" t="s">
        <v>632</v>
      </c>
      <c r="E8" s="676" t="s">
        <v>475</v>
      </c>
    </row>
    <row r="9" spans="1:7">
      <c r="A9" s="1254" t="s">
        <v>419</v>
      </c>
      <c r="B9" s="186" t="s">
        <v>583</v>
      </c>
      <c r="C9" s="195">
        <v>15789.27</v>
      </c>
      <c r="D9" s="195">
        <v>96.13</v>
      </c>
      <c r="E9" s="196">
        <v>0.61</v>
      </c>
      <c r="F9" s="108"/>
      <c r="G9" s="109"/>
    </row>
    <row r="10" spans="1:7">
      <c r="A10" s="1213" t="s">
        <v>419</v>
      </c>
      <c r="B10" s="187" t="s">
        <v>584</v>
      </c>
      <c r="C10" s="120">
        <v>12782.26</v>
      </c>
      <c r="D10" s="120">
        <v>0.19</v>
      </c>
      <c r="E10" s="121" t="s">
        <v>431</v>
      </c>
      <c r="F10" s="108"/>
      <c r="G10" s="109"/>
    </row>
    <row r="11" spans="1:7">
      <c r="A11" s="1213" t="s">
        <v>419</v>
      </c>
      <c r="B11" s="188" t="s">
        <v>585</v>
      </c>
      <c r="C11" s="120">
        <v>25545.360000000001</v>
      </c>
      <c r="D11" s="120">
        <v>1.31</v>
      </c>
      <c r="E11" s="121">
        <v>0.01</v>
      </c>
      <c r="F11" s="108"/>
      <c r="G11" s="109"/>
    </row>
    <row r="12" spans="1:7">
      <c r="A12" s="1213" t="s">
        <v>419</v>
      </c>
      <c r="B12" s="188" t="s">
        <v>586</v>
      </c>
      <c r="C12" s="120">
        <v>11317.37</v>
      </c>
      <c r="D12" s="120">
        <v>4.5599999999999996</v>
      </c>
      <c r="E12" s="121">
        <v>0.04</v>
      </c>
      <c r="F12" s="108"/>
      <c r="G12" s="109"/>
    </row>
    <row r="13" spans="1:7">
      <c r="A13" s="1213" t="s">
        <v>419</v>
      </c>
      <c r="B13" s="188" t="s">
        <v>587</v>
      </c>
      <c r="C13" s="120">
        <v>2636.2</v>
      </c>
      <c r="D13" s="120">
        <v>0.94</v>
      </c>
      <c r="E13" s="121">
        <v>0.04</v>
      </c>
      <c r="F13" s="108"/>
      <c r="G13" s="109"/>
    </row>
    <row r="14" spans="1:7">
      <c r="A14" s="1213" t="s">
        <v>419</v>
      </c>
      <c r="B14" s="188" t="s">
        <v>588</v>
      </c>
      <c r="C14" s="120">
        <v>1160.5</v>
      </c>
      <c r="D14" s="120">
        <v>0.06</v>
      </c>
      <c r="E14" s="121">
        <v>0.01</v>
      </c>
      <c r="F14" s="108"/>
      <c r="G14" s="109"/>
    </row>
    <row r="15" spans="1:7">
      <c r="A15" s="1213" t="s">
        <v>419</v>
      </c>
      <c r="B15" s="188" t="s">
        <v>432</v>
      </c>
      <c r="C15" s="120">
        <v>234.97</v>
      </c>
      <c r="D15" s="120">
        <v>0</v>
      </c>
      <c r="E15" s="121">
        <v>0</v>
      </c>
      <c r="F15" s="108"/>
      <c r="G15" s="109"/>
    </row>
    <row r="16" spans="1:7">
      <c r="A16" s="1214" t="s">
        <v>419</v>
      </c>
      <c r="B16" s="246" t="s">
        <v>433</v>
      </c>
      <c r="C16" s="122">
        <v>69465.929999999993</v>
      </c>
      <c r="D16" s="122">
        <v>103.19</v>
      </c>
      <c r="E16" s="123">
        <v>0.15</v>
      </c>
      <c r="F16" s="108"/>
      <c r="G16" s="109"/>
    </row>
    <row r="17" spans="1:7">
      <c r="A17" s="1212" t="s">
        <v>482</v>
      </c>
      <c r="B17" s="189" t="s">
        <v>583</v>
      </c>
      <c r="C17" s="125">
        <v>229656.51</v>
      </c>
      <c r="D17" s="125">
        <v>9558.11</v>
      </c>
      <c r="E17" s="126">
        <v>4.16</v>
      </c>
      <c r="F17" s="108"/>
      <c r="G17" s="109"/>
    </row>
    <row r="18" spans="1:7">
      <c r="A18" s="1213" t="s">
        <v>482</v>
      </c>
      <c r="B18" s="187" t="s">
        <v>584</v>
      </c>
      <c r="C18" s="120">
        <v>94593.45</v>
      </c>
      <c r="D18" s="120">
        <v>3599.25</v>
      </c>
      <c r="E18" s="121">
        <v>3.8</v>
      </c>
      <c r="F18" s="108"/>
      <c r="G18" s="109"/>
    </row>
    <row r="19" spans="1:7">
      <c r="A19" s="1213" t="s">
        <v>482</v>
      </c>
      <c r="B19" s="188" t="s">
        <v>585</v>
      </c>
      <c r="C19" s="120">
        <v>100622.27</v>
      </c>
      <c r="D19" s="120">
        <v>3857</v>
      </c>
      <c r="E19" s="121">
        <v>3.83</v>
      </c>
      <c r="F19" s="108"/>
      <c r="G19" s="109"/>
    </row>
    <row r="20" spans="1:7">
      <c r="A20" s="1213" t="s">
        <v>482</v>
      </c>
      <c r="B20" s="188" t="s">
        <v>586</v>
      </c>
      <c r="C20" s="120">
        <v>44077.79</v>
      </c>
      <c r="D20" s="120">
        <v>1621.19</v>
      </c>
      <c r="E20" s="121">
        <v>3.68</v>
      </c>
      <c r="F20" s="108"/>
      <c r="G20" s="109"/>
    </row>
    <row r="21" spans="1:7">
      <c r="A21" s="1213" t="s">
        <v>482</v>
      </c>
      <c r="B21" s="188" t="s">
        <v>587</v>
      </c>
      <c r="C21" s="120">
        <v>18451.87</v>
      </c>
      <c r="D21" s="120">
        <v>523.38</v>
      </c>
      <c r="E21" s="121">
        <v>2.84</v>
      </c>
      <c r="F21" s="108"/>
      <c r="G21" s="109"/>
    </row>
    <row r="22" spans="1:7">
      <c r="A22" s="1213" t="s">
        <v>482</v>
      </c>
      <c r="B22" s="188" t="s">
        <v>588</v>
      </c>
      <c r="C22" s="120">
        <v>4435.09</v>
      </c>
      <c r="D22" s="120">
        <v>135.5</v>
      </c>
      <c r="E22" s="121">
        <v>3.06</v>
      </c>
      <c r="F22" s="108"/>
      <c r="G22" s="109"/>
    </row>
    <row r="23" spans="1:7">
      <c r="A23" s="1213" t="s">
        <v>482</v>
      </c>
      <c r="B23" s="188" t="s">
        <v>432</v>
      </c>
      <c r="C23" s="120">
        <v>617.58000000000004</v>
      </c>
      <c r="D23" s="120">
        <v>15.88</v>
      </c>
      <c r="E23" s="121">
        <v>2.57</v>
      </c>
      <c r="F23" s="108"/>
      <c r="G23" s="109"/>
    </row>
    <row r="24" spans="1:7">
      <c r="A24" s="1214" t="s">
        <v>482</v>
      </c>
      <c r="B24" s="246" t="s">
        <v>433</v>
      </c>
      <c r="C24" s="122">
        <v>492454.56</v>
      </c>
      <c r="D24" s="122">
        <v>19310.310000000001</v>
      </c>
      <c r="E24" s="123">
        <v>3.92</v>
      </c>
      <c r="F24" s="108"/>
      <c r="G24" s="109"/>
    </row>
    <row r="25" spans="1:7">
      <c r="A25" s="1212" t="s">
        <v>605</v>
      </c>
      <c r="B25" s="189" t="s">
        <v>583</v>
      </c>
      <c r="C25" s="125">
        <v>62030.400000000001</v>
      </c>
      <c r="D25" s="125">
        <v>420.38</v>
      </c>
      <c r="E25" s="126">
        <v>0.68</v>
      </c>
      <c r="F25" s="108"/>
      <c r="G25" s="109"/>
    </row>
    <row r="26" spans="1:7">
      <c r="A26" s="1213" t="s">
        <v>605</v>
      </c>
      <c r="B26" s="187" t="s">
        <v>584</v>
      </c>
      <c r="C26" s="120">
        <v>5336.62</v>
      </c>
      <c r="D26" s="120">
        <v>511.38</v>
      </c>
      <c r="E26" s="121">
        <v>9.58</v>
      </c>
      <c r="F26" s="108"/>
      <c r="G26" s="109"/>
    </row>
    <row r="27" spans="1:7">
      <c r="A27" s="1213" t="s">
        <v>605</v>
      </c>
      <c r="B27" s="188" t="s">
        <v>585</v>
      </c>
      <c r="C27" s="120">
        <v>6613.32</v>
      </c>
      <c r="D27" s="120">
        <v>855</v>
      </c>
      <c r="E27" s="121">
        <v>12.93</v>
      </c>
      <c r="F27" s="108"/>
      <c r="G27" s="109"/>
    </row>
    <row r="28" spans="1:7">
      <c r="A28" s="1213" t="s">
        <v>605</v>
      </c>
      <c r="B28" s="188" t="s">
        <v>586</v>
      </c>
      <c r="C28" s="120">
        <v>3181.99</v>
      </c>
      <c r="D28" s="120">
        <v>385.06</v>
      </c>
      <c r="E28" s="121">
        <v>12.1</v>
      </c>
      <c r="F28" s="108"/>
      <c r="G28" s="109"/>
    </row>
    <row r="29" spans="1:7">
      <c r="A29" s="1213" t="s">
        <v>605</v>
      </c>
      <c r="B29" s="188" t="s">
        <v>587</v>
      </c>
      <c r="C29" s="120">
        <v>1438.63</v>
      </c>
      <c r="D29" s="120">
        <v>229.19</v>
      </c>
      <c r="E29" s="121">
        <v>15.93</v>
      </c>
      <c r="F29" s="108"/>
      <c r="G29" s="109"/>
    </row>
    <row r="30" spans="1:7">
      <c r="A30" s="1213" t="s">
        <v>605</v>
      </c>
      <c r="B30" s="188" t="s">
        <v>588</v>
      </c>
      <c r="C30" s="120">
        <v>156.43</v>
      </c>
      <c r="D30" s="120">
        <v>17.309999999999999</v>
      </c>
      <c r="E30" s="121">
        <v>11.07</v>
      </c>
      <c r="F30" s="109"/>
      <c r="G30" s="109"/>
    </row>
    <row r="31" spans="1:7">
      <c r="A31" s="1213" t="s">
        <v>605</v>
      </c>
      <c r="B31" s="188" t="s">
        <v>432</v>
      </c>
      <c r="C31" s="120">
        <v>5.13</v>
      </c>
      <c r="D31" s="120">
        <v>0</v>
      </c>
      <c r="E31" s="121">
        <v>0</v>
      </c>
      <c r="F31" s="109"/>
      <c r="G31" s="109"/>
    </row>
    <row r="32" spans="1:7">
      <c r="A32" s="1214" t="s">
        <v>605</v>
      </c>
      <c r="B32" s="246" t="s">
        <v>433</v>
      </c>
      <c r="C32" s="122">
        <v>78762.52</v>
      </c>
      <c r="D32" s="122">
        <v>2418.3200000000002</v>
      </c>
      <c r="E32" s="123">
        <v>3.07</v>
      </c>
      <c r="F32" s="109"/>
      <c r="G32" s="109"/>
    </row>
    <row r="33" spans="1:7">
      <c r="A33" s="1212" t="s">
        <v>137</v>
      </c>
      <c r="B33" s="189" t="s">
        <v>583</v>
      </c>
      <c r="C33" s="125">
        <v>946916.55</v>
      </c>
      <c r="D33" s="125">
        <v>1771.5</v>
      </c>
      <c r="E33" s="126">
        <v>0.19</v>
      </c>
      <c r="F33" s="109"/>
      <c r="G33" s="109"/>
    </row>
    <row r="34" spans="1:7">
      <c r="A34" s="1213" t="s">
        <v>137</v>
      </c>
      <c r="B34" s="187" t="s">
        <v>584</v>
      </c>
      <c r="C34" s="120">
        <v>275713.17</v>
      </c>
      <c r="D34" s="120">
        <v>503.37</v>
      </c>
      <c r="E34" s="121">
        <v>0.18</v>
      </c>
      <c r="F34" s="109"/>
      <c r="G34" s="109"/>
    </row>
    <row r="35" spans="1:7">
      <c r="A35" s="1213" t="s">
        <v>137</v>
      </c>
      <c r="B35" s="188" t="s">
        <v>585</v>
      </c>
      <c r="C35" s="120">
        <v>228757.26</v>
      </c>
      <c r="D35" s="120">
        <v>285.62</v>
      </c>
      <c r="E35" s="121">
        <v>0.12</v>
      </c>
      <c r="F35" s="109"/>
      <c r="G35" s="109"/>
    </row>
    <row r="36" spans="1:7">
      <c r="A36" s="1213" t="s">
        <v>137</v>
      </c>
      <c r="B36" s="188" t="s">
        <v>586</v>
      </c>
      <c r="C36" s="120">
        <v>40635.339999999997</v>
      </c>
      <c r="D36" s="120">
        <v>48.19</v>
      </c>
      <c r="E36" s="121">
        <v>0.12</v>
      </c>
      <c r="F36" s="109"/>
      <c r="G36" s="109"/>
    </row>
    <row r="37" spans="1:7">
      <c r="A37" s="1213" t="s">
        <v>137</v>
      </c>
      <c r="B37" s="188" t="s">
        <v>587</v>
      </c>
      <c r="C37" s="120">
        <v>14205.29</v>
      </c>
      <c r="D37" s="120">
        <v>63.88</v>
      </c>
      <c r="E37" s="121">
        <v>0.45</v>
      </c>
      <c r="F37" s="109"/>
      <c r="G37" s="109"/>
    </row>
    <row r="38" spans="1:7">
      <c r="A38" s="1213" t="s">
        <v>137</v>
      </c>
      <c r="B38" s="188" t="s">
        <v>588</v>
      </c>
      <c r="C38" s="120">
        <v>8422.14</v>
      </c>
      <c r="D38" s="120">
        <v>40.06</v>
      </c>
      <c r="E38" s="121">
        <v>0.48</v>
      </c>
      <c r="F38" s="109"/>
      <c r="G38" s="109"/>
    </row>
    <row r="39" spans="1:7">
      <c r="A39" s="1213" t="s">
        <v>137</v>
      </c>
      <c r="B39" s="188" t="s">
        <v>432</v>
      </c>
      <c r="C39" s="120">
        <v>3839.29</v>
      </c>
      <c r="D39" s="120">
        <v>1.75</v>
      </c>
      <c r="E39" s="121">
        <v>0.05</v>
      </c>
      <c r="F39" s="109"/>
      <c r="G39" s="109"/>
    </row>
    <row r="40" spans="1:7">
      <c r="A40" s="1214" t="s">
        <v>137</v>
      </c>
      <c r="B40" s="246" t="s">
        <v>433</v>
      </c>
      <c r="C40" s="122">
        <v>1518489.04</v>
      </c>
      <c r="D40" s="122">
        <v>2714.37</v>
      </c>
      <c r="E40" s="123">
        <v>0.18</v>
      </c>
      <c r="F40" s="108"/>
      <c r="G40" s="109"/>
    </row>
    <row r="41" spans="1:7">
      <c r="A41" s="1212" t="s">
        <v>606</v>
      </c>
      <c r="B41" s="189" t="s">
        <v>583</v>
      </c>
      <c r="C41" s="125">
        <v>450174</v>
      </c>
      <c r="D41" s="125">
        <v>1588.88</v>
      </c>
      <c r="E41" s="126">
        <v>24.06</v>
      </c>
      <c r="F41" s="108"/>
      <c r="G41" s="109"/>
    </row>
    <row r="42" spans="1:7">
      <c r="A42" s="1213" t="s">
        <v>606</v>
      </c>
      <c r="B42" s="187" t="s">
        <v>584</v>
      </c>
      <c r="C42" s="120">
        <v>269771.76</v>
      </c>
      <c r="D42" s="120">
        <v>1859.81</v>
      </c>
      <c r="E42" s="121">
        <v>28.16</v>
      </c>
      <c r="F42" s="108"/>
      <c r="G42" s="109"/>
    </row>
    <row r="43" spans="1:7">
      <c r="A43" s="1213" t="s">
        <v>606</v>
      </c>
      <c r="B43" s="188" t="s">
        <v>585</v>
      </c>
      <c r="C43" s="120">
        <v>284458.43</v>
      </c>
      <c r="D43" s="120">
        <v>2480.81</v>
      </c>
      <c r="E43" s="121">
        <v>37.56</v>
      </c>
      <c r="F43" s="108"/>
      <c r="G43" s="109"/>
    </row>
    <row r="44" spans="1:7">
      <c r="A44" s="1213" t="s">
        <v>606</v>
      </c>
      <c r="B44" s="188" t="s">
        <v>586</v>
      </c>
      <c r="C44" s="120">
        <v>95923.79</v>
      </c>
      <c r="D44" s="120">
        <v>356.25</v>
      </c>
      <c r="E44" s="121">
        <v>5.39</v>
      </c>
      <c r="F44" s="108"/>
      <c r="G44" s="109"/>
    </row>
    <row r="45" spans="1:7">
      <c r="A45" s="1213" t="s">
        <v>606</v>
      </c>
      <c r="B45" s="188" t="s">
        <v>587</v>
      </c>
      <c r="C45" s="120">
        <v>54905.57</v>
      </c>
      <c r="D45" s="120">
        <v>168.88</v>
      </c>
      <c r="E45" s="121">
        <v>2.56</v>
      </c>
      <c r="F45" s="108"/>
      <c r="G45" s="109"/>
    </row>
    <row r="46" spans="1:7">
      <c r="A46" s="1213" t="s">
        <v>606</v>
      </c>
      <c r="B46" s="188" t="s">
        <v>588</v>
      </c>
      <c r="C46" s="120">
        <v>29173.11</v>
      </c>
      <c r="D46" s="120">
        <v>123.31</v>
      </c>
      <c r="E46" s="121">
        <v>1.87</v>
      </c>
      <c r="F46" s="108"/>
      <c r="G46" s="109"/>
    </row>
    <row r="47" spans="1:7">
      <c r="A47" s="1213" t="s">
        <v>606</v>
      </c>
      <c r="B47" s="188" t="s">
        <v>432</v>
      </c>
      <c r="C47" s="120">
        <v>11826.86</v>
      </c>
      <c r="D47" s="120">
        <v>26.5</v>
      </c>
      <c r="E47" s="121">
        <v>0.4</v>
      </c>
      <c r="F47" s="108"/>
      <c r="G47" s="109"/>
    </row>
    <row r="48" spans="1:7">
      <c r="A48" s="1214" t="s">
        <v>606</v>
      </c>
      <c r="B48" s="246" t="s">
        <v>433</v>
      </c>
      <c r="C48" s="122">
        <v>1196233.52</v>
      </c>
      <c r="D48" s="122">
        <v>6604.44</v>
      </c>
      <c r="E48" s="123">
        <v>0.55000000000000004</v>
      </c>
      <c r="F48" s="108"/>
      <c r="G48" s="109"/>
    </row>
    <row r="49" spans="1:7">
      <c r="A49" s="1212" t="s">
        <v>129</v>
      </c>
      <c r="B49" s="189" t="s">
        <v>583</v>
      </c>
      <c r="C49" s="125">
        <v>515653.17</v>
      </c>
      <c r="D49" s="125">
        <v>1571.25</v>
      </c>
      <c r="E49" s="126">
        <v>0.3</v>
      </c>
      <c r="F49" s="108"/>
      <c r="G49" s="109"/>
    </row>
    <row r="50" spans="1:7">
      <c r="A50" s="1213" t="s">
        <v>129</v>
      </c>
      <c r="B50" s="187" t="s">
        <v>584</v>
      </c>
      <c r="C50" s="120">
        <v>142357.95000000001</v>
      </c>
      <c r="D50" s="120">
        <v>1051.6300000000001</v>
      </c>
      <c r="E50" s="121">
        <v>0.74</v>
      </c>
      <c r="F50" s="108"/>
      <c r="G50" s="109"/>
    </row>
    <row r="51" spans="1:7">
      <c r="A51" s="1213" t="s">
        <v>129</v>
      </c>
      <c r="B51" s="188" t="s">
        <v>585</v>
      </c>
      <c r="C51" s="120">
        <v>156781.26</v>
      </c>
      <c r="D51" s="120">
        <v>1238.25</v>
      </c>
      <c r="E51" s="121">
        <v>0.79</v>
      </c>
      <c r="F51" s="108"/>
      <c r="G51" s="109"/>
    </row>
    <row r="52" spans="1:7">
      <c r="A52" s="1213" t="s">
        <v>129</v>
      </c>
      <c r="B52" s="188" t="s">
        <v>586</v>
      </c>
      <c r="C52" s="120">
        <v>75113.740000000005</v>
      </c>
      <c r="D52" s="120">
        <v>370.31</v>
      </c>
      <c r="E52" s="121">
        <v>0.49</v>
      </c>
      <c r="F52" s="108"/>
      <c r="G52" s="109"/>
    </row>
    <row r="53" spans="1:7">
      <c r="A53" s="1213" t="s">
        <v>129</v>
      </c>
      <c r="B53" s="188" t="s">
        <v>587</v>
      </c>
      <c r="C53" s="120">
        <v>39903.81</v>
      </c>
      <c r="D53" s="120">
        <v>63.81</v>
      </c>
      <c r="E53" s="121">
        <v>0.16</v>
      </c>
      <c r="F53" s="108"/>
      <c r="G53" s="109"/>
    </row>
    <row r="54" spans="1:7">
      <c r="A54" s="1213" t="s">
        <v>129</v>
      </c>
      <c r="B54" s="188" t="s">
        <v>588</v>
      </c>
      <c r="C54" s="120">
        <v>23244.14</v>
      </c>
      <c r="D54" s="120">
        <v>12.38</v>
      </c>
      <c r="E54" s="121">
        <v>0.05</v>
      </c>
      <c r="F54" s="108"/>
      <c r="G54" s="109"/>
    </row>
    <row r="55" spans="1:7">
      <c r="A55" s="1213" t="s">
        <v>129</v>
      </c>
      <c r="B55" s="188" t="s">
        <v>432</v>
      </c>
      <c r="C55" s="120">
        <v>18932.93</v>
      </c>
      <c r="D55" s="120">
        <v>9.06</v>
      </c>
      <c r="E55" s="121">
        <v>0.05</v>
      </c>
      <c r="F55" s="108"/>
      <c r="G55" s="109"/>
    </row>
    <row r="56" spans="1:7">
      <c r="A56" s="1214" t="s">
        <v>129</v>
      </c>
      <c r="B56" s="246" t="s">
        <v>433</v>
      </c>
      <c r="C56" s="122">
        <v>971987</v>
      </c>
      <c r="D56" s="122">
        <v>4316.6899999999996</v>
      </c>
      <c r="E56" s="123">
        <v>0.44</v>
      </c>
      <c r="F56" s="108"/>
      <c r="G56" s="109"/>
    </row>
    <row r="57" spans="1:7">
      <c r="A57" s="1212" t="s">
        <v>483</v>
      </c>
      <c r="B57" s="189" t="s">
        <v>583</v>
      </c>
      <c r="C57" s="120">
        <v>480705.63</v>
      </c>
      <c r="D57" s="120">
        <v>6564.51</v>
      </c>
      <c r="E57" s="121">
        <v>1.37</v>
      </c>
      <c r="F57" s="108"/>
      <c r="G57" s="109"/>
    </row>
    <row r="58" spans="1:7">
      <c r="A58" s="1213" t="s">
        <v>483</v>
      </c>
      <c r="B58" s="187" t="s">
        <v>584</v>
      </c>
      <c r="C58" s="120">
        <v>91127.18</v>
      </c>
      <c r="D58" s="120">
        <v>1448.56</v>
      </c>
      <c r="E58" s="121">
        <v>1.59</v>
      </c>
      <c r="F58" s="108"/>
      <c r="G58" s="109"/>
    </row>
    <row r="59" spans="1:7">
      <c r="A59" s="1213" t="s">
        <v>483</v>
      </c>
      <c r="B59" s="188" t="s">
        <v>585</v>
      </c>
      <c r="C59" s="120">
        <v>76577.84</v>
      </c>
      <c r="D59" s="120">
        <v>791.96</v>
      </c>
      <c r="E59" s="121">
        <v>1.03</v>
      </c>
      <c r="F59" s="108"/>
      <c r="G59" s="109"/>
    </row>
    <row r="60" spans="1:7">
      <c r="A60" s="1213" t="s">
        <v>483</v>
      </c>
      <c r="B60" s="188" t="s">
        <v>586</v>
      </c>
      <c r="C60" s="120">
        <v>29825.06</v>
      </c>
      <c r="D60" s="120">
        <v>173.6</v>
      </c>
      <c r="E60" s="121">
        <v>0.57999999999999996</v>
      </c>
      <c r="F60" s="108"/>
      <c r="G60" s="109"/>
    </row>
    <row r="61" spans="1:7">
      <c r="A61" s="1213" t="s">
        <v>483</v>
      </c>
      <c r="B61" s="188" t="s">
        <v>587</v>
      </c>
      <c r="C61" s="120">
        <v>18006.39</v>
      </c>
      <c r="D61" s="120">
        <v>128.47999999999999</v>
      </c>
      <c r="E61" s="121">
        <v>0.71</v>
      </c>
      <c r="F61" s="108"/>
      <c r="G61" s="109"/>
    </row>
    <row r="62" spans="1:7">
      <c r="A62" s="1213" t="s">
        <v>483</v>
      </c>
      <c r="B62" s="188" t="s">
        <v>588</v>
      </c>
      <c r="C62" s="120">
        <v>5787.65</v>
      </c>
      <c r="D62" s="120">
        <v>31.75</v>
      </c>
      <c r="E62" s="121">
        <v>0.55000000000000004</v>
      </c>
      <c r="F62" s="108"/>
      <c r="G62" s="109"/>
    </row>
    <row r="63" spans="1:7">
      <c r="A63" s="1213" t="s">
        <v>483</v>
      </c>
      <c r="B63" s="188" t="s">
        <v>432</v>
      </c>
      <c r="C63" s="120">
        <v>1463.48</v>
      </c>
      <c r="D63" s="120">
        <v>2.69</v>
      </c>
      <c r="E63" s="121">
        <v>0.18</v>
      </c>
      <c r="F63" s="108"/>
      <c r="G63" s="109"/>
    </row>
    <row r="64" spans="1:7">
      <c r="A64" s="1214" t="s">
        <v>483</v>
      </c>
      <c r="B64" s="246" t="s">
        <v>433</v>
      </c>
      <c r="C64" s="122">
        <v>703493.23</v>
      </c>
      <c r="D64" s="122">
        <v>9141.5499999999993</v>
      </c>
      <c r="E64" s="123">
        <v>1.3</v>
      </c>
      <c r="F64" s="108"/>
      <c r="G64" s="109"/>
    </row>
    <row r="65" spans="1:7">
      <c r="A65" s="1212" t="s">
        <v>607</v>
      </c>
      <c r="B65" s="189" t="s">
        <v>583</v>
      </c>
      <c r="C65" s="120">
        <v>108819.06</v>
      </c>
      <c r="D65" s="120">
        <v>931.5</v>
      </c>
      <c r="E65" s="121">
        <v>0.86</v>
      </c>
      <c r="F65" s="108"/>
      <c r="G65" s="109"/>
    </row>
    <row r="66" spans="1:7">
      <c r="A66" s="1213" t="s">
        <v>607</v>
      </c>
      <c r="B66" s="187" t="s">
        <v>584</v>
      </c>
      <c r="C66" s="120">
        <v>93238.54</v>
      </c>
      <c r="D66" s="120">
        <v>3291.75</v>
      </c>
      <c r="E66" s="121">
        <v>3.53</v>
      </c>
      <c r="F66" s="108"/>
      <c r="G66" s="109"/>
    </row>
    <row r="67" spans="1:7">
      <c r="A67" s="1213" t="s">
        <v>607</v>
      </c>
      <c r="B67" s="188" t="s">
        <v>585</v>
      </c>
      <c r="C67" s="120">
        <v>181970.41</v>
      </c>
      <c r="D67" s="120">
        <v>5649.31</v>
      </c>
      <c r="E67" s="121">
        <v>3.1</v>
      </c>
      <c r="F67" s="108"/>
      <c r="G67" s="109"/>
    </row>
    <row r="68" spans="1:7">
      <c r="A68" s="1213" t="s">
        <v>607</v>
      </c>
      <c r="B68" s="188" t="s">
        <v>586</v>
      </c>
      <c r="C68" s="120">
        <v>114000.66</v>
      </c>
      <c r="D68" s="120">
        <v>1012.63</v>
      </c>
      <c r="E68" s="121">
        <v>0.89</v>
      </c>
      <c r="F68" s="108"/>
      <c r="G68" s="109"/>
    </row>
    <row r="69" spans="1:7">
      <c r="A69" s="1213" t="s">
        <v>607</v>
      </c>
      <c r="B69" s="188" t="s">
        <v>587</v>
      </c>
      <c r="C69" s="120">
        <v>81553.960000000006</v>
      </c>
      <c r="D69" s="120">
        <v>1011.25</v>
      </c>
      <c r="E69" s="121">
        <v>1.24</v>
      </c>
      <c r="F69" s="108"/>
      <c r="G69" s="109"/>
    </row>
    <row r="70" spans="1:7">
      <c r="A70" s="1213" t="s">
        <v>607</v>
      </c>
      <c r="B70" s="188" t="s">
        <v>588</v>
      </c>
      <c r="C70" s="120">
        <v>68670.929999999993</v>
      </c>
      <c r="D70" s="120">
        <v>1319.81</v>
      </c>
      <c r="E70" s="121">
        <v>1.92</v>
      </c>
      <c r="F70" s="108"/>
      <c r="G70" s="109"/>
    </row>
    <row r="71" spans="1:7">
      <c r="A71" s="1213" t="s">
        <v>607</v>
      </c>
      <c r="B71" s="188" t="s">
        <v>432</v>
      </c>
      <c r="C71" s="120">
        <v>37997.599999999999</v>
      </c>
      <c r="D71" s="120">
        <v>439.19</v>
      </c>
      <c r="E71" s="121">
        <v>1.1599999999999999</v>
      </c>
      <c r="F71" s="108"/>
      <c r="G71" s="109"/>
    </row>
    <row r="72" spans="1:7">
      <c r="A72" s="1214" t="s">
        <v>607</v>
      </c>
      <c r="B72" s="246" t="s">
        <v>433</v>
      </c>
      <c r="C72" s="122">
        <v>686251.16</v>
      </c>
      <c r="D72" s="122">
        <v>13655.44</v>
      </c>
      <c r="E72" s="123">
        <v>1.99</v>
      </c>
      <c r="F72" s="108"/>
      <c r="G72" s="109"/>
    </row>
    <row r="73" spans="1:7">
      <c r="A73" s="1212" t="s">
        <v>608</v>
      </c>
      <c r="B73" s="189" t="s">
        <v>583</v>
      </c>
      <c r="C73" s="120">
        <v>513232.68</v>
      </c>
      <c r="D73" s="120">
        <v>70438.37</v>
      </c>
      <c r="E73" s="121">
        <v>13.72</v>
      </c>
      <c r="F73" s="108"/>
      <c r="G73" s="109"/>
    </row>
    <row r="74" spans="1:7">
      <c r="A74" s="1213" t="s">
        <v>608</v>
      </c>
      <c r="B74" s="187" t="s">
        <v>584</v>
      </c>
      <c r="C74" s="120">
        <v>217849.16</v>
      </c>
      <c r="D74" s="120">
        <v>31053</v>
      </c>
      <c r="E74" s="121">
        <v>14.25</v>
      </c>
      <c r="F74" s="108"/>
      <c r="G74" s="109"/>
    </row>
    <row r="75" spans="1:7">
      <c r="A75" s="1213" t="s">
        <v>608</v>
      </c>
      <c r="B75" s="188" t="s">
        <v>585</v>
      </c>
      <c r="C75" s="120">
        <v>199535.88</v>
      </c>
      <c r="D75" s="120">
        <v>30315.06</v>
      </c>
      <c r="E75" s="121">
        <v>15.19</v>
      </c>
      <c r="F75" s="108"/>
      <c r="G75" s="109"/>
    </row>
    <row r="76" spans="1:7">
      <c r="A76" s="1213" t="s">
        <v>608</v>
      </c>
      <c r="B76" s="188" t="s">
        <v>586</v>
      </c>
      <c r="C76" s="120">
        <v>82834.03</v>
      </c>
      <c r="D76" s="120">
        <v>13328.88</v>
      </c>
      <c r="E76" s="121">
        <v>16.09</v>
      </c>
      <c r="F76" s="108"/>
      <c r="G76" s="109"/>
    </row>
    <row r="77" spans="1:7">
      <c r="A77" s="1213" t="s">
        <v>608</v>
      </c>
      <c r="B77" s="188" t="s">
        <v>587</v>
      </c>
      <c r="C77" s="120">
        <v>49029.35</v>
      </c>
      <c r="D77" s="120">
        <v>8532.44</v>
      </c>
      <c r="E77" s="121">
        <v>17.399999999999999</v>
      </c>
      <c r="F77" s="108"/>
      <c r="G77" s="109"/>
    </row>
    <row r="78" spans="1:7">
      <c r="A78" s="1213" t="s">
        <v>608</v>
      </c>
      <c r="B78" s="188" t="s">
        <v>588</v>
      </c>
      <c r="C78" s="120">
        <v>27432.47</v>
      </c>
      <c r="D78" s="120">
        <v>5326.81</v>
      </c>
      <c r="E78" s="121">
        <v>19.420000000000002</v>
      </c>
      <c r="F78" s="108"/>
      <c r="G78" s="109"/>
    </row>
    <row r="79" spans="1:7">
      <c r="A79" s="1213" t="s">
        <v>608</v>
      </c>
      <c r="B79" s="188" t="s">
        <v>432</v>
      </c>
      <c r="C79" s="120">
        <v>10923.46</v>
      </c>
      <c r="D79" s="120">
        <v>2033.75</v>
      </c>
      <c r="E79" s="121">
        <v>18.62</v>
      </c>
      <c r="F79" s="108"/>
      <c r="G79" s="109"/>
    </row>
    <row r="80" spans="1:7">
      <c r="A80" s="1214" t="s">
        <v>608</v>
      </c>
      <c r="B80" s="246" t="s">
        <v>433</v>
      </c>
      <c r="C80" s="122">
        <v>1100837.03</v>
      </c>
      <c r="D80" s="122">
        <v>161028.31</v>
      </c>
      <c r="E80" s="123">
        <v>14.63</v>
      </c>
      <c r="F80" s="108"/>
      <c r="G80" s="109"/>
    </row>
    <row r="81" spans="1:7">
      <c r="A81" s="1212" t="s">
        <v>609</v>
      </c>
      <c r="B81" s="189" t="s">
        <v>583</v>
      </c>
      <c r="C81" s="120">
        <v>489720.05</v>
      </c>
      <c r="D81" s="120">
        <v>18468.75</v>
      </c>
      <c r="E81" s="121">
        <v>3.77</v>
      </c>
      <c r="F81" s="108"/>
      <c r="G81" s="109"/>
    </row>
    <row r="82" spans="1:7">
      <c r="A82" s="1213" t="s">
        <v>609</v>
      </c>
      <c r="B82" s="187" t="s">
        <v>584</v>
      </c>
      <c r="C82" s="120">
        <v>179761.47</v>
      </c>
      <c r="D82" s="120">
        <v>3083.94</v>
      </c>
      <c r="E82" s="121">
        <v>1.72</v>
      </c>
      <c r="F82" s="108"/>
      <c r="G82" s="109"/>
    </row>
    <row r="83" spans="1:7">
      <c r="A83" s="1213" t="s">
        <v>609</v>
      </c>
      <c r="B83" s="188" t="s">
        <v>585</v>
      </c>
      <c r="C83" s="120">
        <v>191636.67</v>
      </c>
      <c r="D83" s="120">
        <v>2189.88</v>
      </c>
      <c r="E83" s="121">
        <v>1.1399999999999999</v>
      </c>
      <c r="F83" s="108"/>
      <c r="G83" s="109"/>
    </row>
    <row r="84" spans="1:7">
      <c r="A84" s="1213" t="s">
        <v>609</v>
      </c>
      <c r="B84" s="188" t="s">
        <v>586</v>
      </c>
      <c r="C84" s="120">
        <v>88228.29</v>
      </c>
      <c r="D84" s="120">
        <v>1045.06</v>
      </c>
      <c r="E84" s="121">
        <v>1.18</v>
      </c>
      <c r="F84" s="108"/>
      <c r="G84" s="109"/>
    </row>
    <row r="85" spans="1:7">
      <c r="A85" s="1213" t="s">
        <v>609</v>
      </c>
      <c r="B85" s="188" t="s">
        <v>587</v>
      </c>
      <c r="C85" s="120">
        <v>46645.79</v>
      </c>
      <c r="D85" s="120">
        <v>718.06</v>
      </c>
      <c r="E85" s="121">
        <v>1.54</v>
      </c>
    </row>
    <row r="86" spans="1:7">
      <c r="A86" s="1213" t="s">
        <v>609</v>
      </c>
      <c r="B86" s="188" t="s">
        <v>588</v>
      </c>
      <c r="C86" s="120">
        <v>17697.66</v>
      </c>
      <c r="D86" s="120">
        <v>482.19</v>
      </c>
      <c r="E86" s="121">
        <v>2.72</v>
      </c>
    </row>
    <row r="87" spans="1:7">
      <c r="A87" s="1213" t="s">
        <v>609</v>
      </c>
      <c r="B87" s="188" t="s">
        <v>432</v>
      </c>
      <c r="C87" s="120">
        <v>6252.66</v>
      </c>
      <c r="D87" s="120">
        <v>190.75</v>
      </c>
      <c r="E87" s="121">
        <v>3.05</v>
      </c>
    </row>
    <row r="88" spans="1:7">
      <c r="A88" s="1214" t="s">
        <v>609</v>
      </c>
      <c r="B88" s="246" t="s">
        <v>433</v>
      </c>
      <c r="C88" s="122">
        <v>1019942.59</v>
      </c>
      <c r="D88" s="122">
        <v>26178.63</v>
      </c>
      <c r="E88" s="123">
        <v>2.57</v>
      </c>
    </row>
    <row r="90" spans="1:7">
      <c r="A90" s="1177" t="s">
        <v>185</v>
      </c>
      <c r="B90" s="1177"/>
      <c r="C90" s="1177"/>
    </row>
  </sheetData>
  <mergeCells count="17">
    <mergeCell ref="A57:A64"/>
    <mergeCell ref="A65:A72"/>
    <mergeCell ref="A73:A80"/>
    <mergeCell ref="A81:A88"/>
    <mergeCell ref="A90:C90"/>
    <mergeCell ref="A49:A56"/>
    <mergeCell ref="A1:E1"/>
    <mergeCell ref="A3:E3"/>
    <mergeCell ref="A4:E4"/>
    <mergeCell ref="A5:E5"/>
    <mergeCell ref="A7:A8"/>
    <mergeCell ref="D7:E7"/>
    <mergeCell ref="A9:A16"/>
    <mergeCell ref="A17:A24"/>
    <mergeCell ref="A25:A32"/>
    <mergeCell ref="A33:A40"/>
    <mergeCell ref="A41:A48"/>
  </mergeCells>
  <conditionalFormatting sqref="G9:G84">
    <cfRule type="cellIs" dxfId="1" priority="4" stopIfTrue="1" operator="notEqual">
      <formula>0</formula>
    </cfRule>
  </conditionalFormatting>
  <conditionalFormatting sqref="F30:F39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8" orientation="portrait" r:id="rId2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58"/>
  <dimension ref="A1:G97"/>
  <sheetViews>
    <sheetView view="pageBreakPreview" zoomScale="60" workbookViewId="0">
      <selection activeCell="E5" sqref="E5:I5"/>
    </sheetView>
  </sheetViews>
  <sheetFormatPr baseColWidth="10" defaultRowHeight="12.75"/>
  <cols>
    <col min="1" max="1" width="30.85546875" style="340" customWidth="1"/>
    <col min="2" max="2" width="30.7109375" style="340" customWidth="1"/>
    <col min="3" max="3" width="22.42578125" style="340" customWidth="1"/>
    <col min="4" max="4" width="22.7109375" style="340" customWidth="1"/>
    <col min="5" max="5" width="21.28515625" style="340" customWidth="1"/>
    <col min="6" max="6" width="1.42578125" style="340" customWidth="1"/>
    <col min="7" max="16384" width="11.42578125" style="340"/>
  </cols>
  <sheetData>
    <row r="1" spans="1:7" ht="18">
      <c r="A1" s="1215" t="s">
        <v>232</v>
      </c>
      <c r="B1" s="1215"/>
      <c r="C1" s="1215"/>
      <c r="D1" s="1215"/>
      <c r="E1" s="1215"/>
      <c r="F1" s="77"/>
      <c r="G1" s="77"/>
    </row>
    <row r="3" spans="1:7" s="662" customFormat="1" ht="15">
      <c r="A3" s="1253" t="s">
        <v>932</v>
      </c>
      <c r="B3" s="1253"/>
      <c r="C3" s="1253"/>
      <c r="D3" s="1253"/>
      <c r="E3" s="1253"/>
      <c r="F3" s="265"/>
      <c r="G3" s="265"/>
    </row>
    <row r="4" spans="1:7" s="662" customFormat="1" ht="15" customHeight="1">
      <c r="A4" s="1253" t="s">
        <v>930</v>
      </c>
      <c r="B4" s="1253"/>
      <c r="C4" s="1253"/>
      <c r="D4" s="1253"/>
      <c r="E4" s="1253"/>
      <c r="F4" s="272"/>
      <c r="G4" s="265"/>
    </row>
    <row r="5" spans="1:7" ht="15">
      <c r="A5" s="1183" t="s">
        <v>393</v>
      </c>
      <c r="B5" s="1183"/>
      <c r="C5" s="1183"/>
      <c r="D5" s="1183"/>
      <c r="E5" s="1183"/>
    </row>
    <row r="6" spans="1:7" ht="13.5" thickBot="1">
      <c r="A6" s="42"/>
      <c r="B6" s="42"/>
      <c r="C6" s="42"/>
      <c r="D6" s="42"/>
      <c r="E6" s="42"/>
    </row>
    <row r="7" spans="1:7" ht="38.25" customHeight="1">
      <c r="A7" s="1217" t="s">
        <v>218</v>
      </c>
      <c r="B7" s="656" t="s">
        <v>425</v>
      </c>
      <c r="C7" s="656" t="s">
        <v>628</v>
      </c>
      <c r="D7" s="1219" t="s">
        <v>449</v>
      </c>
      <c r="E7" s="1131"/>
    </row>
    <row r="8" spans="1:7" ht="36.75" customHeight="1" thickBot="1">
      <c r="A8" s="1218"/>
      <c r="B8" s="661" t="s">
        <v>582</v>
      </c>
      <c r="C8" s="661" t="s">
        <v>450</v>
      </c>
      <c r="D8" s="107" t="s">
        <v>632</v>
      </c>
      <c r="E8" s="676" t="s">
        <v>475</v>
      </c>
    </row>
    <row r="9" spans="1:7">
      <c r="A9" s="1254" t="s">
        <v>130</v>
      </c>
      <c r="B9" s="186" t="s">
        <v>583</v>
      </c>
      <c r="C9" s="195">
        <v>532588.4</v>
      </c>
      <c r="D9" s="195">
        <v>4910.5</v>
      </c>
      <c r="E9" s="196">
        <v>0.92</v>
      </c>
    </row>
    <row r="10" spans="1:7">
      <c r="A10" s="1213" t="s">
        <v>130</v>
      </c>
      <c r="B10" s="187" t="s">
        <v>584</v>
      </c>
      <c r="C10" s="120">
        <v>85484.98</v>
      </c>
      <c r="D10" s="120">
        <v>3013.69</v>
      </c>
      <c r="E10" s="121">
        <v>3.53</v>
      </c>
    </row>
    <row r="11" spans="1:7">
      <c r="A11" s="1213" t="s">
        <v>130</v>
      </c>
      <c r="B11" s="188" t="s">
        <v>585</v>
      </c>
      <c r="C11" s="120">
        <v>55371.47</v>
      </c>
      <c r="D11" s="120">
        <v>1558</v>
      </c>
      <c r="E11" s="121">
        <v>2.81</v>
      </c>
    </row>
    <row r="12" spans="1:7">
      <c r="A12" s="1213" t="s">
        <v>130</v>
      </c>
      <c r="B12" s="188" t="s">
        <v>586</v>
      </c>
      <c r="C12" s="120">
        <v>18982.8</v>
      </c>
      <c r="D12" s="120">
        <v>210</v>
      </c>
      <c r="E12" s="121">
        <v>1.1100000000000001</v>
      </c>
    </row>
    <row r="13" spans="1:7">
      <c r="A13" s="1213" t="s">
        <v>130</v>
      </c>
      <c r="B13" s="188" t="s">
        <v>587</v>
      </c>
      <c r="C13" s="120">
        <v>9978.14</v>
      </c>
      <c r="D13" s="120">
        <v>35.31</v>
      </c>
      <c r="E13" s="121">
        <v>0.35</v>
      </c>
    </row>
    <row r="14" spans="1:7">
      <c r="A14" s="1213" t="s">
        <v>130</v>
      </c>
      <c r="B14" s="188" t="s">
        <v>588</v>
      </c>
      <c r="C14" s="120">
        <v>4345.32</v>
      </c>
      <c r="D14" s="120">
        <v>32.31</v>
      </c>
      <c r="E14" s="121">
        <v>0.74</v>
      </c>
    </row>
    <row r="15" spans="1:7">
      <c r="A15" s="1213" t="s">
        <v>130</v>
      </c>
      <c r="B15" s="188" t="s">
        <v>432</v>
      </c>
      <c r="C15" s="120">
        <v>2483.14</v>
      </c>
      <c r="D15" s="120">
        <v>0.81</v>
      </c>
      <c r="E15" s="121">
        <v>0.03</v>
      </c>
    </row>
    <row r="16" spans="1:7" ht="13.5" customHeight="1">
      <c r="A16" s="1214" t="s">
        <v>130</v>
      </c>
      <c r="B16" s="246" t="s">
        <v>433</v>
      </c>
      <c r="C16" s="122">
        <v>709234.25</v>
      </c>
      <c r="D16" s="122">
        <v>9760.6200000000008</v>
      </c>
      <c r="E16" s="123">
        <v>1.38</v>
      </c>
    </row>
    <row r="17" spans="1:5">
      <c r="A17" s="1212" t="s">
        <v>229</v>
      </c>
      <c r="B17" s="189" t="s">
        <v>583</v>
      </c>
      <c r="C17" s="120">
        <v>604023.73</v>
      </c>
      <c r="D17" s="120">
        <v>5498.38</v>
      </c>
      <c r="E17" s="121">
        <v>0.91</v>
      </c>
    </row>
    <row r="18" spans="1:5">
      <c r="A18" s="1213" t="s">
        <v>131</v>
      </c>
      <c r="B18" s="187" t="s">
        <v>584</v>
      </c>
      <c r="C18" s="120">
        <v>83075.16</v>
      </c>
      <c r="D18" s="120">
        <v>304.94</v>
      </c>
      <c r="E18" s="121">
        <v>0.37</v>
      </c>
    </row>
    <row r="19" spans="1:5">
      <c r="A19" s="1213" t="s">
        <v>131</v>
      </c>
      <c r="B19" s="188" t="s">
        <v>585</v>
      </c>
      <c r="C19" s="120">
        <v>67662.53</v>
      </c>
      <c r="D19" s="120">
        <v>315.06</v>
      </c>
      <c r="E19" s="121">
        <v>0.47</v>
      </c>
    </row>
    <row r="20" spans="1:5">
      <c r="A20" s="1213" t="s">
        <v>131</v>
      </c>
      <c r="B20" s="188" t="s">
        <v>586</v>
      </c>
      <c r="C20" s="120">
        <v>24552.82</v>
      </c>
      <c r="D20" s="120">
        <v>123.56</v>
      </c>
      <c r="E20" s="121">
        <v>0.5</v>
      </c>
    </row>
    <row r="21" spans="1:5">
      <c r="A21" s="1213" t="s">
        <v>131</v>
      </c>
      <c r="B21" s="188" t="s">
        <v>587</v>
      </c>
      <c r="C21" s="120">
        <v>9938.49</v>
      </c>
      <c r="D21" s="120">
        <v>39.44</v>
      </c>
      <c r="E21" s="121">
        <v>0.4</v>
      </c>
    </row>
    <row r="22" spans="1:5">
      <c r="A22" s="1213" t="s">
        <v>131</v>
      </c>
      <c r="B22" s="188" t="s">
        <v>588</v>
      </c>
      <c r="C22" s="120">
        <v>1992.66</v>
      </c>
      <c r="D22" s="120">
        <v>9</v>
      </c>
      <c r="E22" s="121">
        <v>0.45</v>
      </c>
    </row>
    <row r="23" spans="1:5">
      <c r="A23" s="1213" t="s">
        <v>131</v>
      </c>
      <c r="B23" s="188" t="s">
        <v>432</v>
      </c>
      <c r="C23" s="120">
        <v>189.09</v>
      </c>
      <c r="D23" s="120">
        <v>3.75</v>
      </c>
      <c r="E23" s="121">
        <v>1.98</v>
      </c>
    </row>
    <row r="24" spans="1:5">
      <c r="A24" s="1214" t="s">
        <v>131</v>
      </c>
      <c r="B24" s="246" t="s">
        <v>433</v>
      </c>
      <c r="C24" s="122">
        <v>791434.48</v>
      </c>
      <c r="D24" s="122">
        <v>6294.13</v>
      </c>
      <c r="E24" s="123">
        <v>0.8</v>
      </c>
    </row>
    <row r="25" spans="1:5">
      <c r="A25" s="1212" t="s">
        <v>131</v>
      </c>
      <c r="B25" s="189" t="s">
        <v>583</v>
      </c>
      <c r="C25" s="120">
        <v>324174.45</v>
      </c>
      <c r="D25" s="120">
        <v>1253.56</v>
      </c>
      <c r="E25" s="121">
        <v>0.39</v>
      </c>
    </row>
    <row r="26" spans="1:5">
      <c r="A26" s="1213" t="s">
        <v>486</v>
      </c>
      <c r="B26" s="187" t="s">
        <v>584</v>
      </c>
      <c r="C26" s="120">
        <v>24448.6</v>
      </c>
      <c r="D26" s="120">
        <v>99.81</v>
      </c>
      <c r="E26" s="121">
        <v>0.41</v>
      </c>
    </row>
    <row r="27" spans="1:5">
      <c r="A27" s="1213" t="s">
        <v>486</v>
      </c>
      <c r="B27" s="188" t="s">
        <v>585</v>
      </c>
      <c r="C27" s="120">
        <v>39473.14</v>
      </c>
      <c r="D27" s="120">
        <v>48.19</v>
      </c>
      <c r="E27" s="121">
        <v>0.12</v>
      </c>
    </row>
    <row r="28" spans="1:5">
      <c r="A28" s="1213" t="s">
        <v>486</v>
      </c>
      <c r="B28" s="188" t="s">
        <v>586</v>
      </c>
      <c r="C28" s="120">
        <v>28007.919999999998</v>
      </c>
      <c r="D28" s="120">
        <v>0</v>
      </c>
      <c r="E28" s="121">
        <v>0</v>
      </c>
    </row>
    <row r="29" spans="1:5">
      <c r="A29" s="1213" t="s">
        <v>486</v>
      </c>
      <c r="B29" s="188" t="s">
        <v>587</v>
      </c>
      <c r="C29" s="120">
        <v>13305.46</v>
      </c>
      <c r="D29" s="120">
        <v>0</v>
      </c>
      <c r="E29" s="121">
        <v>0</v>
      </c>
    </row>
    <row r="30" spans="1:5">
      <c r="A30" s="1213" t="s">
        <v>486</v>
      </c>
      <c r="B30" s="188" t="s">
        <v>588</v>
      </c>
      <c r="C30" s="120">
        <v>2757.73</v>
      </c>
      <c r="D30" s="120">
        <v>0</v>
      </c>
      <c r="E30" s="121">
        <v>0</v>
      </c>
    </row>
    <row r="31" spans="1:5">
      <c r="A31" s="1213" t="s">
        <v>486</v>
      </c>
      <c r="B31" s="188" t="s">
        <v>432</v>
      </c>
      <c r="C31" s="120">
        <v>228.06</v>
      </c>
      <c r="D31" s="120">
        <v>0</v>
      </c>
      <c r="E31" s="121">
        <v>0</v>
      </c>
    </row>
    <row r="32" spans="1:5">
      <c r="A32" s="1214" t="s">
        <v>486</v>
      </c>
      <c r="B32" s="246" t="s">
        <v>433</v>
      </c>
      <c r="C32" s="122">
        <v>432395.36</v>
      </c>
      <c r="D32" s="122">
        <v>1401.56</v>
      </c>
      <c r="E32" s="123">
        <v>0.32</v>
      </c>
    </row>
    <row r="33" spans="1:5">
      <c r="A33" s="1212" t="s">
        <v>486</v>
      </c>
      <c r="B33" s="189" t="s">
        <v>583</v>
      </c>
      <c r="C33" s="120">
        <v>432468.52</v>
      </c>
      <c r="D33" s="120">
        <v>3436.13</v>
      </c>
      <c r="E33" s="121">
        <v>0.79</v>
      </c>
    </row>
    <row r="34" spans="1:5">
      <c r="A34" s="1213" t="s">
        <v>610</v>
      </c>
      <c r="B34" s="187" t="s">
        <v>584</v>
      </c>
      <c r="C34" s="120">
        <v>209467.33</v>
      </c>
      <c r="D34" s="120">
        <v>2063.75</v>
      </c>
      <c r="E34" s="121">
        <v>0.99</v>
      </c>
    </row>
    <row r="35" spans="1:5">
      <c r="A35" s="1213" t="s">
        <v>610</v>
      </c>
      <c r="B35" s="188" t="s">
        <v>585</v>
      </c>
      <c r="C35" s="120">
        <v>224647.84</v>
      </c>
      <c r="D35" s="120">
        <v>1345.25</v>
      </c>
      <c r="E35" s="121">
        <v>0.6</v>
      </c>
    </row>
    <row r="36" spans="1:5">
      <c r="A36" s="1213" t="s">
        <v>610</v>
      </c>
      <c r="B36" s="188" t="s">
        <v>586</v>
      </c>
      <c r="C36" s="120">
        <v>80608.53</v>
      </c>
      <c r="D36" s="120">
        <v>217.13</v>
      </c>
      <c r="E36" s="121">
        <v>0.27</v>
      </c>
    </row>
    <row r="37" spans="1:5">
      <c r="A37" s="1213" t="s">
        <v>610</v>
      </c>
      <c r="B37" s="188" t="s">
        <v>587</v>
      </c>
      <c r="C37" s="120">
        <v>54432.12</v>
      </c>
      <c r="D37" s="120">
        <v>27.94</v>
      </c>
      <c r="E37" s="121">
        <v>0.05</v>
      </c>
    </row>
    <row r="38" spans="1:5">
      <c r="A38" s="1213" t="s">
        <v>610</v>
      </c>
      <c r="B38" s="188" t="s">
        <v>588</v>
      </c>
      <c r="C38" s="120">
        <v>29343.49</v>
      </c>
      <c r="D38" s="120">
        <v>25.69</v>
      </c>
      <c r="E38" s="121">
        <v>0.09</v>
      </c>
    </row>
    <row r="39" spans="1:5">
      <c r="A39" s="1213" t="s">
        <v>610</v>
      </c>
      <c r="B39" s="188" t="s">
        <v>432</v>
      </c>
      <c r="C39" s="120">
        <v>5826.53</v>
      </c>
      <c r="D39" s="120">
        <v>9.3800000000000008</v>
      </c>
      <c r="E39" s="121">
        <v>0.16</v>
      </c>
    </row>
    <row r="40" spans="1:5">
      <c r="A40" s="1214" t="s">
        <v>610</v>
      </c>
      <c r="B40" s="246" t="s">
        <v>433</v>
      </c>
      <c r="C40" s="122">
        <v>1036794.36</v>
      </c>
      <c r="D40" s="122">
        <v>7125.27</v>
      </c>
      <c r="E40" s="123">
        <v>0.69</v>
      </c>
    </row>
    <row r="41" spans="1:5">
      <c r="A41" s="1212" t="s">
        <v>230</v>
      </c>
      <c r="B41" s="189" t="s">
        <v>583</v>
      </c>
      <c r="C41" s="120">
        <v>1055576.08</v>
      </c>
      <c r="D41" s="120">
        <v>670.81</v>
      </c>
      <c r="E41" s="121">
        <v>0.06</v>
      </c>
    </row>
    <row r="42" spans="1:5">
      <c r="A42" s="1213" t="s">
        <v>611</v>
      </c>
      <c r="B42" s="187" t="s">
        <v>584</v>
      </c>
      <c r="C42" s="120">
        <v>76007.570000000007</v>
      </c>
      <c r="D42" s="120">
        <v>67.94</v>
      </c>
      <c r="E42" s="121">
        <v>0.09</v>
      </c>
    </row>
    <row r="43" spans="1:5">
      <c r="A43" s="1213" t="s">
        <v>611</v>
      </c>
      <c r="B43" s="188" t="s">
        <v>585</v>
      </c>
      <c r="C43" s="120">
        <v>52680.34</v>
      </c>
      <c r="D43" s="120">
        <v>35.25</v>
      </c>
      <c r="E43" s="121">
        <v>7.0000000000000007E-2</v>
      </c>
    </row>
    <row r="44" spans="1:5">
      <c r="A44" s="1213" t="s">
        <v>611</v>
      </c>
      <c r="B44" s="188" t="s">
        <v>586</v>
      </c>
      <c r="C44" s="120">
        <v>15928.17</v>
      </c>
      <c r="D44" s="120">
        <v>14.31</v>
      </c>
      <c r="E44" s="121">
        <v>0.09</v>
      </c>
    </row>
    <row r="45" spans="1:5">
      <c r="A45" s="1213" t="s">
        <v>611</v>
      </c>
      <c r="B45" s="188" t="s">
        <v>587</v>
      </c>
      <c r="C45" s="120">
        <v>6732.76</v>
      </c>
      <c r="D45" s="120">
        <v>0.81</v>
      </c>
      <c r="E45" s="121">
        <v>0.01</v>
      </c>
    </row>
    <row r="46" spans="1:5">
      <c r="A46" s="1213" t="s">
        <v>611</v>
      </c>
      <c r="B46" s="188" t="s">
        <v>588</v>
      </c>
      <c r="C46" s="120">
        <v>2907.25</v>
      </c>
      <c r="D46" s="120">
        <v>0</v>
      </c>
      <c r="E46" s="121">
        <v>0</v>
      </c>
    </row>
    <row r="47" spans="1:5">
      <c r="A47" s="1213" t="s">
        <v>611</v>
      </c>
      <c r="B47" s="188" t="s">
        <v>432</v>
      </c>
      <c r="C47" s="120">
        <v>1707.19</v>
      </c>
      <c r="D47" s="120">
        <v>0</v>
      </c>
      <c r="E47" s="121">
        <v>0</v>
      </c>
    </row>
    <row r="48" spans="1:5">
      <c r="A48" s="1214" t="s">
        <v>611</v>
      </c>
      <c r="B48" s="246" t="s">
        <v>433</v>
      </c>
      <c r="C48" s="122">
        <v>1211539.3600000001</v>
      </c>
      <c r="D48" s="122">
        <v>789.12</v>
      </c>
      <c r="E48" s="123">
        <v>7.0000000000000007E-2</v>
      </c>
    </row>
    <row r="49" spans="1:5" s="662" customFormat="1">
      <c r="A49" s="1250" t="s">
        <v>769</v>
      </c>
      <c r="B49" s="266" t="s">
        <v>583</v>
      </c>
      <c r="C49" s="280">
        <v>595552.23</v>
      </c>
      <c r="D49" s="280">
        <v>5244.93</v>
      </c>
      <c r="E49" s="281">
        <v>0.88</v>
      </c>
    </row>
    <row r="50" spans="1:5" s="662" customFormat="1">
      <c r="A50" s="1236"/>
      <c r="B50" s="267" t="s">
        <v>584</v>
      </c>
      <c r="C50" s="280">
        <v>46938.97</v>
      </c>
      <c r="D50" s="280">
        <v>248.38</v>
      </c>
      <c r="E50" s="281">
        <v>0.53</v>
      </c>
    </row>
    <row r="51" spans="1:5" s="662" customFormat="1">
      <c r="A51" s="1236"/>
      <c r="B51" s="268" t="s">
        <v>585</v>
      </c>
      <c r="C51" s="280">
        <v>30081.31</v>
      </c>
      <c r="D51" s="280">
        <v>322.38</v>
      </c>
      <c r="E51" s="281">
        <v>1.07</v>
      </c>
    </row>
    <row r="52" spans="1:5" s="662" customFormat="1">
      <c r="A52" s="1236"/>
      <c r="B52" s="268" t="s">
        <v>586</v>
      </c>
      <c r="C52" s="280">
        <v>5787.25</v>
      </c>
      <c r="D52" s="280">
        <v>68</v>
      </c>
      <c r="E52" s="281">
        <v>1.17</v>
      </c>
    </row>
    <row r="53" spans="1:5" s="662" customFormat="1">
      <c r="A53" s="1236"/>
      <c r="B53" s="268" t="s">
        <v>587</v>
      </c>
      <c r="C53" s="280">
        <v>914.07</v>
      </c>
      <c r="D53" s="280">
        <v>12.56</v>
      </c>
      <c r="E53" s="281">
        <v>1.37</v>
      </c>
    </row>
    <row r="54" spans="1:5" s="662" customFormat="1">
      <c r="A54" s="1236"/>
      <c r="B54" s="268" t="s">
        <v>588</v>
      </c>
      <c r="C54" s="280">
        <v>51.23</v>
      </c>
      <c r="D54" s="280">
        <v>0</v>
      </c>
      <c r="E54" s="281">
        <v>0</v>
      </c>
    </row>
    <row r="55" spans="1:5" s="662" customFormat="1">
      <c r="A55" s="1236"/>
      <c r="B55" s="268" t="s">
        <v>432</v>
      </c>
      <c r="C55" s="280">
        <v>0.31</v>
      </c>
      <c r="D55" s="280">
        <v>0</v>
      </c>
      <c r="E55" s="281">
        <v>0</v>
      </c>
    </row>
    <row r="56" spans="1:5" s="662" customFormat="1">
      <c r="A56" s="1251"/>
      <c r="B56" s="271" t="s">
        <v>433</v>
      </c>
      <c r="C56" s="283">
        <v>679325.37</v>
      </c>
      <c r="D56" s="283">
        <v>5896.2500000000009</v>
      </c>
      <c r="E56" s="284">
        <v>0.87</v>
      </c>
    </row>
    <row r="57" spans="1:5">
      <c r="A57" s="1212" t="s">
        <v>610</v>
      </c>
      <c r="B57" s="189" t="s">
        <v>583</v>
      </c>
      <c r="C57" s="120">
        <v>688884.69</v>
      </c>
      <c r="D57" s="120">
        <v>2061.8000000000002</v>
      </c>
      <c r="E57" s="121">
        <v>0.3</v>
      </c>
    </row>
    <row r="58" spans="1:5">
      <c r="A58" s="1213" t="s">
        <v>612</v>
      </c>
      <c r="B58" s="187" t="s">
        <v>584</v>
      </c>
      <c r="C58" s="120">
        <v>227370.14</v>
      </c>
      <c r="D58" s="120">
        <v>1553.63</v>
      </c>
      <c r="E58" s="121">
        <v>0.68</v>
      </c>
    </row>
    <row r="59" spans="1:5">
      <c r="A59" s="1213" t="s">
        <v>612</v>
      </c>
      <c r="B59" s="188" t="s">
        <v>585</v>
      </c>
      <c r="C59" s="120">
        <v>181861.73</v>
      </c>
      <c r="D59" s="120">
        <v>533.13</v>
      </c>
      <c r="E59" s="121">
        <v>0.28999999999999998</v>
      </c>
    </row>
    <row r="60" spans="1:5">
      <c r="A60" s="1213" t="s">
        <v>612</v>
      </c>
      <c r="B60" s="188" t="s">
        <v>586</v>
      </c>
      <c r="C60" s="120">
        <v>112617.7</v>
      </c>
      <c r="D60" s="120">
        <v>221.63</v>
      </c>
      <c r="E60" s="121">
        <v>0.2</v>
      </c>
    </row>
    <row r="61" spans="1:5">
      <c r="A61" s="1213" t="s">
        <v>612</v>
      </c>
      <c r="B61" s="188" t="s">
        <v>587</v>
      </c>
      <c r="C61" s="120">
        <v>67622.42</v>
      </c>
      <c r="D61" s="120">
        <v>219.75</v>
      </c>
      <c r="E61" s="121">
        <v>0.32</v>
      </c>
    </row>
    <row r="62" spans="1:5">
      <c r="A62" s="1213" t="s">
        <v>612</v>
      </c>
      <c r="B62" s="188" t="s">
        <v>588</v>
      </c>
      <c r="C62" s="120">
        <v>27835.439999999999</v>
      </c>
      <c r="D62" s="120">
        <v>110.56</v>
      </c>
      <c r="E62" s="121">
        <v>0.4</v>
      </c>
    </row>
    <row r="63" spans="1:5">
      <c r="A63" s="1213" t="s">
        <v>612</v>
      </c>
      <c r="B63" s="188" t="s">
        <v>432</v>
      </c>
      <c r="C63" s="120">
        <v>10345.17</v>
      </c>
      <c r="D63" s="120">
        <v>23.44</v>
      </c>
      <c r="E63" s="121">
        <v>0.23</v>
      </c>
    </row>
    <row r="64" spans="1:5">
      <c r="A64" s="1214" t="s">
        <v>612</v>
      </c>
      <c r="B64" s="246" t="s">
        <v>433</v>
      </c>
      <c r="C64" s="122">
        <v>1316537.29</v>
      </c>
      <c r="D64" s="122">
        <v>4723.9399999999996</v>
      </c>
      <c r="E64" s="123">
        <v>0.36</v>
      </c>
    </row>
    <row r="65" spans="1:5">
      <c r="A65" s="1212" t="s">
        <v>919</v>
      </c>
      <c r="B65" s="189" t="s">
        <v>583</v>
      </c>
      <c r="C65" s="120">
        <v>884007.88</v>
      </c>
      <c r="D65" s="120">
        <v>8380.75</v>
      </c>
      <c r="E65" s="121">
        <v>0.95</v>
      </c>
    </row>
    <row r="66" spans="1:5">
      <c r="A66" s="1213" t="s">
        <v>612</v>
      </c>
      <c r="B66" s="187" t="s">
        <v>584</v>
      </c>
      <c r="C66" s="120">
        <v>92778.41</v>
      </c>
      <c r="D66" s="120">
        <v>392</v>
      </c>
      <c r="E66" s="121">
        <v>0.42</v>
      </c>
    </row>
    <row r="67" spans="1:5">
      <c r="A67" s="1213" t="s">
        <v>612</v>
      </c>
      <c r="B67" s="188" t="s">
        <v>585</v>
      </c>
      <c r="C67" s="120">
        <v>39956.75</v>
      </c>
      <c r="D67" s="120">
        <v>96.63</v>
      </c>
      <c r="E67" s="121">
        <v>0.24</v>
      </c>
    </row>
    <row r="68" spans="1:5">
      <c r="A68" s="1213" t="s">
        <v>612</v>
      </c>
      <c r="B68" s="188" t="s">
        <v>586</v>
      </c>
      <c r="C68" s="120">
        <v>3859.36</v>
      </c>
      <c r="D68" s="120">
        <v>6.56</v>
      </c>
      <c r="E68" s="121">
        <v>0.17</v>
      </c>
    </row>
    <row r="69" spans="1:5">
      <c r="A69" s="1213" t="s">
        <v>612</v>
      </c>
      <c r="B69" s="188" t="s">
        <v>587</v>
      </c>
      <c r="C69" s="120">
        <v>194.33</v>
      </c>
      <c r="D69" s="120">
        <v>0</v>
      </c>
      <c r="E69" s="121">
        <v>0</v>
      </c>
    </row>
    <row r="70" spans="1:5">
      <c r="A70" s="1213" t="s">
        <v>612</v>
      </c>
      <c r="B70" s="188" t="s">
        <v>588</v>
      </c>
      <c r="C70" s="120">
        <v>3.19</v>
      </c>
      <c r="D70" s="120">
        <v>0</v>
      </c>
      <c r="E70" s="121">
        <v>0</v>
      </c>
    </row>
    <row r="71" spans="1:5">
      <c r="A71" s="1213" t="s">
        <v>612</v>
      </c>
      <c r="B71" s="188" t="s">
        <v>432</v>
      </c>
      <c r="C71" s="120">
        <v>0</v>
      </c>
      <c r="D71" s="120">
        <v>0</v>
      </c>
      <c r="E71" s="121">
        <v>0</v>
      </c>
    </row>
    <row r="72" spans="1:5">
      <c r="A72" s="1214" t="s">
        <v>612</v>
      </c>
      <c r="B72" s="246" t="s">
        <v>433</v>
      </c>
      <c r="C72" s="122">
        <v>1020799.9199999999</v>
      </c>
      <c r="D72" s="122">
        <v>8875.9399999999987</v>
      </c>
      <c r="E72" s="123">
        <v>0.87</v>
      </c>
    </row>
    <row r="73" spans="1:5">
      <c r="A73" s="1212" t="s">
        <v>611</v>
      </c>
      <c r="B73" s="189" t="s">
        <v>583</v>
      </c>
      <c r="C73" s="120">
        <v>226904.09</v>
      </c>
      <c r="D73" s="120">
        <v>10469.81</v>
      </c>
      <c r="E73" s="121">
        <v>4.6100000000000003</v>
      </c>
    </row>
    <row r="74" spans="1:5">
      <c r="A74" s="1213" t="s">
        <v>613</v>
      </c>
      <c r="B74" s="187" t="s">
        <v>584</v>
      </c>
      <c r="C74" s="120">
        <v>124956.39</v>
      </c>
      <c r="D74" s="120">
        <v>9499.44</v>
      </c>
      <c r="E74" s="121">
        <v>7.6</v>
      </c>
    </row>
    <row r="75" spans="1:5">
      <c r="A75" s="1213" t="s">
        <v>613</v>
      </c>
      <c r="B75" s="188" t="s">
        <v>585</v>
      </c>
      <c r="C75" s="120">
        <v>112025.15</v>
      </c>
      <c r="D75" s="120">
        <v>5267</v>
      </c>
      <c r="E75" s="121">
        <v>4.7</v>
      </c>
    </row>
    <row r="76" spans="1:5">
      <c r="A76" s="1213" t="s">
        <v>613</v>
      </c>
      <c r="B76" s="188" t="s">
        <v>586</v>
      </c>
      <c r="C76" s="120">
        <v>61301.45</v>
      </c>
      <c r="D76" s="120">
        <v>818.56</v>
      </c>
      <c r="E76" s="121">
        <v>1.34</v>
      </c>
    </row>
    <row r="77" spans="1:5">
      <c r="A77" s="1213" t="s">
        <v>613</v>
      </c>
      <c r="B77" s="188" t="s">
        <v>587</v>
      </c>
      <c r="C77" s="120">
        <v>43197.39</v>
      </c>
      <c r="D77" s="120">
        <v>617.88</v>
      </c>
      <c r="E77" s="121">
        <v>1.43</v>
      </c>
    </row>
    <row r="78" spans="1:5">
      <c r="A78" s="1213" t="s">
        <v>613</v>
      </c>
      <c r="B78" s="188" t="s">
        <v>588</v>
      </c>
      <c r="C78" s="120">
        <v>22623.919999999998</v>
      </c>
      <c r="D78" s="120">
        <v>684.13</v>
      </c>
      <c r="E78" s="121">
        <v>3.02</v>
      </c>
    </row>
    <row r="79" spans="1:5">
      <c r="A79" s="1213" t="s">
        <v>613</v>
      </c>
      <c r="B79" s="188" t="s">
        <v>432</v>
      </c>
      <c r="C79" s="120">
        <v>7840.66</v>
      </c>
      <c r="D79" s="120">
        <v>282.44</v>
      </c>
      <c r="E79" s="121">
        <v>3.6</v>
      </c>
    </row>
    <row r="80" spans="1:5">
      <c r="A80" s="1214" t="s">
        <v>613</v>
      </c>
      <c r="B80" s="246" t="s">
        <v>433</v>
      </c>
      <c r="C80" s="122">
        <v>598849.05000000005</v>
      </c>
      <c r="D80" s="122">
        <v>27639.26</v>
      </c>
      <c r="E80" s="123">
        <v>4.62</v>
      </c>
    </row>
    <row r="81" spans="1:5">
      <c r="A81" s="1212" t="s">
        <v>612</v>
      </c>
      <c r="B81" s="189" t="s">
        <v>583</v>
      </c>
      <c r="C81" s="120">
        <v>56942.41</v>
      </c>
      <c r="D81" s="120">
        <v>393.06</v>
      </c>
      <c r="E81" s="121">
        <v>0.69</v>
      </c>
    </row>
    <row r="82" spans="1:5">
      <c r="A82" s="1213" t="s">
        <v>614</v>
      </c>
      <c r="B82" s="187" t="s">
        <v>584</v>
      </c>
      <c r="C82" s="120">
        <v>50700.97</v>
      </c>
      <c r="D82" s="120">
        <v>296.75</v>
      </c>
      <c r="E82" s="121">
        <v>0.59</v>
      </c>
    </row>
    <row r="83" spans="1:5">
      <c r="A83" s="1213" t="s">
        <v>614</v>
      </c>
      <c r="B83" s="188" t="s">
        <v>585</v>
      </c>
      <c r="C83" s="120">
        <v>59742.34</v>
      </c>
      <c r="D83" s="120">
        <v>401.19</v>
      </c>
      <c r="E83" s="121">
        <v>0.67</v>
      </c>
    </row>
    <row r="84" spans="1:5">
      <c r="A84" s="1213" t="s">
        <v>614</v>
      </c>
      <c r="B84" s="188" t="s">
        <v>586</v>
      </c>
      <c r="C84" s="120">
        <v>15005.26</v>
      </c>
      <c r="D84" s="120">
        <v>114.44</v>
      </c>
      <c r="E84" s="121">
        <v>0.76</v>
      </c>
    </row>
    <row r="85" spans="1:5">
      <c r="A85" s="1213" t="s">
        <v>614</v>
      </c>
      <c r="B85" s="188" t="s">
        <v>587</v>
      </c>
      <c r="C85" s="120">
        <v>4645.37</v>
      </c>
      <c r="D85" s="120">
        <v>22.25</v>
      </c>
      <c r="E85" s="121">
        <v>0.48</v>
      </c>
    </row>
    <row r="86" spans="1:5">
      <c r="A86" s="1213" t="s">
        <v>614</v>
      </c>
      <c r="B86" s="188" t="s">
        <v>588</v>
      </c>
      <c r="C86" s="120">
        <v>951.94</v>
      </c>
      <c r="D86" s="120">
        <v>0.31</v>
      </c>
      <c r="E86" s="121">
        <v>0.03</v>
      </c>
    </row>
    <row r="87" spans="1:5">
      <c r="A87" s="1213" t="s">
        <v>614</v>
      </c>
      <c r="B87" s="188" t="s">
        <v>432</v>
      </c>
      <c r="C87" s="120">
        <v>90.27</v>
      </c>
      <c r="D87" s="120">
        <v>0</v>
      </c>
      <c r="E87" s="121">
        <v>0</v>
      </c>
    </row>
    <row r="88" spans="1:5">
      <c r="A88" s="1214" t="s">
        <v>614</v>
      </c>
      <c r="B88" s="246" t="s">
        <v>433</v>
      </c>
      <c r="C88" s="122">
        <v>188078.56</v>
      </c>
      <c r="D88" s="122">
        <v>1228</v>
      </c>
      <c r="E88" s="123">
        <v>0.65</v>
      </c>
    </row>
    <row r="89" spans="1:5">
      <c r="A89" s="1212" t="s">
        <v>613</v>
      </c>
      <c r="B89" s="189" t="s">
        <v>583</v>
      </c>
      <c r="C89" s="120">
        <v>506454.27</v>
      </c>
      <c r="D89" s="120">
        <v>2719.8</v>
      </c>
      <c r="E89" s="121">
        <v>0.54</v>
      </c>
    </row>
    <row r="90" spans="1:5">
      <c r="A90" s="1213" t="s">
        <v>136</v>
      </c>
      <c r="B90" s="187" t="s">
        <v>584</v>
      </c>
      <c r="C90" s="120">
        <v>221571.05</v>
      </c>
      <c r="D90" s="120">
        <v>2046.13</v>
      </c>
      <c r="E90" s="121">
        <v>0.92</v>
      </c>
    </row>
    <row r="91" spans="1:5">
      <c r="A91" s="1213" t="s">
        <v>136</v>
      </c>
      <c r="B91" s="188" t="s">
        <v>585</v>
      </c>
      <c r="C91" s="120">
        <v>164091.01999999999</v>
      </c>
      <c r="D91" s="120">
        <v>1390.88</v>
      </c>
      <c r="E91" s="121">
        <v>0.85</v>
      </c>
    </row>
    <row r="92" spans="1:5">
      <c r="A92" s="1213" t="s">
        <v>136</v>
      </c>
      <c r="B92" s="188" t="s">
        <v>586</v>
      </c>
      <c r="C92" s="120">
        <v>66327.16</v>
      </c>
      <c r="D92" s="120">
        <v>174.56</v>
      </c>
      <c r="E92" s="121">
        <v>0.26</v>
      </c>
    </row>
    <row r="93" spans="1:5">
      <c r="A93" s="1213" t="s">
        <v>136</v>
      </c>
      <c r="B93" s="188" t="s">
        <v>587</v>
      </c>
      <c r="C93" s="120">
        <v>34483.94</v>
      </c>
      <c r="D93" s="120">
        <v>10.19</v>
      </c>
      <c r="E93" s="121">
        <v>0.03</v>
      </c>
    </row>
    <row r="94" spans="1:5">
      <c r="A94" s="1213" t="s">
        <v>136</v>
      </c>
      <c r="B94" s="188" t="s">
        <v>588</v>
      </c>
      <c r="C94" s="120">
        <v>12731.98</v>
      </c>
      <c r="D94" s="120">
        <v>29.44</v>
      </c>
      <c r="E94" s="121">
        <v>0.23</v>
      </c>
    </row>
    <row r="95" spans="1:5">
      <c r="A95" s="1213" t="s">
        <v>136</v>
      </c>
      <c r="B95" s="188" t="s">
        <v>432</v>
      </c>
      <c r="C95" s="120">
        <v>3473.89</v>
      </c>
      <c r="D95" s="120">
        <v>3.75</v>
      </c>
      <c r="E95" s="121">
        <v>0.11</v>
      </c>
    </row>
    <row r="96" spans="1:5" ht="13.5" thickBot="1">
      <c r="A96" s="1255" t="s">
        <v>136</v>
      </c>
      <c r="B96" s="66" t="s">
        <v>433</v>
      </c>
      <c r="C96" s="232">
        <v>1009133.31</v>
      </c>
      <c r="D96" s="232">
        <v>6374.75</v>
      </c>
      <c r="E96" s="233">
        <v>0.63</v>
      </c>
    </row>
    <row r="97" spans="1:3">
      <c r="A97" s="1177" t="s">
        <v>185</v>
      </c>
      <c r="B97" s="1177"/>
      <c r="C97" s="1177"/>
    </row>
  </sheetData>
  <mergeCells count="18">
    <mergeCell ref="A97:C97"/>
    <mergeCell ref="A9:A16"/>
    <mergeCell ref="A17:A24"/>
    <mergeCell ref="A25:A32"/>
    <mergeCell ref="A33:A40"/>
    <mergeCell ref="A41:A48"/>
    <mergeCell ref="A49:A56"/>
    <mergeCell ref="A57:A64"/>
    <mergeCell ref="A65:A72"/>
    <mergeCell ref="A73:A80"/>
    <mergeCell ref="A81:A88"/>
    <mergeCell ref="A89:A96"/>
    <mergeCell ref="A1:E1"/>
    <mergeCell ref="A3:E3"/>
    <mergeCell ref="A4:E4"/>
    <mergeCell ref="A5:E5"/>
    <mergeCell ref="A7:A8"/>
    <mergeCell ref="D7:E7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6" orientation="portrait" r:id="rId2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59"/>
  <dimension ref="A1:G112"/>
  <sheetViews>
    <sheetView view="pageBreakPreview" zoomScale="60" workbookViewId="0">
      <selection activeCell="E5" sqref="E5:I5"/>
    </sheetView>
  </sheetViews>
  <sheetFormatPr baseColWidth="10" defaultRowHeight="12.75"/>
  <cols>
    <col min="1" max="1" width="30.85546875" style="340" customWidth="1"/>
    <col min="2" max="2" width="30.7109375" style="340" customWidth="1"/>
    <col min="3" max="3" width="22.42578125" style="340" customWidth="1"/>
    <col min="4" max="4" width="22.7109375" style="340" customWidth="1"/>
    <col min="5" max="5" width="21.28515625" style="340" customWidth="1"/>
    <col min="6" max="6" width="2.28515625" style="340" customWidth="1"/>
    <col min="7" max="16384" width="11.42578125" style="340"/>
  </cols>
  <sheetData>
    <row r="1" spans="1:7" ht="18">
      <c r="A1" s="1215" t="s">
        <v>232</v>
      </c>
      <c r="B1" s="1215"/>
      <c r="C1" s="1215"/>
      <c r="D1" s="1215"/>
      <c r="E1" s="1215"/>
      <c r="F1" s="77"/>
      <c r="G1" s="77"/>
    </row>
    <row r="3" spans="1:7" s="662" customFormat="1" ht="15">
      <c r="A3" s="1253" t="s">
        <v>933</v>
      </c>
      <c r="B3" s="1253"/>
      <c r="C3" s="1253"/>
      <c r="D3" s="1253"/>
      <c r="E3" s="1253"/>
      <c r="F3" s="265"/>
      <c r="G3" s="265"/>
    </row>
    <row r="4" spans="1:7" s="662" customFormat="1" ht="15" customHeight="1">
      <c r="A4" s="1257" t="s">
        <v>930</v>
      </c>
      <c r="B4" s="1257"/>
      <c r="C4" s="1257"/>
      <c r="D4" s="1257"/>
      <c r="E4" s="1257"/>
      <c r="F4" s="773"/>
      <c r="G4" s="265"/>
    </row>
    <row r="5" spans="1:7" ht="15">
      <c r="A5" s="1183" t="s">
        <v>184</v>
      </c>
      <c r="B5" s="1183"/>
      <c r="C5" s="1183"/>
      <c r="D5" s="1183"/>
      <c r="E5" s="1183"/>
      <c r="F5" s="6"/>
    </row>
    <row r="6" spans="1:7" ht="13.5" thickBot="1">
      <c r="A6" s="42"/>
      <c r="B6" s="42"/>
      <c r="C6" s="42"/>
      <c r="D6" s="42"/>
      <c r="E6" s="42"/>
      <c r="F6" s="6"/>
    </row>
    <row r="7" spans="1:7" ht="38.25" customHeight="1">
      <c r="A7" s="1217" t="s">
        <v>218</v>
      </c>
      <c r="B7" s="656" t="s">
        <v>425</v>
      </c>
      <c r="C7" s="656" t="s">
        <v>628</v>
      </c>
      <c r="D7" s="1219" t="s">
        <v>449</v>
      </c>
      <c r="E7" s="1131"/>
      <c r="F7" s="6"/>
    </row>
    <row r="8" spans="1:7" ht="36.75" customHeight="1" thickBot="1">
      <c r="A8" s="1218"/>
      <c r="B8" s="661" t="s">
        <v>582</v>
      </c>
      <c r="C8" s="661" t="s">
        <v>450</v>
      </c>
      <c r="D8" s="107" t="s">
        <v>632</v>
      </c>
      <c r="E8" s="676" t="s">
        <v>475</v>
      </c>
      <c r="F8" s="6"/>
    </row>
    <row r="9" spans="1:7">
      <c r="A9" s="1212" t="s">
        <v>614</v>
      </c>
      <c r="B9" s="189" t="s">
        <v>583</v>
      </c>
      <c r="C9" s="120">
        <v>719808.1</v>
      </c>
      <c r="D9" s="120">
        <v>906.94</v>
      </c>
      <c r="E9" s="121">
        <v>0.13</v>
      </c>
      <c r="F9" s="6"/>
    </row>
    <row r="10" spans="1:7">
      <c r="A10" s="1213" t="s">
        <v>136</v>
      </c>
      <c r="B10" s="187" t="s">
        <v>584</v>
      </c>
      <c r="C10" s="120">
        <v>40068.78</v>
      </c>
      <c r="D10" s="120">
        <v>96.38</v>
      </c>
      <c r="E10" s="121">
        <v>0.24</v>
      </c>
      <c r="F10" s="6"/>
    </row>
    <row r="11" spans="1:7">
      <c r="A11" s="1213" t="s">
        <v>136</v>
      </c>
      <c r="B11" s="188" t="s">
        <v>585</v>
      </c>
      <c r="C11" s="120">
        <v>25721.759999999998</v>
      </c>
      <c r="D11" s="120">
        <v>56.69</v>
      </c>
      <c r="E11" s="121">
        <v>0.22</v>
      </c>
      <c r="F11" s="6"/>
    </row>
    <row r="12" spans="1:7">
      <c r="A12" s="1213" t="s">
        <v>136</v>
      </c>
      <c r="B12" s="188" t="s">
        <v>586</v>
      </c>
      <c r="C12" s="120">
        <v>6153.21</v>
      </c>
      <c r="D12" s="120">
        <v>32.31</v>
      </c>
      <c r="E12" s="121">
        <v>0.53</v>
      </c>
      <c r="F12" s="6"/>
    </row>
    <row r="13" spans="1:7">
      <c r="A13" s="1213" t="s">
        <v>136</v>
      </c>
      <c r="B13" s="188" t="s">
        <v>587</v>
      </c>
      <c r="C13" s="120">
        <v>838.85</v>
      </c>
      <c r="D13" s="120">
        <v>3</v>
      </c>
      <c r="E13" s="121">
        <v>0.36</v>
      </c>
      <c r="F13" s="6"/>
    </row>
    <row r="14" spans="1:7">
      <c r="A14" s="1213" t="s">
        <v>136</v>
      </c>
      <c r="B14" s="188" t="s">
        <v>588</v>
      </c>
      <c r="C14" s="120">
        <v>29.26</v>
      </c>
      <c r="D14" s="120">
        <v>0</v>
      </c>
      <c r="E14" s="121">
        <v>0</v>
      </c>
      <c r="F14" s="6"/>
    </row>
    <row r="15" spans="1:7">
      <c r="A15" s="1213" t="s">
        <v>136</v>
      </c>
      <c r="B15" s="188" t="s">
        <v>432</v>
      </c>
      <c r="C15" s="120">
        <v>0</v>
      </c>
      <c r="D15" s="120">
        <v>0</v>
      </c>
      <c r="E15" s="121">
        <v>0</v>
      </c>
      <c r="F15" s="6"/>
    </row>
    <row r="16" spans="1:7">
      <c r="A16" s="1213" t="s">
        <v>136</v>
      </c>
      <c r="B16" s="65" t="s">
        <v>433</v>
      </c>
      <c r="C16" s="120">
        <v>792619.96</v>
      </c>
      <c r="D16" s="120">
        <v>1095.32</v>
      </c>
      <c r="E16" s="121">
        <v>0.14000000000000001</v>
      </c>
      <c r="F16" s="6"/>
    </row>
    <row r="17" spans="1:6">
      <c r="A17" s="1212" t="s">
        <v>136</v>
      </c>
      <c r="B17" s="189" t="s">
        <v>583</v>
      </c>
      <c r="C17" s="125">
        <v>853008.3</v>
      </c>
      <c r="D17" s="125">
        <v>1409.93</v>
      </c>
      <c r="E17" s="126">
        <v>0.17</v>
      </c>
      <c r="F17" s="6"/>
    </row>
    <row r="18" spans="1:6">
      <c r="A18" s="1213" t="s">
        <v>136</v>
      </c>
      <c r="B18" s="187" t="s">
        <v>584</v>
      </c>
      <c r="C18" s="120">
        <v>98957.13</v>
      </c>
      <c r="D18" s="120">
        <v>221.75</v>
      </c>
      <c r="E18" s="121">
        <v>0.22</v>
      </c>
      <c r="F18" s="6"/>
    </row>
    <row r="19" spans="1:6">
      <c r="A19" s="1213" t="s">
        <v>136</v>
      </c>
      <c r="B19" s="188" t="s">
        <v>585</v>
      </c>
      <c r="C19" s="120">
        <v>57486.57</v>
      </c>
      <c r="D19" s="120">
        <v>146.75</v>
      </c>
      <c r="E19" s="121">
        <v>0.26</v>
      </c>
      <c r="F19" s="6"/>
    </row>
    <row r="20" spans="1:6">
      <c r="A20" s="1213" t="s">
        <v>136</v>
      </c>
      <c r="B20" s="188" t="s">
        <v>586</v>
      </c>
      <c r="C20" s="120">
        <v>11133.93</v>
      </c>
      <c r="D20" s="120">
        <v>14.44</v>
      </c>
      <c r="E20" s="121">
        <v>0.13</v>
      </c>
      <c r="F20" s="6"/>
    </row>
    <row r="21" spans="1:6">
      <c r="A21" s="1213" t="s">
        <v>136</v>
      </c>
      <c r="B21" s="188" t="s">
        <v>587</v>
      </c>
      <c r="C21" s="120">
        <v>3619.51</v>
      </c>
      <c r="D21" s="120">
        <v>0.94</v>
      </c>
      <c r="E21" s="121">
        <v>0.03</v>
      </c>
      <c r="F21" s="6"/>
    </row>
    <row r="22" spans="1:6">
      <c r="A22" s="1213" t="s">
        <v>136</v>
      </c>
      <c r="B22" s="188" t="s">
        <v>588</v>
      </c>
      <c r="C22" s="120">
        <v>1337.07</v>
      </c>
      <c r="D22" s="120">
        <v>0</v>
      </c>
      <c r="E22" s="121">
        <v>0</v>
      </c>
      <c r="F22" s="6"/>
    </row>
    <row r="23" spans="1:6">
      <c r="A23" s="1213" t="s">
        <v>136</v>
      </c>
      <c r="B23" s="188" t="s">
        <v>432</v>
      </c>
      <c r="C23" s="120">
        <v>573.95000000000005</v>
      </c>
      <c r="D23" s="120">
        <v>0</v>
      </c>
      <c r="E23" s="121">
        <v>0</v>
      </c>
      <c r="F23" s="6"/>
    </row>
    <row r="24" spans="1:6">
      <c r="A24" s="1214" t="s">
        <v>136</v>
      </c>
      <c r="B24" s="246" t="s">
        <v>433</v>
      </c>
      <c r="C24" s="122">
        <v>1026116.46</v>
      </c>
      <c r="D24" s="122">
        <v>1793.81</v>
      </c>
      <c r="E24" s="123">
        <v>0.17</v>
      </c>
      <c r="F24" s="6"/>
    </row>
    <row r="25" spans="1:6" s="685" customFormat="1">
      <c r="A25" s="1235" t="s">
        <v>921</v>
      </c>
      <c r="B25" s="760" t="s">
        <v>583</v>
      </c>
      <c r="C25" s="761">
        <v>1189100</v>
      </c>
      <c r="D25" s="761">
        <v>16122.43</v>
      </c>
      <c r="E25" s="766">
        <v>64.13</v>
      </c>
      <c r="F25" s="6"/>
    </row>
    <row r="26" spans="1:6" s="685" customFormat="1">
      <c r="A26" s="1236"/>
      <c r="B26" s="267" t="s">
        <v>584</v>
      </c>
      <c r="C26" s="280">
        <v>216151.95</v>
      </c>
      <c r="D26" s="280">
        <v>5011.88</v>
      </c>
      <c r="E26" s="281">
        <v>19.940000000000001</v>
      </c>
      <c r="F26" s="6"/>
    </row>
    <row r="27" spans="1:6" s="685" customFormat="1">
      <c r="A27" s="1236"/>
      <c r="B27" s="268" t="s">
        <v>585</v>
      </c>
      <c r="C27" s="280">
        <v>196725.43</v>
      </c>
      <c r="D27" s="280">
        <v>3729.81</v>
      </c>
      <c r="E27" s="281">
        <v>14.84</v>
      </c>
      <c r="F27" s="6"/>
    </row>
    <row r="28" spans="1:6" s="685" customFormat="1">
      <c r="A28" s="1236"/>
      <c r="B28" s="268" t="s">
        <v>586</v>
      </c>
      <c r="C28" s="280">
        <v>63478.58</v>
      </c>
      <c r="D28" s="280">
        <v>231.06</v>
      </c>
      <c r="E28" s="281">
        <v>0.92</v>
      </c>
      <c r="F28" s="6"/>
    </row>
    <row r="29" spans="1:6" s="685" customFormat="1">
      <c r="A29" s="1236"/>
      <c r="B29" s="268" t="s">
        <v>587</v>
      </c>
      <c r="C29" s="280">
        <v>13479.76</v>
      </c>
      <c r="D29" s="280">
        <v>39.630000000000003</v>
      </c>
      <c r="E29" s="281">
        <v>0.16</v>
      </c>
      <c r="F29" s="6"/>
    </row>
    <row r="30" spans="1:6" s="685" customFormat="1">
      <c r="A30" s="1236"/>
      <c r="B30" s="268" t="s">
        <v>588</v>
      </c>
      <c r="C30" s="280">
        <v>752.33</v>
      </c>
      <c r="D30" s="280">
        <v>2.5</v>
      </c>
      <c r="E30" s="281">
        <v>0.01</v>
      </c>
      <c r="F30" s="6"/>
    </row>
    <row r="31" spans="1:6" s="685" customFormat="1">
      <c r="A31" s="1236"/>
      <c r="B31" s="268" t="s">
        <v>432</v>
      </c>
      <c r="C31" s="280">
        <v>4</v>
      </c>
      <c r="D31" s="280">
        <v>0</v>
      </c>
      <c r="E31" s="281">
        <v>0</v>
      </c>
      <c r="F31" s="6"/>
    </row>
    <row r="32" spans="1:6" s="685" customFormat="1">
      <c r="A32" s="1236"/>
      <c r="B32" s="269" t="s">
        <v>433</v>
      </c>
      <c r="C32" s="280">
        <v>1679692.05</v>
      </c>
      <c r="D32" s="280">
        <v>25137.310000000005</v>
      </c>
      <c r="E32" s="281">
        <v>1.5</v>
      </c>
      <c r="F32" s="6"/>
    </row>
    <row r="33" spans="1:6">
      <c r="A33" s="1236"/>
      <c r="B33" s="270"/>
      <c r="C33" s="682"/>
      <c r="D33" s="682"/>
      <c r="E33" s="772"/>
      <c r="F33" s="6"/>
    </row>
    <row r="34" spans="1:6">
      <c r="A34" s="1236"/>
      <c r="B34" s="269"/>
      <c r="C34" s="682"/>
      <c r="D34" s="682"/>
      <c r="E34" s="772"/>
      <c r="F34" s="6"/>
    </row>
    <row r="35" spans="1:6">
      <c r="A35" s="1237"/>
      <c r="B35" s="762"/>
      <c r="C35" s="763"/>
      <c r="D35" s="763"/>
      <c r="E35" s="767"/>
      <c r="F35" s="6"/>
    </row>
    <row r="36" spans="1:6">
      <c r="A36" s="765"/>
      <c r="B36" s="394"/>
      <c r="C36" s="687"/>
      <c r="D36" s="687"/>
      <c r="E36" s="687"/>
      <c r="F36" s="6"/>
    </row>
    <row r="37" spans="1:6">
      <c r="A37" s="1259" t="s">
        <v>185</v>
      </c>
      <c r="B37" s="1259"/>
      <c r="C37" s="1259"/>
      <c r="D37" s="687"/>
      <c r="E37" s="687"/>
      <c r="F37" s="6"/>
    </row>
    <row r="38" spans="1:6">
      <c r="A38" s="1258"/>
      <c r="B38" s="768"/>
      <c r="C38" s="769"/>
      <c r="D38" s="769"/>
      <c r="E38" s="769"/>
      <c r="F38" s="6"/>
    </row>
    <row r="39" spans="1:6">
      <c r="A39" s="1256"/>
      <c r="B39" s="770"/>
      <c r="C39" s="769"/>
      <c r="D39" s="769"/>
      <c r="E39" s="769"/>
    </row>
    <row r="40" spans="1:6">
      <c r="A40" s="1256"/>
      <c r="B40" s="768"/>
      <c r="C40" s="769"/>
      <c r="D40" s="769"/>
      <c r="E40" s="769"/>
    </row>
    <row r="41" spans="1:6">
      <c r="A41" s="1233"/>
      <c r="B41" s="394"/>
      <c r="C41" s="687"/>
      <c r="D41" s="687"/>
      <c r="E41" s="687"/>
    </row>
    <row r="42" spans="1:6">
      <c r="A42" s="1233"/>
      <c r="B42" s="683"/>
      <c r="C42" s="687"/>
      <c r="D42" s="687"/>
      <c r="E42" s="687"/>
    </row>
    <row r="43" spans="1:6">
      <c r="A43" s="1233"/>
      <c r="B43" s="394"/>
      <c r="C43" s="687"/>
      <c r="D43" s="687"/>
      <c r="E43" s="687"/>
    </row>
    <row r="44" spans="1:6">
      <c r="A44" s="1233"/>
      <c r="B44" s="394"/>
      <c r="C44" s="687"/>
      <c r="D44" s="687"/>
      <c r="E44" s="687"/>
    </row>
    <row r="45" spans="1:6">
      <c r="A45" s="1233"/>
      <c r="B45" s="394"/>
      <c r="C45" s="687"/>
      <c r="D45" s="687"/>
      <c r="E45" s="687"/>
    </row>
    <row r="46" spans="1:6">
      <c r="A46" s="1233"/>
      <c r="B46" s="394"/>
      <c r="C46" s="687"/>
      <c r="D46" s="687"/>
      <c r="E46" s="687"/>
    </row>
    <row r="47" spans="1:6">
      <c r="A47" s="1233"/>
      <c r="B47" s="394"/>
      <c r="C47" s="687"/>
      <c r="D47" s="687"/>
      <c r="E47" s="687"/>
    </row>
    <row r="48" spans="1:6">
      <c r="A48" s="1233"/>
      <c r="B48" s="6"/>
      <c r="C48" s="687"/>
      <c r="D48" s="687"/>
      <c r="E48" s="687"/>
    </row>
    <row r="49" spans="1:5" s="662" customFormat="1">
      <c r="A49" s="1256"/>
      <c r="B49" s="768"/>
      <c r="C49" s="769"/>
      <c r="D49" s="769"/>
      <c r="E49" s="769"/>
    </row>
    <row r="50" spans="1:5" s="662" customFormat="1">
      <c r="A50" s="1256"/>
      <c r="B50" s="770"/>
      <c r="C50" s="769"/>
      <c r="D50" s="769"/>
      <c r="E50" s="769"/>
    </row>
    <row r="51" spans="1:5" s="662" customFormat="1">
      <c r="A51" s="1256"/>
      <c r="B51" s="768"/>
      <c r="C51" s="769"/>
      <c r="D51" s="769"/>
      <c r="E51" s="769"/>
    </row>
    <row r="52" spans="1:5" s="662" customFormat="1">
      <c r="A52" s="1256"/>
      <c r="B52" s="768"/>
      <c r="C52" s="769"/>
      <c r="D52" s="769"/>
      <c r="E52" s="769"/>
    </row>
    <row r="53" spans="1:5" s="662" customFormat="1">
      <c r="A53" s="1256"/>
      <c r="B53" s="768"/>
      <c r="C53" s="769"/>
      <c r="D53" s="769"/>
      <c r="E53" s="769"/>
    </row>
    <row r="54" spans="1:5" s="662" customFormat="1">
      <c r="A54" s="1256"/>
      <c r="B54" s="768"/>
      <c r="C54" s="769"/>
      <c r="D54" s="769"/>
      <c r="E54" s="769"/>
    </row>
    <row r="55" spans="1:5" s="662" customFormat="1">
      <c r="A55" s="1256"/>
      <c r="B55" s="768"/>
      <c r="C55" s="769"/>
      <c r="D55" s="769"/>
      <c r="E55" s="769"/>
    </row>
    <row r="56" spans="1:5" s="662" customFormat="1">
      <c r="A56" s="1256"/>
      <c r="B56" s="771"/>
      <c r="C56" s="769"/>
      <c r="D56" s="769"/>
      <c r="E56" s="769"/>
    </row>
    <row r="57" spans="1:5">
      <c r="A57" s="1233"/>
      <c r="B57" s="394"/>
      <c r="C57" s="687"/>
      <c r="D57" s="687"/>
      <c r="E57" s="687"/>
    </row>
    <row r="58" spans="1:5">
      <c r="A58" s="1233"/>
      <c r="B58" s="683"/>
      <c r="C58" s="687"/>
      <c r="D58" s="687"/>
      <c r="E58" s="687"/>
    </row>
    <row r="59" spans="1:5">
      <c r="A59" s="1233"/>
      <c r="B59" s="394"/>
      <c r="C59" s="687"/>
      <c r="D59" s="687"/>
      <c r="E59" s="687"/>
    </row>
    <row r="60" spans="1:5">
      <c r="A60" s="1233"/>
      <c r="B60" s="394"/>
      <c r="C60" s="687"/>
      <c r="D60" s="687"/>
      <c r="E60" s="687"/>
    </row>
    <row r="61" spans="1:5">
      <c r="A61" s="1233"/>
      <c r="B61" s="394"/>
      <c r="C61" s="687"/>
      <c r="D61" s="687"/>
      <c r="E61" s="687"/>
    </row>
    <row r="62" spans="1:5">
      <c r="A62" s="1233"/>
      <c r="B62" s="394"/>
      <c r="C62" s="687"/>
      <c r="D62" s="687"/>
      <c r="E62" s="687"/>
    </row>
    <row r="63" spans="1:5">
      <c r="A63" s="1233"/>
      <c r="B63" s="394"/>
      <c r="C63" s="687"/>
      <c r="D63" s="687"/>
      <c r="E63" s="687"/>
    </row>
    <row r="64" spans="1:5">
      <c r="A64" s="1233"/>
      <c r="B64" s="6"/>
      <c r="C64" s="687"/>
      <c r="D64" s="687"/>
      <c r="E64" s="687"/>
    </row>
    <row r="65" spans="1:5">
      <c r="A65" s="1233"/>
      <c r="B65" s="394"/>
      <c r="C65" s="687"/>
      <c r="D65" s="687"/>
      <c r="E65" s="687"/>
    </row>
    <row r="66" spans="1:5">
      <c r="A66" s="1233"/>
      <c r="B66" s="683"/>
      <c r="C66" s="687"/>
      <c r="D66" s="687"/>
      <c r="E66" s="687"/>
    </row>
    <row r="67" spans="1:5">
      <c r="A67" s="1233"/>
      <c r="B67" s="394"/>
      <c r="C67" s="687"/>
      <c r="D67" s="687"/>
      <c r="E67" s="687"/>
    </row>
    <row r="68" spans="1:5">
      <c r="A68" s="1233"/>
      <c r="B68" s="394"/>
      <c r="C68" s="687"/>
      <c r="D68" s="687"/>
      <c r="E68" s="687"/>
    </row>
    <row r="69" spans="1:5">
      <c r="A69" s="1233"/>
      <c r="B69" s="394"/>
      <c r="C69" s="687"/>
      <c r="D69" s="687"/>
      <c r="E69" s="687"/>
    </row>
    <row r="70" spans="1:5">
      <c r="A70" s="1233"/>
      <c r="B70" s="394"/>
      <c r="C70" s="687"/>
      <c r="D70" s="687"/>
      <c r="E70" s="687"/>
    </row>
    <row r="71" spans="1:5">
      <c r="A71" s="1233"/>
      <c r="B71" s="394"/>
      <c r="C71" s="687"/>
      <c r="D71" s="687"/>
      <c r="E71" s="687"/>
    </row>
    <row r="72" spans="1:5">
      <c r="A72" s="1233"/>
      <c r="B72" s="6"/>
      <c r="C72" s="687"/>
      <c r="D72" s="687"/>
      <c r="E72" s="687"/>
    </row>
    <row r="73" spans="1:5">
      <c r="A73" s="1233"/>
      <c r="B73" s="394"/>
      <c r="C73" s="687"/>
      <c r="D73" s="687"/>
      <c r="E73" s="687"/>
    </row>
    <row r="74" spans="1:5">
      <c r="A74" s="1233"/>
      <c r="B74" s="683"/>
      <c r="C74" s="687"/>
      <c r="D74" s="687"/>
      <c r="E74" s="687"/>
    </row>
    <row r="75" spans="1:5">
      <c r="A75" s="1233"/>
      <c r="B75" s="394"/>
      <c r="C75" s="687"/>
      <c r="D75" s="687"/>
      <c r="E75" s="687"/>
    </row>
    <row r="76" spans="1:5">
      <c r="A76" s="1233"/>
      <c r="B76" s="394"/>
      <c r="C76" s="687"/>
      <c r="D76" s="687"/>
      <c r="E76" s="687"/>
    </row>
    <row r="77" spans="1:5">
      <c r="A77" s="1233"/>
      <c r="B77" s="394"/>
      <c r="C77" s="687"/>
      <c r="D77" s="687"/>
      <c r="E77" s="687"/>
    </row>
    <row r="78" spans="1:5">
      <c r="A78" s="1233"/>
      <c r="B78" s="394"/>
      <c r="C78" s="687"/>
      <c r="D78" s="687"/>
      <c r="E78" s="687"/>
    </row>
    <row r="79" spans="1:5">
      <c r="A79" s="1233"/>
      <c r="B79" s="394"/>
      <c r="C79" s="687"/>
      <c r="D79" s="687"/>
      <c r="E79" s="687"/>
    </row>
    <row r="80" spans="1:5">
      <c r="A80" s="1233"/>
      <c r="B80" s="6"/>
      <c r="C80" s="687"/>
      <c r="D80" s="687"/>
      <c r="E80" s="687"/>
    </row>
    <row r="81" spans="1:5">
      <c r="A81" s="1233"/>
      <c r="B81" s="394"/>
      <c r="C81" s="687"/>
      <c r="D81" s="687"/>
      <c r="E81" s="687"/>
    </row>
    <row r="82" spans="1:5">
      <c r="A82" s="1233"/>
      <c r="B82" s="683"/>
      <c r="C82" s="687"/>
      <c r="D82" s="687"/>
      <c r="E82" s="687"/>
    </row>
    <row r="83" spans="1:5">
      <c r="A83" s="1233"/>
      <c r="B83" s="394"/>
      <c r="C83" s="687"/>
      <c r="D83" s="687"/>
      <c r="E83" s="687"/>
    </row>
    <row r="84" spans="1:5">
      <c r="A84" s="1233"/>
      <c r="B84" s="394"/>
      <c r="C84" s="687"/>
      <c r="D84" s="687"/>
      <c r="E84" s="687"/>
    </row>
    <row r="85" spans="1:5">
      <c r="A85" s="1233"/>
      <c r="B85" s="394"/>
      <c r="C85" s="687"/>
      <c r="D85" s="687"/>
      <c r="E85" s="687"/>
    </row>
    <row r="86" spans="1:5">
      <c r="A86" s="1233"/>
      <c r="B86" s="394"/>
      <c r="C86" s="687"/>
      <c r="D86" s="687"/>
      <c r="E86" s="687"/>
    </row>
    <row r="87" spans="1:5">
      <c r="A87" s="1233"/>
      <c r="B87" s="394"/>
      <c r="C87" s="687"/>
      <c r="D87" s="687"/>
      <c r="E87" s="687"/>
    </row>
    <row r="88" spans="1:5">
      <c r="A88" s="1233"/>
      <c r="B88" s="6"/>
      <c r="C88" s="687"/>
      <c r="D88" s="687"/>
      <c r="E88" s="687"/>
    </row>
    <row r="89" spans="1:5" s="6" customFormat="1">
      <c r="A89" s="744"/>
      <c r="B89" s="394"/>
      <c r="C89" s="687"/>
      <c r="D89" s="687"/>
      <c r="E89" s="687"/>
    </row>
    <row r="90" spans="1:5" s="6" customFormat="1">
      <c r="D90" s="687"/>
      <c r="E90" s="687"/>
    </row>
    <row r="91" spans="1:5" s="6" customFormat="1">
      <c r="A91" s="689"/>
      <c r="B91" s="394"/>
      <c r="C91" s="687"/>
      <c r="D91" s="687"/>
      <c r="E91" s="687"/>
    </row>
    <row r="92" spans="1:5" s="6" customFormat="1">
      <c r="A92" s="689"/>
      <c r="B92" s="394"/>
      <c r="C92" s="687"/>
      <c r="D92" s="687"/>
      <c r="E92" s="687"/>
    </row>
    <row r="93" spans="1:5" s="6" customFormat="1">
      <c r="A93" s="689"/>
      <c r="B93" s="394"/>
      <c r="C93" s="687"/>
      <c r="D93" s="687"/>
      <c r="E93" s="687"/>
    </row>
    <row r="94" spans="1:5" s="6" customFormat="1">
      <c r="A94" s="689"/>
      <c r="B94" s="394"/>
      <c r="C94" s="687"/>
      <c r="D94" s="687"/>
      <c r="E94" s="687"/>
    </row>
    <row r="95" spans="1:5" s="6" customFormat="1">
      <c r="A95" s="689"/>
      <c r="B95" s="394"/>
      <c r="C95" s="687"/>
      <c r="D95" s="687"/>
      <c r="E95" s="687"/>
    </row>
    <row r="96" spans="1:5" s="6" customFormat="1">
      <c r="A96" s="689"/>
      <c r="C96" s="687"/>
      <c r="D96" s="687"/>
      <c r="E96" s="687"/>
    </row>
    <row r="97" spans="1:5" s="6" customFormat="1">
      <c r="A97" s="1233"/>
      <c r="B97" s="394"/>
      <c r="C97" s="687"/>
      <c r="D97" s="687"/>
      <c r="E97" s="687"/>
    </row>
    <row r="98" spans="1:5" s="6" customFormat="1">
      <c r="A98" s="1233"/>
      <c r="B98" s="683"/>
      <c r="C98" s="687"/>
      <c r="D98" s="687"/>
      <c r="E98" s="687"/>
    </row>
    <row r="99" spans="1:5" s="6" customFormat="1">
      <c r="A99" s="1233"/>
      <c r="B99" s="394"/>
      <c r="C99" s="687"/>
      <c r="D99" s="687"/>
      <c r="E99" s="687"/>
    </row>
    <row r="100" spans="1:5" s="6" customFormat="1">
      <c r="A100" s="1233"/>
      <c r="B100" s="394"/>
      <c r="C100" s="687"/>
      <c r="D100" s="687"/>
      <c r="E100" s="687"/>
    </row>
    <row r="101" spans="1:5" s="6" customFormat="1">
      <c r="A101" s="1233"/>
      <c r="B101" s="394"/>
      <c r="C101" s="687"/>
      <c r="D101" s="687"/>
      <c r="E101" s="687"/>
    </row>
    <row r="102" spans="1:5" s="6" customFormat="1">
      <c r="A102" s="1233"/>
      <c r="B102" s="394"/>
      <c r="C102" s="687"/>
      <c r="D102" s="687"/>
      <c r="E102" s="687"/>
    </row>
    <row r="103" spans="1:5" s="6" customFormat="1">
      <c r="A103" s="1233"/>
      <c r="B103" s="394"/>
      <c r="C103" s="687"/>
      <c r="D103" s="687"/>
      <c r="E103" s="687"/>
    </row>
    <row r="104" spans="1:5" s="6" customFormat="1">
      <c r="A104" s="1233"/>
      <c r="C104" s="687"/>
      <c r="D104" s="687"/>
      <c r="E104" s="687"/>
    </row>
    <row r="105" spans="1:5" s="6" customFormat="1">
      <c r="A105" s="1233"/>
      <c r="B105" s="394"/>
      <c r="C105" s="687"/>
      <c r="D105" s="687"/>
      <c r="E105" s="687"/>
    </row>
    <row r="106" spans="1:5" s="6" customFormat="1">
      <c r="A106" s="1233"/>
      <c r="B106" s="683"/>
      <c r="C106" s="687"/>
      <c r="D106" s="687"/>
      <c r="E106" s="687"/>
    </row>
    <row r="107" spans="1:5" s="6" customFormat="1">
      <c r="A107" s="1233"/>
      <c r="B107" s="394"/>
      <c r="C107" s="687"/>
      <c r="D107" s="687"/>
      <c r="E107" s="687"/>
    </row>
    <row r="108" spans="1:5" s="6" customFormat="1">
      <c r="A108" s="1233"/>
      <c r="B108" s="394"/>
      <c r="C108" s="687"/>
      <c r="D108" s="687"/>
      <c r="E108" s="687"/>
    </row>
    <row r="109" spans="1:5" s="6" customFormat="1">
      <c r="A109" s="1233"/>
      <c r="B109" s="394"/>
      <c r="C109" s="687"/>
      <c r="D109" s="687"/>
      <c r="E109" s="687"/>
    </row>
    <row r="110" spans="1:5" s="6" customFormat="1">
      <c r="A110" s="1233"/>
      <c r="B110" s="394"/>
      <c r="C110" s="687"/>
      <c r="D110" s="687"/>
      <c r="E110" s="687"/>
    </row>
    <row r="111" spans="1:5" s="6" customFormat="1">
      <c r="A111" s="1233"/>
      <c r="B111" s="394"/>
      <c r="C111" s="687"/>
      <c r="D111" s="687"/>
      <c r="E111" s="687"/>
    </row>
    <row r="112" spans="1:5" s="6" customFormat="1">
      <c r="A112" s="1233"/>
      <c r="C112" s="687"/>
      <c r="D112" s="687"/>
      <c r="E112" s="687"/>
    </row>
  </sheetData>
  <mergeCells count="19">
    <mergeCell ref="A105:A112"/>
    <mergeCell ref="A57:A64"/>
    <mergeCell ref="A65:A72"/>
    <mergeCell ref="A73:A80"/>
    <mergeCell ref="A81:A88"/>
    <mergeCell ref="A97:A104"/>
    <mergeCell ref="A49:A56"/>
    <mergeCell ref="A1:E1"/>
    <mergeCell ref="A3:E3"/>
    <mergeCell ref="A4:E4"/>
    <mergeCell ref="A5:E5"/>
    <mergeCell ref="A7:A8"/>
    <mergeCell ref="D7:E7"/>
    <mergeCell ref="A9:A16"/>
    <mergeCell ref="A17:A24"/>
    <mergeCell ref="A41:A48"/>
    <mergeCell ref="A25:A35"/>
    <mergeCell ref="A38:A40"/>
    <mergeCell ref="A37:C37"/>
  </mergeCells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8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W28"/>
  <sheetViews>
    <sheetView view="pageBreakPreview" zoomScale="65" zoomScaleNormal="75" zoomScaleSheetLayoutView="65" workbookViewId="0">
      <selection activeCell="N32" sqref="N32"/>
    </sheetView>
  </sheetViews>
  <sheetFormatPr baseColWidth="10" defaultRowHeight="12.75"/>
  <cols>
    <col min="1" max="1" width="36.140625" style="316" customWidth="1"/>
    <col min="2" max="13" width="17.85546875" style="316" customWidth="1"/>
    <col min="14" max="16384" width="11.42578125" style="316"/>
  </cols>
  <sheetData>
    <row r="1" spans="1:23" ht="18" customHeight="1">
      <c r="A1" s="1083" t="s">
        <v>396</v>
      </c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083"/>
      <c r="M1" s="1083"/>
      <c r="N1" s="315"/>
      <c r="O1" s="315"/>
      <c r="P1" s="315"/>
      <c r="Q1" s="315"/>
      <c r="R1" s="315"/>
    </row>
    <row r="3" spans="1:23" ht="26.25" customHeight="1">
      <c r="A3" s="1084" t="s">
        <v>909</v>
      </c>
      <c r="B3" s="1084"/>
      <c r="C3" s="1084"/>
      <c r="D3" s="1084"/>
      <c r="E3" s="1084"/>
      <c r="F3" s="1110"/>
      <c r="G3" s="1110"/>
      <c r="H3" s="1110"/>
      <c r="I3" s="1110"/>
      <c r="J3" s="1110"/>
      <c r="K3" s="1110"/>
      <c r="L3" s="1110"/>
      <c r="M3" s="1110"/>
      <c r="N3" s="317"/>
      <c r="O3" s="317"/>
      <c r="P3" s="317"/>
      <c r="Q3" s="317"/>
      <c r="R3" s="317"/>
      <c r="S3" s="317"/>
    </row>
    <row r="4" spans="1:23" ht="13.5" thickBo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23" s="2" customFormat="1" ht="36.75" customHeight="1">
      <c r="A5" s="1103" t="s">
        <v>318</v>
      </c>
      <c r="B5" s="1112" t="s">
        <v>231</v>
      </c>
      <c r="C5" s="1113"/>
      <c r="D5" s="1113"/>
      <c r="E5" s="1114"/>
      <c r="F5" s="1112" t="s">
        <v>377</v>
      </c>
      <c r="G5" s="1113"/>
      <c r="H5" s="1113"/>
      <c r="I5" s="1114"/>
      <c r="J5" s="1112" t="s">
        <v>378</v>
      </c>
      <c r="K5" s="1113"/>
      <c r="L5" s="1113"/>
      <c r="M5" s="1113"/>
      <c r="N5" s="1"/>
      <c r="O5" s="1"/>
      <c r="P5" s="1"/>
      <c r="Q5" s="1"/>
      <c r="R5" s="1"/>
      <c r="S5" s="1"/>
    </row>
    <row r="6" spans="1:23" s="2" customFormat="1" ht="24.75" customHeight="1">
      <c r="A6" s="1111"/>
      <c r="B6" s="1109" t="s">
        <v>379</v>
      </c>
      <c r="C6" s="1109" t="s">
        <v>382</v>
      </c>
      <c r="D6" s="1109" t="s">
        <v>380</v>
      </c>
      <c r="E6" s="1109" t="s">
        <v>381</v>
      </c>
      <c r="F6" s="1109" t="s">
        <v>379</v>
      </c>
      <c r="G6" s="1109" t="s">
        <v>382</v>
      </c>
      <c r="H6" s="1109" t="s">
        <v>380</v>
      </c>
      <c r="I6" s="1109" t="s">
        <v>381</v>
      </c>
      <c r="J6" s="1109" t="s">
        <v>379</v>
      </c>
      <c r="K6" s="1109" t="s">
        <v>383</v>
      </c>
      <c r="L6" s="1109" t="s">
        <v>380</v>
      </c>
      <c r="M6" s="1115" t="s">
        <v>381</v>
      </c>
      <c r="N6" s="1"/>
      <c r="O6" s="1"/>
      <c r="P6" s="1"/>
      <c r="Q6" s="1"/>
      <c r="R6" s="1"/>
      <c r="S6" s="1"/>
    </row>
    <row r="7" spans="1:23" s="2" customFormat="1" ht="42" customHeight="1" thickBot="1">
      <c r="A7" s="1104"/>
      <c r="B7" s="1106"/>
      <c r="C7" s="1106"/>
      <c r="D7" s="1106"/>
      <c r="E7" s="1106" t="s">
        <v>381</v>
      </c>
      <c r="F7" s="1106"/>
      <c r="G7" s="1106"/>
      <c r="H7" s="1106"/>
      <c r="I7" s="1106" t="s">
        <v>381</v>
      </c>
      <c r="J7" s="1106"/>
      <c r="K7" s="1106"/>
      <c r="L7" s="1106"/>
      <c r="M7" s="1116" t="s">
        <v>381</v>
      </c>
      <c r="N7" s="1"/>
      <c r="O7" s="1"/>
      <c r="P7" s="1"/>
      <c r="Q7" s="1"/>
      <c r="R7" s="1"/>
      <c r="S7" s="1"/>
    </row>
    <row r="8" spans="1:23" s="2" customFormat="1" ht="18" customHeight="1">
      <c r="A8" s="336" t="s">
        <v>397</v>
      </c>
      <c r="B8" s="154"/>
      <c r="C8" s="154"/>
      <c r="D8" s="154"/>
      <c r="E8" s="154"/>
      <c r="F8" s="154">
        <v>2008</v>
      </c>
      <c r="G8" s="154">
        <v>74970837.676972404</v>
      </c>
      <c r="H8" s="154">
        <v>657441658.54150772</v>
      </c>
      <c r="I8" s="154">
        <v>767908378</v>
      </c>
      <c r="J8" s="154">
        <v>1996</v>
      </c>
      <c r="K8" s="154">
        <v>40794501</v>
      </c>
      <c r="L8" s="154">
        <v>402855610</v>
      </c>
      <c r="M8" s="261">
        <v>513480154</v>
      </c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2" customFormat="1">
      <c r="A9" s="337" t="s">
        <v>398</v>
      </c>
      <c r="B9" s="155"/>
      <c r="C9" s="155"/>
      <c r="D9" s="155"/>
      <c r="E9" s="155"/>
      <c r="F9" s="155">
        <v>2005</v>
      </c>
      <c r="G9" s="155">
        <v>74338313</v>
      </c>
      <c r="H9" s="155">
        <v>734991219</v>
      </c>
      <c r="I9" s="155">
        <v>1352197973</v>
      </c>
      <c r="J9" s="155">
        <v>1994</v>
      </c>
      <c r="K9" s="155">
        <v>44575286</v>
      </c>
      <c r="L9" s="155">
        <v>489142878</v>
      </c>
      <c r="M9" s="262">
        <v>932225755</v>
      </c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2" customFormat="1">
      <c r="A10" s="337" t="s">
        <v>399</v>
      </c>
      <c r="B10" s="155"/>
      <c r="C10" s="155"/>
      <c r="D10" s="155"/>
      <c r="E10" s="155"/>
      <c r="F10" s="155">
        <v>2002</v>
      </c>
      <c r="G10" s="155">
        <v>13543532</v>
      </c>
      <c r="H10" s="155">
        <v>63241562</v>
      </c>
      <c r="I10" s="155">
        <v>119908071</v>
      </c>
      <c r="J10" s="155">
        <v>1992</v>
      </c>
      <c r="K10" s="155">
        <v>9452859</v>
      </c>
      <c r="L10" s="155">
        <v>42948193</v>
      </c>
      <c r="M10" s="262">
        <v>85563792</v>
      </c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2" customFormat="1">
      <c r="A11" s="337" t="s">
        <v>400</v>
      </c>
      <c r="B11" s="155">
        <v>2010</v>
      </c>
      <c r="C11" s="155">
        <v>27573875.060000002</v>
      </c>
      <c r="D11" s="155">
        <v>140966346</v>
      </c>
      <c r="E11" s="155">
        <v>202684529.67898604</v>
      </c>
      <c r="F11" s="155">
        <v>2000</v>
      </c>
      <c r="G11" s="155">
        <v>25206929</v>
      </c>
      <c r="H11" s="155">
        <v>139995412</v>
      </c>
      <c r="I11" s="155">
        <v>183575264</v>
      </c>
      <c r="J11" s="155">
        <v>1998</v>
      </c>
      <c r="K11" s="155">
        <v>19309309</v>
      </c>
      <c r="L11" s="155">
        <v>97309277</v>
      </c>
      <c r="M11" s="262">
        <v>143762246</v>
      </c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2" customFormat="1">
      <c r="A12" s="337" t="s">
        <v>511</v>
      </c>
      <c r="B12" s="155"/>
      <c r="C12" s="155"/>
      <c r="D12" s="155"/>
      <c r="E12" s="155"/>
      <c r="F12" s="155">
        <v>2004</v>
      </c>
      <c r="G12" s="155">
        <v>83734225</v>
      </c>
      <c r="H12" s="155">
        <v>858701263</v>
      </c>
      <c r="I12" s="155">
        <v>1539020381</v>
      </c>
      <c r="J12" s="155">
        <v>1993</v>
      </c>
      <c r="K12" s="155">
        <v>49524473</v>
      </c>
      <c r="L12" s="155">
        <v>500117900</v>
      </c>
      <c r="M12" s="262">
        <v>1025681397</v>
      </c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2" customFormat="1">
      <c r="A13" s="337" t="s">
        <v>402</v>
      </c>
      <c r="B13" s="155"/>
      <c r="C13" s="155"/>
      <c r="D13" s="155"/>
      <c r="E13" s="155"/>
      <c r="F13" s="155">
        <v>2004</v>
      </c>
      <c r="G13" s="155">
        <v>153771658</v>
      </c>
      <c r="H13" s="155">
        <v>1210642112</v>
      </c>
      <c r="I13" s="155">
        <v>1987334660</v>
      </c>
      <c r="J13" s="155">
        <v>1992</v>
      </c>
      <c r="K13" s="155">
        <v>86602609</v>
      </c>
      <c r="L13" s="155">
        <v>740246643</v>
      </c>
      <c r="M13" s="262">
        <v>1349090285</v>
      </c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2" customFormat="1">
      <c r="A14" s="337" t="s">
        <v>403</v>
      </c>
      <c r="B14" s="155">
        <v>2015</v>
      </c>
      <c r="C14" s="155">
        <v>151492338.26602152</v>
      </c>
      <c r="D14" s="155">
        <v>1159818109.1883612</v>
      </c>
      <c r="E14" s="155">
        <v>1535144475.3633857</v>
      </c>
      <c r="F14" s="155">
        <v>2001</v>
      </c>
      <c r="G14" s="155">
        <v>118157125</v>
      </c>
      <c r="H14" s="155">
        <v>1035407888</v>
      </c>
      <c r="I14" s="155">
        <v>1638995489</v>
      </c>
      <c r="J14" s="155">
        <v>1990</v>
      </c>
      <c r="K14" s="155">
        <v>80040743</v>
      </c>
      <c r="L14" s="155">
        <v>798899957</v>
      </c>
      <c r="M14" s="262">
        <v>1470239766</v>
      </c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2" customFormat="1">
      <c r="A15" s="337" t="s">
        <v>414</v>
      </c>
      <c r="B15" s="155">
        <v>2013</v>
      </c>
      <c r="C15" s="155">
        <v>14599979.635967573</v>
      </c>
      <c r="D15" s="155">
        <v>95935719.205349073</v>
      </c>
      <c r="E15" s="155">
        <v>108775257</v>
      </c>
      <c r="F15" s="155">
        <v>2000</v>
      </c>
      <c r="G15" s="155">
        <v>10895345</v>
      </c>
      <c r="H15" s="155">
        <v>83508240</v>
      </c>
      <c r="I15" s="155">
        <v>115452507</v>
      </c>
      <c r="J15" s="155">
        <v>1990</v>
      </c>
      <c r="K15" s="155">
        <v>6798903</v>
      </c>
      <c r="L15" s="155">
        <v>56094587</v>
      </c>
      <c r="M15" s="262">
        <v>85226136</v>
      </c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2" customFormat="1">
      <c r="A16" s="337" t="s">
        <v>416</v>
      </c>
      <c r="B16" s="155">
        <v>2008</v>
      </c>
      <c r="C16" s="155">
        <v>60242643</v>
      </c>
      <c r="D16" s="155">
        <v>260349299</v>
      </c>
      <c r="E16" s="155">
        <v>286059224</v>
      </c>
      <c r="F16" s="155">
        <v>1999</v>
      </c>
      <c r="G16" s="155">
        <v>54651039</v>
      </c>
      <c r="H16" s="155">
        <v>266606811</v>
      </c>
      <c r="I16" s="155">
        <v>441259193</v>
      </c>
      <c r="J16" s="155">
        <v>1990</v>
      </c>
      <c r="K16" s="155">
        <v>45349058</v>
      </c>
      <c r="L16" s="155">
        <v>230248092</v>
      </c>
      <c r="M16" s="262">
        <v>360845645</v>
      </c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2" customFormat="1">
      <c r="A17" s="337" t="s">
        <v>413</v>
      </c>
      <c r="B17" s="155"/>
      <c r="C17" s="155"/>
      <c r="D17" s="155"/>
      <c r="E17" s="155"/>
      <c r="F17" s="155">
        <v>2006</v>
      </c>
      <c r="G17" s="155">
        <v>20065059</v>
      </c>
      <c r="H17" s="155">
        <v>231693591</v>
      </c>
      <c r="I17" s="155">
        <v>425079613</v>
      </c>
      <c r="J17" s="155">
        <v>1994</v>
      </c>
      <c r="K17" s="155">
        <v>10946124</v>
      </c>
      <c r="L17" s="155">
        <v>151430435</v>
      </c>
      <c r="M17" s="262">
        <v>235627475</v>
      </c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2" customFormat="1">
      <c r="A18" s="337" t="s">
        <v>405</v>
      </c>
      <c r="B18" s="155"/>
      <c r="C18" s="155"/>
      <c r="D18" s="155"/>
      <c r="E18" s="155"/>
      <c r="F18" s="155">
        <v>2002</v>
      </c>
      <c r="G18" s="155">
        <v>33255502</v>
      </c>
      <c r="H18" s="155">
        <v>246854913</v>
      </c>
      <c r="I18" s="155">
        <v>345455952</v>
      </c>
      <c r="J18" s="155">
        <v>1991</v>
      </c>
      <c r="K18" s="155">
        <v>19060829</v>
      </c>
      <c r="L18" s="155">
        <v>154974856</v>
      </c>
      <c r="M18" s="262">
        <v>214926320</v>
      </c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2" customFormat="1">
      <c r="A19" s="337" t="s">
        <v>406</v>
      </c>
      <c r="B19" s="155">
        <v>2009</v>
      </c>
      <c r="C19" s="155">
        <v>192914041</v>
      </c>
      <c r="D19" s="155">
        <v>893924503</v>
      </c>
      <c r="E19" s="155">
        <v>878983189</v>
      </c>
      <c r="F19" s="155">
        <v>1998</v>
      </c>
      <c r="G19" s="155">
        <v>133092754</v>
      </c>
      <c r="H19" s="155">
        <v>688061951</v>
      </c>
      <c r="I19" s="155">
        <v>937470406</v>
      </c>
      <c r="J19" s="155">
        <v>1987</v>
      </c>
      <c r="K19" s="155">
        <v>90397515</v>
      </c>
      <c r="L19" s="155">
        <v>478465099</v>
      </c>
      <c r="M19" s="262">
        <v>462474516</v>
      </c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2" customFormat="1">
      <c r="A20" s="337" t="s">
        <v>417</v>
      </c>
      <c r="B20" s="155">
        <v>2010</v>
      </c>
      <c r="C20" s="155">
        <v>8971486.5999999996</v>
      </c>
      <c r="D20" s="155">
        <v>67371747</v>
      </c>
      <c r="E20" s="155">
        <v>122469239.28585191</v>
      </c>
      <c r="F20" s="155">
        <v>1999</v>
      </c>
      <c r="G20" s="155">
        <v>7525457</v>
      </c>
      <c r="H20" s="155">
        <v>62796997</v>
      </c>
      <c r="I20" s="155">
        <v>103509384</v>
      </c>
      <c r="J20" s="155">
        <v>1987</v>
      </c>
      <c r="K20" s="155">
        <v>5451412</v>
      </c>
      <c r="L20" s="155">
        <v>45923035</v>
      </c>
      <c r="M20" s="262">
        <v>55511419</v>
      </c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2" customFormat="1">
      <c r="A21" s="337" t="s">
        <v>407</v>
      </c>
      <c r="B21" s="155">
        <v>2012</v>
      </c>
      <c r="C21" s="155">
        <v>20850855.565247823</v>
      </c>
      <c r="D21" s="155">
        <v>132211917.50033855</v>
      </c>
      <c r="E21" s="155">
        <v>131612501</v>
      </c>
      <c r="F21" s="155">
        <v>1999</v>
      </c>
      <c r="G21" s="155">
        <v>15516950</v>
      </c>
      <c r="H21" s="155">
        <v>117714161</v>
      </c>
      <c r="I21" s="155">
        <v>124166834</v>
      </c>
      <c r="J21" s="155">
        <v>1987</v>
      </c>
      <c r="K21" s="155">
        <v>9569904</v>
      </c>
      <c r="L21" s="155">
        <v>85416491</v>
      </c>
      <c r="M21" s="262">
        <v>116472292</v>
      </c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>
      <c r="A22" s="337" t="s">
        <v>409</v>
      </c>
      <c r="B22" s="155">
        <v>2011</v>
      </c>
      <c r="C22" s="155">
        <v>62607091.576169655</v>
      </c>
      <c r="D22" s="155">
        <v>250941109.50656369</v>
      </c>
      <c r="E22" s="155">
        <v>323788388.48369545</v>
      </c>
      <c r="F22" s="155">
        <v>2005</v>
      </c>
      <c r="G22" s="155">
        <v>54816506</v>
      </c>
      <c r="H22" s="155">
        <v>226980023</v>
      </c>
      <c r="I22" s="155">
        <v>323524187</v>
      </c>
      <c r="J22" s="155">
        <v>1996</v>
      </c>
      <c r="K22" s="155">
        <v>43727142</v>
      </c>
      <c r="L22" s="155">
        <v>181805593</v>
      </c>
      <c r="M22" s="262">
        <v>325466402</v>
      </c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>
      <c r="A23" s="337" t="s">
        <v>411</v>
      </c>
      <c r="B23" s="155">
        <v>2010</v>
      </c>
      <c r="C23" s="155">
        <v>60972283.090000004</v>
      </c>
      <c r="D23" s="155">
        <v>324540532</v>
      </c>
      <c r="E23" s="155">
        <v>418920543</v>
      </c>
      <c r="F23" s="155">
        <v>1998</v>
      </c>
      <c r="G23" s="155">
        <v>47300541</v>
      </c>
      <c r="H23" s="155">
        <v>262047945</v>
      </c>
      <c r="I23" s="155">
        <v>385021574</v>
      </c>
      <c r="J23" s="155">
        <v>1988</v>
      </c>
      <c r="K23" s="155">
        <v>32577250</v>
      </c>
      <c r="L23" s="155">
        <v>175998280</v>
      </c>
      <c r="M23" s="262">
        <v>253325257</v>
      </c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2.75" customHeight="1" thickBot="1">
      <c r="A24" s="337" t="s">
        <v>415</v>
      </c>
      <c r="B24" s="156">
        <v>2010</v>
      </c>
      <c r="C24" s="156">
        <v>9116195.660000002</v>
      </c>
      <c r="D24" s="156">
        <v>91048093</v>
      </c>
      <c r="E24" s="156">
        <v>90279984.4214174</v>
      </c>
      <c r="F24" s="156">
        <v>1999</v>
      </c>
      <c r="G24" s="156">
        <v>6919544</v>
      </c>
      <c r="H24" s="156">
        <v>84597294</v>
      </c>
      <c r="I24" s="156">
        <v>87127120</v>
      </c>
      <c r="J24" s="156">
        <v>1987</v>
      </c>
      <c r="K24" s="156">
        <v>3144308</v>
      </c>
      <c r="L24" s="156">
        <v>43218188</v>
      </c>
      <c r="M24" s="263">
        <v>46845088</v>
      </c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3.9" customHeight="1">
      <c r="A25" s="18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</row>
    <row r="28" spans="1:23">
      <c r="C28" s="324"/>
      <c r="G28" s="324"/>
    </row>
  </sheetData>
  <mergeCells count="18">
    <mergeCell ref="G6:G7"/>
    <mergeCell ref="H6:H7"/>
    <mergeCell ref="I6:I7"/>
    <mergeCell ref="J6:J7"/>
    <mergeCell ref="K6:K7"/>
    <mergeCell ref="A1:M1"/>
    <mergeCell ref="A3:M3"/>
    <mergeCell ref="A5:A7"/>
    <mergeCell ref="B5:E5"/>
    <mergeCell ref="F5:I5"/>
    <mergeCell ref="J5:M5"/>
    <mergeCell ref="B6:B7"/>
    <mergeCell ref="C6:C7"/>
    <mergeCell ref="D6:D7"/>
    <mergeCell ref="E6:E7"/>
    <mergeCell ref="L6:L7"/>
    <mergeCell ref="M6:M7"/>
    <mergeCell ref="F6:F7"/>
  </mergeCells>
  <printOptions horizontalCentered="1"/>
  <pageMargins left="0.78740157480314965" right="0.78740157480314965" top="0.59055118110236227" bottom="0.98425196850393704" header="0" footer="0"/>
  <pageSetup paperSize="9" scale="50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0"/>
  <dimension ref="A1:N96"/>
  <sheetViews>
    <sheetView view="pageBreakPreview" topLeftCell="B1" zoomScale="60" workbookViewId="0">
      <selection activeCell="E5" sqref="E5:I5"/>
    </sheetView>
  </sheetViews>
  <sheetFormatPr baseColWidth="10" defaultRowHeight="12.75"/>
  <cols>
    <col min="1" max="1" width="18" style="700" customWidth="1"/>
    <col min="2" max="2" width="39" style="273" customWidth="1"/>
    <col min="3" max="3" width="11" style="273" bestFit="1" customWidth="1"/>
    <col min="4" max="4" width="11.140625" style="273" bestFit="1" customWidth="1"/>
    <col min="5" max="5" width="12.7109375" style="273" bestFit="1" customWidth="1"/>
    <col min="6" max="6" width="11.140625" style="273" bestFit="1" customWidth="1"/>
    <col min="7" max="7" width="11.85546875" style="273" bestFit="1" customWidth="1"/>
    <col min="8" max="8" width="11.140625" style="273" bestFit="1" customWidth="1"/>
    <col min="9" max="9" width="12" style="273" bestFit="1" customWidth="1"/>
    <col min="10" max="11" width="11.140625" style="273" bestFit="1" customWidth="1"/>
    <col min="12" max="12" width="11" style="273" bestFit="1" customWidth="1"/>
    <col min="13" max="13" width="12.85546875" style="273" bestFit="1" customWidth="1"/>
    <col min="14" max="14" width="11" style="273" bestFit="1" customWidth="1"/>
    <col min="15" max="16384" width="11.42578125" style="273"/>
  </cols>
  <sheetData>
    <row r="1" spans="1:14" ht="18">
      <c r="A1" s="1119" t="s">
        <v>424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</row>
    <row r="2" spans="1:1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74" customFormat="1" ht="15">
      <c r="A3" s="1216" t="s">
        <v>934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</row>
    <row r="4" spans="1:14" ht="13.5" thickBot="1"/>
    <row r="5" spans="1:14" s="275" customFormat="1" ht="41.25" customHeight="1">
      <c r="A5" s="1217" t="s">
        <v>218</v>
      </c>
      <c r="B5" s="1240" t="s">
        <v>452</v>
      </c>
      <c r="C5" s="1242" t="s">
        <v>453</v>
      </c>
      <c r="D5" s="1242"/>
      <c r="E5" s="1242"/>
      <c r="F5" s="1242"/>
      <c r="G5" s="1242"/>
      <c r="H5" s="1242"/>
      <c r="I5" s="1242"/>
      <c r="J5" s="1242"/>
      <c r="K5" s="1242"/>
      <c r="L5" s="1242"/>
      <c r="M5" s="1240" t="s">
        <v>628</v>
      </c>
      <c r="N5" s="1243"/>
    </row>
    <row r="6" spans="1:14" s="275" customFormat="1" ht="34.5" customHeight="1">
      <c r="A6" s="1238"/>
      <c r="B6" s="1241"/>
      <c r="C6" s="1244" t="s">
        <v>454</v>
      </c>
      <c r="D6" s="1244"/>
      <c r="E6" s="1244" t="s">
        <v>455</v>
      </c>
      <c r="F6" s="1244"/>
      <c r="G6" s="1244" t="s">
        <v>444</v>
      </c>
      <c r="H6" s="1244"/>
      <c r="I6" s="1244" t="s">
        <v>445</v>
      </c>
      <c r="J6" s="1244"/>
      <c r="K6" s="1244" t="s">
        <v>456</v>
      </c>
      <c r="L6" s="1244"/>
      <c r="M6" s="1245" t="s">
        <v>446</v>
      </c>
      <c r="N6" s="1246"/>
    </row>
    <row r="7" spans="1:14" s="275" customFormat="1" ht="30" customHeight="1" thickBot="1">
      <c r="A7" s="1218"/>
      <c r="B7" s="1260"/>
      <c r="C7" s="107" t="s">
        <v>632</v>
      </c>
      <c r="D7" s="107" t="s">
        <v>567</v>
      </c>
      <c r="E7" s="107" t="s">
        <v>632</v>
      </c>
      <c r="F7" s="107" t="s">
        <v>567</v>
      </c>
      <c r="G7" s="107" t="s">
        <v>632</v>
      </c>
      <c r="H7" s="107" t="s">
        <v>567</v>
      </c>
      <c r="I7" s="107" t="s">
        <v>632</v>
      </c>
      <c r="J7" s="107" t="s">
        <v>567</v>
      </c>
      <c r="K7" s="107" t="s">
        <v>632</v>
      </c>
      <c r="L7" s="107" t="s">
        <v>567</v>
      </c>
      <c r="M7" s="107" t="s">
        <v>632</v>
      </c>
      <c r="N7" s="676" t="s">
        <v>567</v>
      </c>
    </row>
    <row r="8" spans="1:14" ht="21" customHeight="1">
      <c r="A8" s="1262" t="s">
        <v>128</v>
      </c>
      <c r="B8" s="194" t="s">
        <v>457</v>
      </c>
      <c r="C8" s="195">
        <v>0</v>
      </c>
      <c r="D8" s="195">
        <v>0</v>
      </c>
      <c r="E8" s="195">
        <v>0</v>
      </c>
      <c r="F8" s="195">
        <v>0</v>
      </c>
      <c r="G8" s="195">
        <v>136245.88</v>
      </c>
      <c r="H8" s="195">
        <v>17.14</v>
      </c>
      <c r="I8" s="195">
        <v>7243.87</v>
      </c>
      <c r="J8" s="195">
        <v>0.91</v>
      </c>
      <c r="K8" s="195">
        <v>52.47</v>
      </c>
      <c r="L8" s="195">
        <v>0.01</v>
      </c>
      <c r="M8" s="195">
        <v>143542.22</v>
      </c>
      <c r="N8" s="196">
        <v>18.059999999999999</v>
      </c>
    </row>
    <row r="9" spans="1:14">
      <c r="A9" s="1263"/>
      <c r="B9" s="101" t="s">
        <v>458</v>
      </c>
      <c r="C9" s="120">
        <v>0</v>
      </c>
      <c r="D9" s="120">
        <v>0</v>
      </c>
      <c r="E9" s="120">
        <v>0</v>
      </c>
      <c r="F9" s="120">
        <v>0</v>
      </c>
      <c r="G9" s="120">
        <v>3297.31</v>
      </c>
      <c r="H9" s="120">
        <v>0.41</v>
      </c>
      <c r="I9" s="120">
        <v>105.62</v>
      </c>
      <c r="J9" s="120">
        <v>0.01</v>
      </c>
      <c r="K9" s="120">
        <v>0</v>
      </c>
      <c r="L9" s="120">
        <v>0</v>
      </c>
      <c r="M9" s="120">
        <v>3402.93</v>
      </c>
      <c r="N9" s="121">
        <v>0.42</v>
      </c>
    </row>
    <row r="10" spans="1:14">
      <c r="A10" s="1263"/>
      <c r="B10" s="101" t="s">
        <v>459</v>
      </c>
      <c r="C10" s="120">
        <v>0</v>
      </c>
      <c r="D10" s="120">
        <v>0</v>
      </c>
      <c r="E10" s="120">
        <v>0</v>
      </c>
      <c r="F10" s="120">
        <v>0</v>
      </c>
      <c r="G10" s="120">
        <v>255050.3</v>
      </c>
      <c r="H10" s="120">
        <v>32.1</v>
      </c>
      <c r="I10" s="120">
        <v>165878.54</v>
      </c>
      <c r="J10" s="120">
        <v>20.86</v>
      </c>
      <c r="K10" s="120">
        <v>16231.44</v>
      </c>
      <c r="L10" s="120">
        <v>2.04</v>
      </c>
      <c r="M10" s="120">
        <v>437160.28</v>
      </c>
      <c r="N10" s="121">
        <v>55</v>
      </c>
    </row>
    <row r="11" spans="1:14">
      <c r="A11" s="1263"/>
      <c r="B11" s="101" t="s">
        <v>463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190.74</v>
      </c>
      <c r="J11" s="120">
        <v>0.02</v>
      </c>
      <c r="K11" s="120">
        <v>0</v>
      </c>
      <c r="L11" s="120">
        <v>0</v>
      </c>
      <c r="M11" s="120">
        <v>190.74</v>
      </c>
      <c r="N11" s="121">
        <v>0.02</v>
      </c>
    </row>
    <row r="12" spans="1:14">
      <c r="A12" s="1263"/>
      <c r="B12" s="101" t="s">
        <v>464</v>
      </c>
      <c r="C12" s="120">
        <v>0</v>
      </c>
      <c r="D12" s="120">
        <v>0</v>
      </c>
      <c r="E12" s="120">
        <v>0</v>
      </c>
      <c r="F12" s="120">
        <v>0</v>
      </c>
      <c r="G12" s="120">
        <v>1276.5</v>
      </c>
      <c r="H12" s="120">
        <v>0.16</v>
      </c>
      <c r="I12" s="120">
        <v>797.59</v>
      </c>
      <c r="J12" s="120">
        <v>0.1</v>
      </c>
      <c r="K12" s="120">
        <v>0</v>
      </c>
      <c r="L12" s="120">
        <v>0</v>
      </c>
      <c r="M12" s="120">
        <v>2074.09</v>
      </c>
      <c r="N12" s="121">
        <v>0.26</v>
      </c>
    </row>
    <row r="13" spans="1:14">
      <c r="A13" s="1263"/>
      <c r="B13" s="101" t="s">
        <v>465</v>
      </c>
      <c r="C13" s="120">
        <v>0.81</v>
      </c>
      <c r="D13" s="120">
        <v>0</v>
      </c>
      <c r="E13" s="120">
        <v>180806.09</v>
      </c>
      <c r="F13" s="120">
        <v>22.74</v>
      </c>
      <c r="G13" s="120">
        <v>20.83</v>
      </c>
      <c r="H13" s="120">
        <v>0</v>
      </c>
      <c r="I13" s="120">
        <v>2.13</v>
      </c>
      <c r="J13" s="120">
        <v>0</v>
      </c>
      <c r="K13" s="120">
        <v>0</v>
      </c>
      <c r="L13" s="120">
        <v>0</v>
      </c>
      <c r="M13" s="120">
        <v>180829.86</v>
      </c>
      <c r="N13" s="121">
        <v>22.74</v>
      </c>
    </row>
    <row r="14" spans="1:14">
      <c r="A14" s="1263"/>
      <c r="B14" s="101" t="s">
        <v>75</v>
      </c>
      <c r="C14" s="120">
        <v>0.81</v>
      </c>
      <c r="D14" s="120">
        <v>0</v>
      </c>
      <c r="E14" s="120">
        <v>180806.09</v>
      </c>
      <c r="F14" s="120">
        <v>22.74</v>
      </c>
      <c r="G14" s="120">
        <v>395890.82</v>
      </c>
      <c r="H14" s="120">
        <v>49.81</v>
      </c>
      <c r="I14" s="120">
        <v>174218.49</v>
      </c>
      <c r="J14" s="120">
        <v>21.9</v>
      </c>
      <c r="K14" s="120">
        <v>16283.91</v>
      </c>
      <c r="L14" s="120">
        <v>2.0499999999999998</v>
      </c>
      <c r="M14" s="120">
        <v>767200.12</v>
      </c>
      <c r="N14" s="121">
        <v>96.5</v>
      </c>
    </row>
    <row r="15" spans="1:14">
      <c r="A15" s="1263"/>
      <c r="B15" s="101" t="s">
        <v>434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6282.19</v>
      </c>
      <c r="N15" s="121">
        <v>0.79</v>
      </c>
    </row>
    <row r="16" spans="1:14">
      <c r="A16" s="1263"/>
      <c r="B16" s="101" t="s">
        <v>435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21556.11</v>
      </c>
      <c r="N16" s="121">
        <v>2.71</v>
      </c>
    </row>
    <row r="17" spans="1:14">
      <c r="A17" s="1264"/>
      <c r="B17" s="110" t="s">
        <v>478</v>
      </c>
      <c r="C17" s="122">
        <v>0.81</v>
      </c>
      <c r="D17" s="122">
        <v>0</v>
      </c>
      <c r="E17" s="122">
        <v>180806.09</v>
      </c>
      <c r="F17" s="122">
        <v>22.74</v>
      </c>
      <c r="G17" s="122">
        <v>395890.82</v>
      </c>
      <c r="H17" s="122">
        <v>49.81</v>
      </c>
      <c r="I17" s="122">
        <v>174218.49</v>
      </c>
      <c r="J17" s="122">
        <v>21.9</v>
      </c>
      <c r="K17" s="122">
        <v>16283.91</v>
      </c>
      <c r="L17" s="122">
        <v>2.0499999999999998</v>
      </c>
      <c r="M17" s="122">
        <v>795038.42</v>
      </c>
      <c r="N17" s="123">
        <v>100</v>
      </c>
    </row>
    <row r="18" spans="1:14">
      <c r="A18" s="1223" t="s">
        <v>589</v>
      </c>
      <c r="B18" s="101" t="s">
        <v>457</v>
      </c>
      <c r="C18" s="120">
        <v>0</v>
      </c>
      <c r="D18" s="120">
        <v>0</v>
      </c>
      <c r="E18" s="120">
        <v>0</v>
      </c>
      <c r="F18" s="120">
        <v>0</v>
      </c>
      <c r="G18" s="120">
        <v>143853.76000000001</v>
      </c>
      <c r="H18" s="120">
        <v>24.74</v>
      </c>
      <c r="I18" s="120">
        <v>10385.14</v>
      </c>
      <c r="J18" s="120">
        <v>1.79</v>
      </c>
      <c r="K18" s="120">
        <v>1700.97</v>
      </c>
      <c r="L18" s="120">
        <v>0.28999999999999998</v>
      </c>
      <c r="M18" s="120">
        <v>155939.87</v>
      </c>
      <c r="N18" s="121">
        <v>26.82</v>
      </c>
    </row>
    <row r="19" spans="1:14">
      <c r="A19" s="1223" t="s">
        <v>589</v>
      </c>
      <c r="B19" s="101" t="s">
        <v>458</v>
      </c>
      <c r="C19" s="120">
        <v>0</v>
      </c>
      <c r="D19" s="120">
        <v>0</v>
      </c>
      <c r="E19" s="120">
        <v>0</v>
      </c>
      <c r="F19" s="120">
        <v>0</v>
      </c>
      <c r="G19" s="120">
        <v>8341.3799999999992</v>
      </c>
      <c r="H19" s="120">
        <v>1.43</v>
      </c>
      <c r="I19" s="120">
        <v>94.09</v>
      </c>
      <c r="J19" s="120">
        <v>0.02</v>
      </c>
      <c r="K19" s="120">
        <v>0.75</v>
      </c>
      <c r="L19" s="120" t="s">
        <v>431</v>
      </c>
      <c r="M19" s="120">
        <v>8436.2199999999993</v>
      </c>
      <c r="N19" s="121">
        <v>1.45</v>
      </c>
    </row>
    <row r="20" spans="1:14">
      <c r="A20" s="1223" t="s">
        <v>589</v>
      </c>
      <c r="B20" s="101" t="s">
        <v>459</v>
      </c>
      <c r="C20" s="120">
        <v>0</v>
      </c>
      <c r="D20" s="120">
        <v>0</v>
      </c>
      <c r="E20" s="120">
        <v>0</v>
      </c>
      <c r="F20" s="120">
        <v>0</v>
      </c>
      <c r="G20" s="120">
        <v>93136.43</v>
      </c>
      <c r="H20" s="120">
        <v>16.010000000000002</v>
      </c>
      <c r="I20" s="120">
        <v>146888.67000000001</v>
      </c>
      <c r="J20" s="120">
        <v>25.24</v>
      </c>
      <c r="K20" s="120">
        <v>33973.589999999997</v>
      </c>
      <c r="L20" s="120">
        <v>5.84</v>
      </c>
      <c r="M20" s="120">
        <v>273998.69</v>
      </c>
      <c r="N20" s="121">
        <v>47.09</v>
      </c>
    </row>
    <row r="21" spans="1:14">
      <c r="A21" s="1223" t="s">
        <v>589</v>
      </c>
      <c r="B21" s="101" t="s">
        <v>463</v>
      </c>
      <c r="C21" s="120">
        <v>0</v>
      </c>
      <c r="D21" s="120">
        <v>0</v>
      </c>
      <c r="E21" s="120">
        <v>0</v>
      </c>
      <c r="F21" s="120">
        <v>0</v>
      </c>
      <c r="G21" s="120">
        <v>9014.5400000000009</v>
      </c>
      <c r="H21" s="120">
        <v>1.55</v>
      </c>
      <c r="I21" s="120">
        <v>9533.94</v>
      </c>
      <c r="J21" s="120">
        <v>1.64</v>
      </c>
      <c r="K21" s="120">
        <v>643.54</v>
      </c>
      <c r="L21" s="120">
        <v>0.11</v>
      </c>
      <c r="M21" s="120">
        <v>19192.02</v>
      </c>
      <c r="N21" s="121">
        <v>3.3</v>
      </c>
    </row>
    <row r="22" spans="1:14">
      <c r="A22" s="1223" t="s">
        <v>589</v>
      </c>
      <c r="B22" s="101" t="s">
        <v>464</v>
      </c>
      <c r="C22" s="120">
        <v>0</v>
      </c>
      <c r="D22" s="120">
        <v>0</v>
      </c>
      <c r="E22" s="120">
        <v>0</v>
      </c>
      <c r="F22" s="120">
        <v>0</v>
      </c>
      <c r="G22" s="120">
        <v>3223.88</v>
      </c>
      <c r="H22" s="120">
        <v>0.55000000000000004</v>
      </c>
      <c r="I22" s="120">
        <v>8296.52</v>
      </c>
      <c r="J22" s="120">
        <v>1.43</v>
      </c>
      <c r="K22" s="120">
        <v>1431.02</v>
      </c>
      <c r="L22" s="120">
        <v>0.25</v>
      </c>
      <c r="M22" s="120">
        <v>12951.42</v>
      </c>
      <c r="N22" s="121">
        <v>2.23</v>
      </c>
    </row>
    <row r="23" spans="1:14">
      <c r="A23" s="1223" t="s">
        <v>589</v>
      </c>
      <c r="B23" s="101" t="s">
        <v>460</v>
      </c>
      <c r="C23" s="120">
        <v>0</v>
      </c>
      <c r="D23" s="120">
        <v>0</v>
      </c>
      <c r="E23" s="120">
        <v>49229.48</v>
      </c>
      <c r="F23" s="120">
        <v>8.4600000000000009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49229.48</v>
      </c>
      <c r="N23" s="121">
        <v>8.4600000000000009</v>
      </c>
    </row>
    <row r="24" spans="1:14">
      <c r="A24" s="1223" t="s">
        <v>589</v>
      </c>
      <c r="B24" s="101" t="s">
        <v>75</v>
      </c>
      <c r="C24" s="120">
        <v>0</v>
      </c>
      <c r="D24" s="120">
        <v>0</v>
      </c>
      <c r="E24" s="120">
        <v>49229.48</v>
      </c>
      <c r="F24" s="120">
        <v>8.4600000000000009</v>
      </c>
      <c r="G24" s="120">
        <v>257569.99</v>
      </c>
      <c r="H24" s="120">
        <v>44.28</v>
      </c>
      <c r="I24" s="120">
        <v>175198.36</v>
      </c>
      <c r="J24" s="120">
        <v>30.12</v>
      </c>
      <c r="K24" s="120">
        <v>37749.870000000003</v>
      </c>
      <c r="L24" s="120">
        <v>6.49</v>
      </c>
      <c r="M24" s="120">
        <v>519747.7</v>
      </c>
      <c r="N24" s="121">
        <v>89.35</v>
      </c>
    </row>
    <row r="25" spans="1:14">
      <c r="A25" s="1223" t="s">
        <v>589</v>
      </c>
      <c r="B25" s="101" t="s">
        <v>434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10512.03</v>
      </c>
      <c r="N25" s="121">
        <v>1.81</v>
      </c>
    </row>
    <row r="26" spans="1:14">
      <c r="A26" s="1223" t="s">
        <v>589</v>
      </c>
      <c r="B26" s="101" t="s">
        <v>435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51398.46</v>
      </c>
      <c r="N26" s="121">
        <v>8.84</v>
      </c>
    </row>
    <row r="27" spans="1:14">
      <c r="A27" s="1223" t="s">
        <v>589</v>
      </c>
      <c r="B27" s="110" t="s">
        <v>478</v>
      </c>
      <c r="C27" s="122">
        <v>0</v>
      </c>
      <c r="D27" s="122">
        <v>0</v>
      </c>
      <c r="E27" s="122">
        <v>49229.48</v>
      </c>
      <c r="F27" s="120">
        <v>8.4600000000000009</v>
      </c>
      <c r="G27" s="122">
        <v>257569.99</v>
      </c>
      <c r="H27" s="122">
        <v>44.28</v>
      </c>
      <c r="I27" s="122">
        <v>175198.36</v>
      </c>
      <c r="J27" s="122">
        <v>30.12</v>
      </c>
      <c r="K27" s="122">
        <v>37749.870000000003</v>
      </c>
      <c r="L27" s="122">
        <v>6.49</v>
      </c>
      <c r="M27" s="122">
        <v>581658.18999999994</v>
      </c>
      <c r="N27" s="123">
        <v>100</v>
      </c>
    </row>
    <row r="28" spans="1:14">
      <c r="A28" s="1223" t="s">
        <v>590</v>
      </c>
      <c r="B28" s="101" t="s">
        <v>457</v>
      </c>
      <c r="C28" s="120">
        <v>0</v>
      </c>
      <c r="D28" s="120">
        <v>0</v>
      </c>
      <c r="E28" s="120">
        <v>0</v>
      </c>
      <c r="F28" s="120">
        <v>0</v>
      </c>
      <c r="G28" s="120">
        <v>146078.66</v>
      </c>
      <c r="H28" s="120">
        <v>16.649999999999999</v>
      </c>
      <c r="I28" s="120">
        <v>24504.07</v>
      </c>
      <c r="J28" s="120">
        <v>2.79</v>
      </c>
      <c r="K28" s="120">
        <v>3189.21</v>
      </c>
      <c r="L28" s="120">
        <v>0.36</v>
      </c>
      <c r="M28" s="120">
        <v>173771.94</v>
      </c>
      <c r="N28" s="121">
        <v>19.8</v>
      </c>
    </row>
    <row r="29" spans="1:14">
      <c r="A29" s="1223" t="s">
        <v>590</v>
      </c>
      <c r="B29" s="101" t="s">
        <v>458</v>
      </c>
      <c r="C29" s="120">
        <v>0</v>
      </c>
      <c r="D29" s="120">
        <v>0</v>
      </c>
      <c r="E29" s="120">
        <v>0</v>
      </c>
      <c r="F29" s="120">
        <v>0</v>
      </c>
      <c r="G29" s="120">
        <v>3930.22</v>
      </c>
      <c r="H29" s="120">
        <v>0.45</v>
      </c>
      <c r="I29" s="120">
        <v>3.56</v>
      </c>
      <c r="J29" s="120" t="s">
        <v>431</v>
      </c>
      <c r="K29" s="120">
        <v>0</v>
      </c>
      <c r="L29" s="120">
        <v>0</v>
      </c>
      <c r="M29" s="120">
        <v>3933.78</v>
      </c>
      <c r="N29" s="121">
        <v>0.45</v>
      </c>
    </row>
    <row r="30" spans="1:14">
      <c r="A30" s="1223" t="s">
        <v>590</v>
      </c>
      <c r="B30" s="101" t="s">
        <v>459</v>
      </c>
      <c r="C30" s="120">
        <v>0</v>
      </c>
      <c r="D30" s="120">
        <v>0</v>
      </c>
      <c r="E30" s="120">
        <v>0</v>
      </c>
      <c r="F30" s="120">
        <v>0</v>
      </c>
      <c r="G30" s="120">
        <v>191801.7</v>
      </c>
      <c r="H30" s="120">
        <v>21.85</v>
      </c>
      <c r="I30" s="120">
        <v>364029.41</v>
      </c>
      <c r="J30" s="120">
        <v>41.49</v>
      </c>
      <c r="K30" s="120">
        <v>40843.81</v>
      </c>
      <c r="L30" s="120">
        <v>4.67</v>
      </c>
      <c r="M30" s="120">
        <v>596674.92000000004</v>
      </c>
      <c r="N30" s="121">
        <v>68.010000000000005</v>
      </c>
    </row>
    <row r="31" spans="1:14">
      <c r="A31" s="1223" t="s">
        <v>590</v>
      </c>
      <c r="B31" s="101" t="s">
        <v>463</v>
      </c>
      <c r="C31" s="120">
        <v>0</v>
      </c>
      <c r="D31" s="120">
        <v>0</v>
      </c>
      <c r="E31" s="120">
        <v>0</v>
      </c>
      <c r="F31" s="120">
        <v>0</v>
      </c>
      <c r="G31" s="120">
        <v>1992.95</v>
      </c>
      <c r="H31" s="120">
        <v>0.23</v>
      </c>
      <c r="I31" s="120">
        <v>1339.3</v>
      </c>
      <c r="J31" s="120">
        <v>0.15</v>
      </c>
      <c r="K31" s="120">
        <v>28.14</v>
      </c>
      <c r="L31" s="120" t="s">
        <v>431</v>
      </c>
      <c r="M31" s="120">
        <v>3360.39</v>
      </c>
      <c r="N31" s="121">
        <v>0.38</v>
      </c>
    </row>
    <row r="32" spans="1:14">
      <c r="A32" s="1223" t="s">
        <v>590</v>
      </c>
      <c r="B32" s="101" t="s">
        <v>464</v>
      </c>
      <c r="C32" s="120">
        <v>0</v>
      </c>
      <c r="D32" s="120">
        <v>0</v>
      </c>
      <c r="E32" s="120">
        <v>0</v>
      </c>
      <c r="F32" s="120">
        <v>0</v>
      </c>
      <c r="G32" s="120">
        <v>1205.52</v>
      </c>
      <c r="H32" s="120">
        <v>0.14000000000000001</v>
      </c>
      <c r="I32" s="120">
        <v>15792.04</v>
      </c>
      <c r="J32" s="120">
        <v>1.8</v>
      </c>
      <c r="K32" s="120">
        <v>14689.54</v>
      </c>
      <c r="L32" s="120">
        <v>1.67</v>
      </c>
      <c r="M32" s="120">
        <v>31687.1</v>
      </c>
      <c r="N32" s="121">
        <v>3.61</v>
      </c>
    </row>
    <row r="33" spans="1:14">
      <c r="A33" s="1223" t="s">
        <v>590</v>
      </c>
      <c r="B33" s="101" t="s">
        <v>460</v>
      </c>
      <c r="C33" s="120">
        <v>0</v>
      </c>
      <c r="D33" s="120">
        <v>0</v>
      </c>
      <c r="E33" s="120">
        <v>36958.94</v>
      </c>
      <c r="F33" s="120">
        <v>4.21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36958.94</v>
      </c>
      <c r="N33" s="121">
        <v>4.21</v>
      </c>
    </row>
    <row r="34" spans="1:14">
      <c r="A34" s="1223" t="s">
        <v>590</v>
      </c>
      <c r="B34" s="101" t="s">
        <v>75</v>
      </c>
      <c r="C34" s="120">
        <v>0</v>
      </c>
      <c r="D34" s="120">
        <v>0</v>
      </c>
      <c r="E34" s="120">
        <v>36958.94</v>
      </c>
      <c r="F34" s="120">
        <v>4.21</v>
      </c>
      <c r="G34" s="120">
        <v>345009.05</v>
      </c>
      <c r="H34" s="120">
        <v>39.32</v>
      </c>
      <c r="I34" s="120">
        <v>405668.38</v>
      </c>
      <c r="J34" s="120">
        <v>46.23</v>
      </c>
      <c r="K34" s="120">
        <v>58750.7</v>
      </c>
      <c r="L34" s="120">
        <v>6.7</v>
      </c>
      <c r="M34" s="120">
        <v>846387.07</v>
      </c>
      <c r="N34" s="121">
        <v>96.46</v>
      </c>
    </row>
    <row r="35" spans="1:14">
      <c r="A35" s="1223" t="s">
        <v>590</v>
      </c>
      <c r="B35" s="101" t="s">
        <v>434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10391.5</v>
      </c>
      <c r="N35" s="121">
        <v>1.18</v>
      </c>
    </row>
    <row r="36" spans="1:14">
      <c r="A36" s="1223" t="s">
        <v>590</v>
      </c>
      <c r="B36" s="101" t="s">
        <v>435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20710.009999999998</v>
      </c>
      <c r="N36" s="121">
        <v>2.36</v>
      </c>
    </row>
    <row r="37" spans="1:14">
      <c r="A37" s="1223" t="s">
        <v>590</v>
      </c>
      <c r="B37" s="110" t="s">
        <v>478</v>
      </c>
      <c r="C37" s="122">
        <v>0</v>
      </c>
      <c r="D37" s="122">
        <v>0</v>
      </c>
      <c r="E37" s="122">
        <v>36958.94</v>
      </c>
      <c r="F37" s="122">
        <v>4.21</v>
      </c>
      <c r="G37" s="122">
        <v>345009.05</v>
      </c>
      <c r="H37" s="122">
        <v>39.32</v>
      </c>
      <c r="I37" s="122">
        <v>405668.38</v>
      </c>
      <c r="J37" s="122">
        <v>46.23</v>
      </c>
      <c r="K37" s="122">
        <v>58750.7</v>
      </c>
      <c r="L37" s="122">
        <v>6.7</v>
      </c>
      <c r="M37" s="122">
        <v>877488.58</v>
      </c>
      <c r="N37" s="123">
        <v>100</v>
      </c>
    </row>
    <row r="38" spans="1:14">
      <c r="A38" s="1223" t="s">
        <v>138</v>
      </c>
      <c r="B38" s="101" t="s">
        <v>457</v>
      </c>
      <c r="C38" s="120">
        <v>0</v>
      </c>
      <c r="D38" s="120">
        <v>0</v>
      </c>
      <c r="E38" s="120">
        <v>0</v>
      </c>
      <c r="F38" s="120">
        <v>0</v>
      </c>
      <c r="G38" s="120">
        <v>176636.95</v>
      </c>
      <c r="H38" s="120">
        <v>21.93</v>
      </c>
      <c r="I38" s="120">
        <v>6915.24</v>
      </c>
      <c r="J38" s="120">
        <v>0.86</v>
      </c>
      <c r="K38" s="120">
        <v>5834.44</v>
      </c>
      <c r="L38" s="120">
        <v>0.72</v>
      </c>
      <c r="M38" s="120">
        <v>189386.63</v>
      </c>
      <c r="N38" s="121">
        <v>23.51</v>
      </c>
    </row>
    <row r="39" spans="1:14">
      <c r="A39" s="1223"/>
      <c r="B39" s="101" t="s">
        <v>458</v>
      </c>
      <c r="C39" s="120">
        <v>0</v>
      </c>
      <c r="D39" s="120">
        <v>0</v>
      </c>
      <c r="E39" s="120">
        <v>0</v>
      </c>
      <c r="F39" s="120">
        <v>0</v>
      </c>
      <c r="G39" s="120">
        <v>1092.6199999999999</v>
      </c>
      <c r="H39" s="120">
        <v>0.14000000000000001</v>
      </c>
      <c r="I39" s="120">
        <v>163.13999999999999</v>
      </c>
      <c r="J39" s="120">
        <v>0.02</v>
      </c>
      <c r="K39" s="120">
        <v>1.56</v>
      </c>
      <c r="L39" s="120" t="s">
        <v>471</v>
      </c>
      <c r="M39" s="120">
        <v>1257.32</v>
      </c>
      <c r="N39" s="121">
        <v>0.16</v>
      </c>
    </row>
    <row r="40" spans="1:14">
      <c r="A40" s="1223"/>
      <c r="B40" s="101" t="s">
        <v>459</v>
      </c>
      <c r="C40" s="120">
        <v>0</v>
      </c>
      <c r="D40" s="120">
        <v>0</v>
      </c>
      <c r="E40" s="120">
        <v>0</v>
      </c>
      <c r="F40" s="120">
        <v>0</v>
      </c>
      <c r="G40" s="120">
        <v>20493.7</v>
      </c>
      <c r="H40" s="120">
        <v>2.5499999999999998</v>
      </c>
      <c r="I40" s="120">
        <v>11139.62</v>
      </c>
      <c r="J40" s="120">
        <v>1.39</v>
      </c>
      <c r="K40" s="120">
        <v>1240.07</v>
      </c>
      <c r="L40" s="120">
        <v>0.15</v>
      </c>
      <c r="M40" s="120">
        <v>32873.39</v>
      </c>
      <c r="N40" s="121">
        <v>4.09</v>
      </c>
    </row>
    <row r="41" spans="1:14">
      <c r="A41" s="1223"/>
      <c r="B41" s="101" t="s">
        <v>463</v>
      </c>
      <c r="C41" s="120">
        <v>0</v>
      </c>
      <c r="D41" s="120">
        <v>0</v>
      </c>
      <c r="E41" s="120">
        <v>0</v>
      </c>
      <c r="F41" s="120">
        <v>0</v>
      </c>
      <c r="G41" s="120">
        <v>2090.1</v>
      </c>
      <c r="H41" s="120">
        <v>0.26</v>
      </c>
      <c r="I41" s="120">
        <v>91.7</v>
      </c>
      <c r="J41" s="120">
        <v>0.01</v>
      </c>
      <c r="K41" s="120">
        <v>533.12</v>
      </c>
      <c r="L41" s="120">
        <v>7.0000000000000007E-2</v>
      </c>
      <c r="M41" s="120">
        <v>2714.92</v>
      </c>
      <c r="N41" s="121">
        <v>0.34</v>
      </c>
    </row>
    <row r="42" spans="1:14">
      <c r="A42" s="1223"/>
      <c r="B42" s="101" t="s">
        <v>464</v>
      </c>
      <c r="C42" s="120">
        <v>0</v>
      </c>
      <c r="D42" s="120">
        <v>0</v>
      </c>
      <c r="E42" s="120">
        <v>0</v>
      </c>
      <c r="F42" s="120">
        <v>0</v>
      </c>
      <c r="G42" s="120">
        <v>24764.639999999999</v>
      </c>
      <c r="H42" s="120">
        <v>3.08</v>
      </c>
      <c r="I42" s="120">
        <v>2585.5300000000002</v>
      </c>
      <c r="J42" s="120">
        <v>0.32</v>
      </c>
      <c r="K42" s="120">
        <v>2465.89</v>
      </c>
      <c r="L42" s="120">
        <v>0.31</v>
      </c>
      <c r="M42" s="120">
        <v>29816.06</v>
      </c>
      <c r="N42" s="121">
        <v>3.71</v>
      </c>
    </row>
    <row r="43" spans="1:14">
      <c r="A43" s="1223"/>
      <c r="B43" s="101" t="s">
        <v>460</v>
      </c>
      <c r="C43" s="120">
        <v>92928.06</v>
      </c>
      <c r="D43" s="120">
        <v>11.54</v>
      </c>
      <c r="E43" s="120">
        <v>442957.07</v>
      </c>
      <c r="F43" s="120">
        <v>55.02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535885.13</v>
      </c>
      <c r="N43" s="121">
        <v>66.56</v>
      </c>
    </row>
    <row r="44" spans="1:14">
      <c r="A44" s="1223"/>
      <c r="B44" s="101" t="s">
        <v>75</v>
      </c>
      <c r="C44" s="120">
        <v>92928.06</v>
      </c>
      <c r="D44" s="120">
        <v>11.54</v>
      </c>
      <c r="E44" s="120">
        <v>442957.07</v>
      </c>
      <c r="F44" s="120">
        <v>55.02</v>
      </c>
      <c r="G44" s="120">
        <v>225078.01</v>
      </c>
      <c r="H44" s="120">
        <v>27.96</v>
      </c>
      <c r="I44" s="120">
        <v>20895.23</v>
      </c>
      <c r="J44" s="120">
        <v>2.6</v>
      </c>
      <c r="K44" s="120">
        <v>10075.08</v>
      </c>
      <c r="L44" s="120">
        <v>1.25</v>
      </c>
      <c r="M44" s="120">
        <v>791933.45</v>
      </c>
      <c r="N44" s="121">
        <v>98.37</v>
      </c>
    </row>
    <row r="45" spans="1:14">
      <c r="A45" s="1223"/>
      <c r="B45" s="101" t="s">
        <v>434</v>
      </c>
      <c r="C45" s="120">
        <v>0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4389.03</v>
      </c>
      <c r="N45" s="121">
        <v>0.55000000000000004</v>
      </c>
    </row>
    <row r="46" spans="1:14">
      <c r="A46" s="1223"/>
      <c r="B46" s="101" t="s">
        <v>435</v>
      </c>
      <c r="C46" s="120">
        <v>0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8692.49</v>
      </c>
      <c r="N46" s="121">
        <v>1.08</v>
      </c>
    </row>
    <row r="47" spans="1:14">
      <c r="A47" s="1223"/>
      <c r="B47" s="110" t="s">
        <v>478</v>
      </c>
      <c r="C47" s="122">
        <v>92928.06</v>
      </c>
      <c r="D47" s="122">
        <v>11.54</v>
      </c>
      <c r="E47" s="122">
        <v>442957.07</v>
      </c>
      <c r="F47" s="122">
        <v>55.02</v>
      </c>
      <c r="G47" s="122">
        <v>225078.01</v>
      </c>
      <c r="H47" s="122">
        <v>27.96</v>
      </c>
      <c r="I47" s="122">
        <v>20895.23</v>
      </c>
      <c r="J47" s="122">
        <v>2.6</v>
      </c>
      <c r="K47" s="122">
        <v>10075.08</v>
      </c>
      <c r="L47" s="122">
        <v>1.25</v>
      </c>
      <c r="M47" s="122">
        <v>805014.97</v>
      </c>
      <c r="N47" s="123">
        <v>100</v>
      </c>
    </row>
    <row r="48" spans="1:14">
      <c r="A48" s="1223" t="s">
        <v>591</v>
      </c>
      <c r="B48" s="101" t="s">
        <v>457</v>
      </c>
      <c r="C48" s="120">
        <v>0</v>
      </c>
      <c r="D48" s="120">
        <v>0</v>
      </c>
      <c r="E48" s="120">
        <v>0</v>
      </c>
      <c r="F48" s="120">
        <v>0</v>
      </c>
      <c r="G48" s="120">
        <v>123592.9</v>
      </c>
      <c r="H48" s="120">
        <v>5.68</v>
      </c>
      <c r="I48" s="120">
        <v>25880.71</v>
      </c>
      <c r="J48" s="120">
        <v>1.19</v>
      </c>
      <c r="K48" s="120">
        <v>2255.79</v>
      </c>
      <c r="L48" s="120">
        <v>0.1</v>
      </c>
      <c r="M48" s="120">
        <v>151729.4</v>
      </c>
      <c r="N48" s="121">
        <v>6.97</v>
      </c>
    </row>
    <row r="49" spans="1:14">
      <c r="A49" s="1223" t="s">
        <v>591</v>
      </c>
      <c r="B49" s="101" t="s">
        <v>459</v>
      </c>
      <c r="C49" s="120">
        <v>0</v>
      </c>
      <c r="D49" s="120">
        <v>0</v>
      </c>
      <c r="E49" s="120">
        <v>0</v>
      </c>
      <c r="F49" s="120">
        <v>0</v>
      </c>
      <c r="G49" s="120">
        <v>529846.99</v>
      </c>
      <c r="H49" s="120">
        <v>24.34</v>
      </c>
      <c r="I49" s="120">
        <v>41096.5</v>
      </c>
      <c r="J49" s="120">
        <v>1.88</v>
      </c>
      <c r="K49" s="120">
        <v>3190.61</v>
      </c>
      <c r="L49" s="120">
        <v>0.15</v>
      </c>
      <c r="M49" s="120">
        <v>574134.1</v>
      </c>
      <c r="N49" s="121">
        <v>26.37</v>
      </c>
    </row>
    <row r="50" spans="1:14">
      <c r="A50" s="1223" t="s">
        <v>591</v>
      </c>
      <c r="B50" s="101" t="s">
        <v>458</v>
      </c>
      <c r="C50" s="120">
        <v>0</v>
      </c>
      <c r="D50" s="120">
        <v>0</v>
      </c>
      <c r="E50" s="120">
        <v>0</v>
      </c>
      <c r="F50" s="120">
        <v>0</v>
      </c>
      <c r="G50" s="120">
        <v>493.38</v>
      </c>
      <c r="H50" s="120">
        <v>0.02</v>
      </c>
      <c r="I50" s="120">
        <v>1.69</v>
      </c>
      <c r="J50" s="120">
        <v>0</v>
      </c>
      <c r="K50" s="120">
        <v>0</v>
      </c>
      <c r="L50" s="120">
        <v>0</v>
      </c>
      <c r="M50" s="120">
        <v>495.07</v>
      </c>
      <c r="N50" s="121">
        <v>0.02</v>
      </c>
    </row>
    <row r="51" spans="1:14">
      <c r="A51" s="1223" t="s">
        <v>591</v>
      </c>
      <c r="B51" s="101" t="s">
        <v>463</v>
      </c>
      <c r="C51" s="120">
        <v>0</v>
      </c>
      <c r="D51" s="120">
        <v>0</v>
      </c>
      <c r="E51" s="120">
        <v>0</v>
      </c>
      <c r="F51" s="120">
        <v>0</v>
      </c>
      <c r="G51" s="120">
        <v>379.26</v>
      </c>
      <c r="H51" s="120">
        <v>0.02</v>
      </c>
      <c r="I51" s="120">
        <v>1242.1099999999999</v>
      </c>
      <c r="J51" s="120">
        <v>0.06</v>
      </c>
      <c r="K51" s="120">
        <v>168.44</v>
      </c>
      <c r="L51" s="120">
        <v>0.01</v>
      </c>
      <c r="M51" s="120">
        <v>1789.81</v>
      </c>
      <c r="N51" s="121">
        <v>0.09</v>
      </c>
    </row>
    <row r="52" spans="1:14">
      <c r="A52" s="1223" t="s">
        <v>591</v>
      </c>
      <c r="B52" s="101" t="s">
        <v>464</v>
      </c>
      <c r="C52" s="120">
        <v>0</v>
      </c>
      <c r="D52" s="120">
        <v>0</v>
      </c>
      <c r="E52" s="120">
        <v>0</v>
      </c>
      <c r="F52" s="120">
        <v>0</v>
      </c>
      <c r="G52" s="120">
        <v>63898.46</v>
      </c>
      <c r="H52" s="120">
        <v>2.94</v>
      </c>
      <c r="I52" s="120">
        <v>16322.98</v>
      </c>
      <c r="J52" s="120">
        <v>0.75</v>
      </c>
      <c r="K52" s="120">
        <v>450.31</v>
      </c>
      <c r="L52" s="120">
        <v>0.02</v>
      </c>
      <c r="M52" s="120">
        <v>80671.75</v>
      </c>
      <c r="N52" s="121">
        <v>3.71</v>
      </c>
    </row>
    <row r="53" spans="1:14">
      <c r="A53" s="1223" t="s">
        <v>591</v>
      </c>
      <c r="B53" s="101" t="s">
        <v>460</v>
      </c>
      <c r="C53" s="120">
        <v>131872.94</v>
      </c>
      <c r="D53" s="120">
        <v>6.06</v>
      </c>
      <c r="E53" s="120">
        <v>1167839.8500000001</v>
      </c>
      <c r="F53" s="120">
        <v>53.65</v>
      </c>
      <c r="G53" s="120">
        <v>41.4</v>
      </c>
      <c r="H53" s="120">
        <v>0</v>
      </c>
      <c r="I53" s="120">
        <v>0.8</v>
      </c>
      <c r="J53" s="120">
        <v>0</v>
      </c>
      <c r="K53" s="120">
        <v>0.68</v>
      </c>
      <c r="L53" s="120">
        <v>0</v>
      </c>
      <c r="M53" s="120">
        <v>1299755.67</v>
      </c>
      <c r="N53" s="121">
        <v>59.71</v>
      </c>
    </row>
    <row r="54" spans="1:14">
      <c r="A54" s="1223" t="s">
        <v>591</v>
      </c>
      <c r="B54" s="101" t="s">
        <v>75</v>
      </c>
      <c r="C54" s="120">
        <v>131872.94</v>
      </c>
      <c r="D54" s="120">
        <v>6.06</v>
      </c>
      <c r="E54" s="120">
        <v>1167839.8500000001</v>
      </c>
      <c r="F54" s="120">
        <v>53.65</v>
      </c>
      <c r="G54" s="120">
        <v>718252.39</v>
      </c>
      <c r="H54" s="120">
        <v>33</v>
      </c>
      <c r="I54" s="120">
        <v>84544.79</v>
      </c>
      <c r="J54" s="120">
        <v>3.88</v>
      </c>
      <c r="K54" s="120">
        <v>6065.83</v>
      </c>
      <c r="L54" s="120">
        <v>0.28000000000000003</v>
      </c>
      <c r="M54" s="120">
        <v>2108575.7999999998</v>
      </c>
      <c r="N54" s="121">
        <v>96.87</v>
      </c>
    </row>
    <row r="55" spans="1:14">
      <c r="A55" s="1223" t="s">
        <v>591</v>
      </c>
      <c r="B55" s="101" t="s">
        <v>434</v>
      </c>
      <c r="C55" s="120">
        <v>0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45872.21</v>
      </c>
      <c r="N55" s="121">
        <v>2.11</v>
      </c>
    </row>
    <row r="56" spans="1:14">
      <c r="A56" s="1223" t="s">
        <v>591</v>
      </c>
      <c r="B56" s="101" t="s">
        <v>435</v>
      </c>
      <c r="C56" s="120">
        <v>0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22182.04</v>
      </c>
      <c r="N56" s="121">
        <v>1.02</v>
      </c>
    </row>
    <row r="57" spans="1:14">
      <c r="A57" s="1223" t="s">
        <v>591</v>
      </c>
      <c r="B57" s="110" t="s">
        <v>478</v>
      </c>
      <c r="C57" s="122">
        <v>131872.94</v>
      </c>
      <c r="D57" s="122">
        <v>6.06</v>
      </c>
      <c r="E57" s="122">
        <v>1167839.8500000001</v>
      </c>
      <c r="F57" s="122">
        <v>53.65</v>
      </c>
      <c r="G57" s="122">
        <v>718252.39</v>
      </c>
      <c r="H57" s="122">
        <v>33</v>
      </c>
      <c r="I57" s="122">
        <v>84544.79</v>
      </c>
      <c r="J57" s="122">
        <v>3.88</v>
      </c>
      <c r="K57" s="122">
        <v>6065.83</v>
      </c>
      <c r="L57" s="122">
        <v>0.28000000000000003</v>
      </c>
      <c r="M57" s="122">
        <v>2176630.0499999998</v>
      </c>
      <c r="N57" s="123">
        <v>100</v>
      </c>
    </row>
    <row r="58" spans="1:14">
      <c r="A58" s="1223" t="s">
        <v>592</v>
      </c>
      <c r="B58" s="111" t="s">
        <v>457</v>
      </c>
      <c r="C58" s="125">
        <v>0</v>
      </c>
      <c r="D58" s="125">
        <v>0</v>
      </c>
      <c r="E58" s="125">
        <v>0</v>
      </c>
      <c r="F58" s="125">
        <v>0</v>
      </c>
      <c r="G58" s="125">
        <v>101290.59</v>
      </c>
      <c r="H58" s="125">
        <v>13.11</v>
      </c>
      <c r="I58" s="125">
        <v>51001.08</v>
      </c>
      <c r="J58" s="125">
        <v>6.6</v>
      </c>
      <c r="K58" s="125">
        <v>141.77000000000001</v>
      </c>
      <c r="L58" s="125">
        <v>0.02</v>
      </c>
      <c r="M58" s="125">
        <v>152433.44</v>
      </c>
      <c r="N58" s="126">
        <v>19.73</v>
      </c>
    </row>
    <row r="59" spans="1:14">
      <c r="A59" s="1223"/>
      <c r="B59" s="101" t="s">
        <v>459</v>
      </c>
      <c r="C59" s="120">
        <v>0</v>
      </c>
      <c r="D59" s="120">
        <v>0</v>
      </c>
      <c r="E59" s="120">
        <v>0</v>
      </c>
      <c r="F59" s="120">
        <v>0</v>
      </c>
      <c r="G59" s="120">
        <v>163472.75</v>
      </c>
      <c r="H59" s="120">
        <v>21.15</v>
      </c>
      <c r="I59" s="120">
        <v>213061.41</v>
      </c>
      <c r="J59" s="120">
        <v>27.57</v>
      </c>
      <c r="K59" s="120">
        <v>126.28</v>
      </c>
      <c r="L59" s="120">
        <v>0.02</v>
      </c>
      <c r="M59" s="120">
        <v>376660.44</v>
      </c>
      <c r="N59" s="121">
        <v>48.74</v>
      </c>
    </row>
    <row r="60" spans="1:14">
      <c r="A60" s="1223"/>
      <c r="B60" s="101" t="s">
        <v>458</v>
      </c>
      <c r="C60" s="120">
        <v>0</v>
      </c>
      <c r="D60" s="120">
        <v>0</v>
      </c>
      <c r="E60" s="120">
        <v>0</v>
      </c>
      <c r="F60" s="120">
        <v>0</v>
      </c>
      <c r="G60" s="120">
        <v>390.68</v>
      </c>
      <c r="H60" s="120">
        <v>0.05</v>
      </c>
      <c r="I60" s="120">
        <v>6.56</v>
      </c>
      <c r="J60" s="120" t="s">
        <v>471</v>
      </c>
      <c r="K60" s="120">
        <v>0</v>
      </c>
      <c r="L60" s="120">
        <v>0</v>
      </c>
      <c r="M60" s="120">
        <v>397.24</v>
      </c>
      <c r="N60" s="121">
        <v>0.05</v>
      </c>
    </row>
    <row r="61" spans="1:14">
      <c r="A61" s="1223"/>
      <c r="B61" s="101" t="s">
        <v>463</v>
      </c>
      <c r="C61" s="120">
        <v>0</v>
      </c>
      <c r="D61" s="120">
        <v>0</v>
      </c>
      <c r="E61" s="120">
        <v>0</v>
      </c>
      <c r="F61" s="120">
        <v>0</v>
      </c>
      <c r="G61" s="120">
        <v>4699.6000000000004</v>
      </c>
      <c r="H61" s="120">
        <v>0.61</v>
      </c>
      <c r="I61" s="120">
        <v>34600.769999999997</v>
      </c>
      <c r="J61" s="120">
        <v>4.4800000000000004</v>
      </c>
      <c r="K61" s="120">
        <v>13156.02</v>
      </c>
      <c r="L61" s="120">
        <v>1.7</v>
      </c>
      <c r="M61" s="120">
        <v>52456.39</v>
      </c>
      <c r="N61" s="121">
        <v>6.79</v>
      </c>
    </row>
    <row r="62" spans="1:14">
      <c r="A62" s="1223"/>
      <c r="B62" s="101" t="s">
        <v>464</v>
      </c>
      <c r="C62" s="120">
        <v>0</v>
      </c>
      <c r="D62" s="120">
        <v>0</v>
      </c>
      <c r="E62" s="120">
        <v>0</v>
      </c>
      <c r="F62" s="120">
        <v>0</v>
      </c>
      <c r="G62" s="120">
        <v>12856.29</v>
      </c>
      <c r="H62" s="120">
        <v>1.66</v>
      </c>
      <c r="I62" s="120">
        <v>50996.2</v>
      </c>
      <c r="J62" s="120">
        <v>6.6</v>
      </c>
      <c r="K62" s="120">
        <v>6806.62</v>
      </c>
      <c r="L62" s="120">
        <v>0.88</v>
      </c>
      <c r="M62" s="120">
        <v>70659.11</v>
      </c>
      <c r="N62" s="121">
        <v>9.14</v>
      </c>
    </row>
    <row r="63" spans="1:14">
      <c r="A63" s="1223"/>
      <c r="B63" s="101" t="s">
        <v>460</v>
      </c>
      <c r="C63" s="120">
        <v>0</v>
      </c>
      <c r="D63" s="120">
        <v>0</v>
      </c>
      <c r="E63" s="120">
        <v>30828.11</v>
      </c>
      <c r="F63" s="120">
        <v>3.99</v>
      </c>
      <c r="G63" s="120">
        <v>24.95</v>
      </c>
      <c r="H63" s="120" t="s">
        <v>471</v>
      </c>
      <c r="I63" s="120">
        <v>0</v>
      </c>
      <c r="J63" s="120">
        <v>0</v>
      </c>
      <c r="K63" s="120">
        <v>0</v>
      </c>
      <c r="L63" s="120">
        <v>0</v>
      </c>
      <c r="M63" s="120">
        <v>30853.06</v>
      </c>
      <c r="N63" s="121">
        <v>3.99</v>
      </c>
    </row>
    <row r="64" spans="1:14">
      <c r="A64" s="1223"/>
      <c r="B64" s="101" t="s">
        <v>75</v>
      </c>
      <c r="C64" s="120">
        <v>0</v>
      </c>
      <c r="D64" s="120">
        <v>0</v>
      </c>
      <c r="E64" s="120">
        <v>30828.11</v>
      </c>
      <c r="F64" s="120">
        <v>3.99</v>
      </c>
      <c r="G64" s="120">
        <v>282734.86</v>
      </c>
      <c r="H64" s="120">
        <v>36.58</v>
      </c>
      <c r="I64" s="120">
        <v>349666.02</v>
      </c>
      <c r="J64" s="120">
        <v>45.25</v>
      </c>
      <c r="K64" s="120">
        <v>20230.689999999999</v>
      </c>
      <c r="L64" s="120">
        <v>2.62</v>
      </c>
      <c r="M64" s="120">
        <v>683459.68</v>
      </c>
      <c r="N64" s="121">
        <v>88.44</v>
      </c>
    </row>
    <row r="65" spans="1:14">
      <c r="A65" s="1223"/>
      <c r="B65" s="101" t="s">
        <v>434</v>
      </c>
      <c r="C65" s="120">
        <v>0</v>
      </c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3656.53</v>
      </c>
      <c r="N65" s="121">
        <v>0.47</v>
      </c>
    </row>
    <row r="66" spans="1:14">
      <c r="A66" s="1223"/>
      <c r="B66" s="101" t="s">
        <v>435</v>
      </c>
      <c r="C66" s="120">
        <v>0</v>
      </c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85719.66</v>
      </c>
      <c r="N66" s="121">
        <v>11.09</v>
      </c>
    </row>
    <row r="67" spans="1:14">
      <c r="A67" s="1223"/>
      <c r="B67" s="101" t="s">
        <v>478</v>
      </c>
      <c r="C67" s="120">
        <v>0</v>
      </c>
      <c r="D67" s="120">
        <v>0</v>
      </c>
      <c r="E67" s="120">
        <v>30828.11</v>
      </c>
      <c r="F67" s="120">
        <v>3.99</v>
      </c>
      <c r="G67" s="120">
        <v>282734.86</v>
      </c>
      <c r="H67" s="120">
        <v>36.58</v>
      </c>
      <c r="I67" s="120">
        <v>349666.02</v>
      </c>
      <c r="J67" s="120">
        <v>45.25</v>
      </c>
      <c r="K67" s="120">
        <v>20230.689999999999</v>
      </c>
      <c r="L67" s="120">
        <v>2.62</v>
      </c>
      <c r="M67" s="120">
        <v>772835.87</v>
      </c>
      <c r="N67" s="121">
        <v>100</v>
      </c>
    </row>
    <row r="68" spans="1:14">
      <c r="A68" s="1223" t="s">
        <v>448</v>
      </c>
      <c r="B68" s="111" t="s">
        <v>457</v>
      </c>
      <c r="C68" s="125">
        <v>0</v>
      </c>
      <c r="D68" s="125">
        <v>0</v>
      </c>
      <c r="E68" s="125">
        <v>0</v>
      </c>
      <c r="F68" s="125">
        <v>0</v>
      </c>
      <c r="G68" s="125">
        <v>50200.12</v>
      </c>
      <c r="H68" s="125">
        <v>3.52</v>
      </c>
      <c r="I68" s="125">
        <v>6042.51</v>
      </c>
      <c r="J68" s="125">
        <v>0.42</v>
      </c>
      <c r="K68" s="125">
        <v>721.65</v>
      </c>
      <c r="L68" s="125">
        <v>0.05</v>
      </c>
      <c r="M68" s="125">
        <v>56964.28</v>
      </c>
      <c r="N68" s="126">
        <v>3.99</v>
      </c>
    </row>
    <row r="69" spans="1:14">
      <c r="A69" s="1223"/>
      <c r="B69" s="101" t="s">
        <v>459</v>
      </c>
      <c r="C69" s="120">
        <v>0</v>
      </c>
      <c r="D69" s="120">
        <v>0</v>
      </c>
      <c r="E69" s="120">
        <v>0</v>
      </c>
      <c r="F69" s="120">
        <v>0</v>
      </c>
      <c r="G69" s="120">
        <v>265784.14</v>
      </c>
      <c r="H69" s="120">
        <v>18.600000000000001</v>
      </c>
      <c r="I69" s="120">
        <v>77901.509999999995</v>
      </c>
      <c r="J69" s="120">
        <v>5.45</v>
      </c>
      <c r="K69" s="120">
        <v>2052.2600000000002</v>
      </c>
      <c r="L69" s="120">
        <v>0.14000000000000001</v>
      </c>
      <c r="M69" s="120">
        <v>345737.91</v>
      </c>
      <c r="N69" s="121">
        <v>24.19</v>
      </c>
    </row>
    <row r="70" spans="1:14">
      <c r="A70" s="1223"/>
      <c r="B70" s="101" t="s">
        <v>458</v>
      </c>
      <c r="C70" s="120">
        <v>0</v>
      </c>
      <c r="D70" s="120">
        <v>0</v>
      </c>
      <c r="E70" s="120">
        <v>0</v>
      </c>
      <c r="F70" s="120">
        <v>0</v>
      </c>
      <c r="G70" s="120">
        <v>156.41</v>
      </c>
      <c r="H70" s="120">
        <v>0.01</v>
      </c>
      <c r="I70" s="120">
        <v>0</v>
      </c>
      <c r="J70" s="120">
        <v>0</v>
      </c>
      <c r="K70" s="120">
        <v>0</v>
      </c>
      <c r="L70" s="120">
        <v>0</v>
      </c>
      <c r="M70" s="120">
        <v>156.41</v>
      </c>
      <c r="N70" s="121">
        <v>0.01</v>
      </c>
    </row>
    <row r="71" spans="1:14">
      <c r="A71" s="1223"/>
      <c r="B71" s="101" t="s">
        <v>464</v>
      </c>
      <c r="C71" s="120">
        <v>0</v>
      </c>
      <c r="D71" s="120">
        <v>0</v>
      </c>
      <c r="E71" s="120">
        <v>0</v>
      </c>
      <c r="F71" s="120">
        <v>0</v>
      </c>
      <c r="G71" s="120">
        <v>299121.03999999998</v>
      </c>
      <c r="H71" s="120">
        <v>20.93</v>
      </c>
      <c r="I71" s="120">
        <v>69299.839999999997</v>
      </c>
      <c r="J71" s="120">
        <v>4.8499999999999996</v>
      </c>
      <c r="K71" s="120">
        <v>2156.2600000000002</v>
      </c>
      <c r="L71" s="120">
        <v>0.15</v>
      </c>
      <c r="M71" s="120">
        <v>370577.14</v>
      </c>
      <c r="N71" s="121">
        <v>25.93</v>
      </c>
    </row>
    <row r="72" spans="1:14">
      <c r="A72" s="1223"/>
      <c r="B72" s="101" t="s">
        <v>460</v>
      </c>
      <c r="C72" s="120">
        <v>19.260000000000002</v>
      </c>
      <c r="D72" s="120" t="s">
        <v>770</v>
      </c>
      <c r="E72" s="120">
        <v>632113.62</v>
      </c>
      <c r="F72" s="120">
        <v>44.24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632132.88</v>
      </c>
      <c r="N72" s="121">
        <v>44.24</v>
      </c>
    </row>
    <row r="73" spans="1:14">
      <c r="A73" s="1223"/>
      <c r="B73" s="101" t="s">
        <v>75</v>
      </c>
      <c r="C73" s="120">
        <v>19.260000000000002</v>
      </c>
      <c r="D73" s="120" t="s">
        <v>770</v>
      </c>
      <c r="E73" s="120">
        <v>632113.62</v>
      </c>
      <c r="F73" s="120">
        <v>44.24</v>
      </c>
      <c r="G73" s="120">
        <v>615261.71</v>
      </c>
      <c r="H73" s="120">
        <v>43.06</v>
      </c>
      <c r="I73" s="120">
        <v>153243.85999999999</v>
      </c>
      <c r="J73" s="120">
        <v>10.72</v>
      </c>
      <c r="K73" s="120">
        <v>4930.17</v>
      </c>
      <c r="L73" s="120">
        <v>0.34</v>
      </c>
      <c r="M73" s="120">
        <v>1405568.62</v>
      </c>
      <c r="N73" s="121">
        <v>98.36</v>
      </c>
    </row>
    <row r="74" spans="1:14">
      <c r="A74" s="1223"/>
      <c r="B74" s="101" t="s">
        <v>434</v>
      </c>
      <c r="C74" s="120">
        <v>0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3494</v>
      </c>
      <c r="N74" s="121">
        <v>0.24</v>
      </c>
    </row>
    <row r="75" spans="1:14">
      <c r="A75" s="1223"/>
      <c r="B75" s="101" t="s">
        <v>435</v>
      </c>
      <c r="C75" s="120">
        <v>0</v>
      </c>
      <c r="D75" s="120">
        <v>0</v>
      </c>
      <c r="E75" s="120">
        <v>0</v>
      </c>
      <c r="F75" s="120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20041.27</v>
      </c>
      <c r="N75" s="121">
        <v>1.4</v>
      </c>
    </row>
    <row r="76" spans="1:14">
      <c r="A76" s="1223"/>
      <c r="B76" s="110" t="s">
        <v>478</v>
      </c>
      <c r="C76" s="122">
        <f>C73</f>
        <v>19.260000000000002</v>
      </c>
      <c r="D76" s="122" t="str">
        <f t="shared" ref="D76:L76" si="0">D73</f>
        <v>~ 0,00</v>
      </c>
      <c r="E76" s="122">
        <f t="shared" si="0"/>
        <v>632113.62</v>
      </c>
      <c r="F76" s="122">
        <f t="shared" si="0"/>
        <v>44.24</v>
      </c>
      <c r="G76" s="122">
        <f t="shared" si="0"/>
        <v>615261.71</v>
      </c>
      <c r="H76" s="122">
        <f t="shared" si="0"/>
        <v>43.06</v>
      </c>
      <c r="I76" s="122">
        <f t="shared" si="0"/>
        <v>153243.85999999999</v>
      </c>
      <c r="J76" s="122">
        <f t="shared" si="0"/>
        <v>10.72</v>
      </c>
      <c r="K76" s="122">
        <f t="shared" si="0"/>
        <v>4930.17</v>
      </c>
      <c r="L76" s="122">
        <f t="shared" si="0"/>
        <v>0.34</v>
      </c>
      <c r="M76" s="122">
        <v>1429103.89</v>
      </c>
      <c r="N76" s="123">
        <v>100</v>
      </c>
    </row>
    <row r="77" spans="1:14">
      <c r="A77" s="1223" t="s">
        <v>76</v>
      </c>
      <c r="B77" s="111" t="s">
        <v>457</v>
      </c>
      <c r="C77" s="125">
        <v>0</v>
      </c>
      <c r="D77" s="125">
        <v>0</v>
      </c>
      <c r="E77" s="125">
        <v>0</v>
      </c>
      <c r="F77" s="125">
        <v>0</v>
      </c>
      <c r="G77" s="125">
        <v>141426.62</v>
      </c>
      <c r="H77" s="125">
        <v>7.12</v>
      </c>
      <c r="I77" s="125">
        <v>30747.43</v>
      </c>
      <c r="J77" s="125">
        <v>1.55</v>
      </c>
      <c r="K77" s="125">
        <v>2222.58</v>
      </c>
      <c r="L77" s="125">
        <v>0.12</v>
      </c>
      <c r="M77" s="125">
        <v>174396.63</v>
      </c>
      <c r="N77" s="126">
        <v>8.7899999999999991</v>
      </c>
    </row>
    <row r="78" spans="1:14">
      <c r="A78" s="1223"/>
      <c r="B78" s="101" t="s">
        <v>459</v>
      </c>
      <c r="C78" s="120">
        <v>0</v>
      </c>
      <c r="D78" s="120">
        <v>0</v>
      </c>
      <c r="E78" s="120">
        <v>0</v>
      </c>
      <c r="F78" s="120">
        <v>0</v>
      </c>
      <c r="G78" s="120">
        <v>424422.06</v>
      </c>
      <c r="H78" s="120">
        <v>21.36</v>
      </c>
      <c r="I78" s="120">
        <v>108542.64</v>
      </c>
      <c r="J78" s="120">
        <v>5.47</v>
      </c>
      <c r="K78" s="120">
        <v>419.49</v>
      </c>
      <c r="L78" s="120">
        <v>0.02</v>
      </c>
      <c r="M78" s="120">
        <v>533384.18999999994</v>
      </c>
      <c r="N78" s="121">
        <v>26.85</v>
      </c>
    </row>
    <row r="79" spans="1:14">
      <c r="A79" s="1223"/>
      <c r="B79" s="101" t="s">
        <v>458</v>
      </c>
      <c r="C79" s="120">
        <v>0</v>
      </c>
      <c r="D79" s="120">
        <v>0</v>
      </c>
      <c r="E79" s="120">
        <v>0</v>
      </c>
      <c r="F79" s="120">
        <v>0</v>
      </c>
      <c r="G79" s="120">
        <v>3</v>
      </c>
      <c r="H79" s="120" t="s">
        <v>431</v>
      </c>
      <c r="I79" s="120">
        <v>26.22</v>
      </c>
      <c r="J79" s="120" t="s">
        <v>431</v>
      </c>
      <c r="K79" s="120">
        <v>62.62</v>
      </c>
      <c r="L79" s="120" t="s">
        <v>431</v>
      </c>
      <c r="M79" s="120">
        <v>91.84</v>
      </c>
      <c r="N79" s="121" t="s">
        <v>431</v>
      </c>
    </row>
    <row r="80" spans="1:14">
      <c r="A80" s="1223"/>
      <c r="B80" s="101" t="s">
        <v>464</v>
      </c>
      <c r="C80" s="120">
        <v>0</v>
      </c>
      <c r="D80" s="120">
        <v>0</v>
      </c>
      <c r="E80" s="120">
        <v>0</v>
      </c>
      <c r="F80" s="120">
        <v>0</v>
      </c>
      <c r="G80" s="120">
        <v>64099.360000000001</v>
      </c>
      <c r="H80" s="120">
        <v>3.23</v>
      </c>
      <c r="I80" s="120">
        <v>4644.88</v>
      </c>
      <c r="J80" s="120">
        <v>0.23</v>
      </c>
      <c r="K80" s="120">
        <v>633.14</v>
      </c>
      <c r="L80" s="120">
        <v>0.03</v>
      </c>
      <c r="M80" s="120">
        <v>69377.38</v>
      </c>
      <c r="N80" s="121">
        <v>3.49</v>
      </c>
    </row>
    <row r="81" spans="1:14">
      <c r="A81" s="1223"/>
      <c r="B81" s="101" t="s">
        <v>460</v>
      </c>
      <c r="C81" s="120">
        <v>95860.03</v>
      </c>
      <c r="D81" s="120">
        <v>4.82</v>
      </c>
      <c r="E81" s="120">
        <v>1061836.1200000001</v>
      </c>
      <c r="F81" s="120">
        <v>53.45</v>
      </c>
      <c r="G81" s="120">
        <v>45.95</v>
      </c>
      <c r="H81" s="120" t="s">
        <v>431</v>
      </c>
      <c r="I81" s="120">
        <v>0.88</v>
      </c>
      <c r="J81" s="120" t="s">
        <v>431</v>
      </c>
      <c r="K81" s="120">
        <v>0.38</v>
      </c>
      <c r="L81" s="120" t="s">
        <v>431</v>
      </c>
      <c r="M81" s="120">
        <v>1157743.3600000001</v>
      </c>
      <c r="N81" s="121">
        <v>58.27</v>
      </c>
    </row>
    <row r="82" spans="1:14">
      <c r="A82" s="1223"/>
      <c r="B82" s="101" t="s">
        <v>75</v>
      </c>
      <c r="C82" s="120">
        <v>95860.03</v>
      </c>
      <c r="D82" s="120">
        <v>4.82</v>
      </c>
      <c r="E82" s="120">
        <v>1061836.1200000001</v>
      </c>
      <c r="F82" s="120">
        <v>53.45</v>
      </c>
      <c r="G82" s="120">
        <v>629996.99</v>
      </c>
      <c r="H82" s="120">
        <v>31.71</v>
      </c>
      <c r="I82" s="120">
        <v>143962.04999999999</v>
      </c>
      <c r="J82" s="120">
        <v>7.25</v>
      </c>
      <c r="K82" s="120">
        <v>3338.21</v>
      </c>
      <c r="L82" s="120">
        <v>0.17</v>
      </c>
      <c r="M82" s="120">
        <v>1934993.4</v>
      </c>
      <c r="N82" s="121">
        <v>97.4</v>
      </c>
    </row>
    <row r="83" spans="1:14">
      <c r="A83" s="1223"/>
      <c r="B83" s="101" t="s">
        <v>434</v>
      </c>
      <c r="C83" s="120">
        <v>0</v>
      </c>
      <c r="D83" s="120">
        <v>0</v>
      </c>
      <c r="E83" s="120">
        <v>0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36852.83</v>
      </c>
      <c r="N83" s="121">
        <v>1.85</v>
      </c>
    </row>
    <row r="84" spans="1:14">
      <c r="A84" s="1223"/>
      <c r="B84" s="101" t="s">
        <v>435</v>
      </c>
      <c r="C84" s="120">
        <v>0</v>
      </c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14976.92</v>
      </c>
      <c r="N84" s="121">
        <v>0.75</v>
      </c>
    </row>
    <row r="85" spans="1:14">
      <c r="A85" s="1223"/>
      <c r="B85" s="110" t="s">
        <v>478</v>
      </c>
      <c r="C85" s="122">
        <v>95860.03</v>
      </c>
      <c r="D85" s="122">
        <v>4.82</v>
      </c>
      <c r="E85" s="122">
        <v>1061836.1200000001</v>
      </c>
      <c r="F85" s="122">
        <v>53.45</v>
      </c>
      <c r="G85" s="122">
        <v>629996.99</v>
      </c>
      <c r="H85" s="122">
        <v>31.71</v>
      </c>
      <c r="I85" s="122">
        <v>143962.04999999999</v>
      </c>
      <c r="J85" s="122">
        <v>7.25</v>
      </c>
      <c r="K85" s="122">
        <v>3338.21</v>
      </c>
      <c r="L85" s="122">
        <v>0.17</v>
      </c>
      <c r="M85" s="122">
        <v>1986823.15</v>
      </c>
      <c r="N85" s="123">
        <v>100</v>
      </c>
    </row>
    <row r="86" spans="1:14">
      <c r="A86" s="1223" t="s">
        <v>77</v>
      </c>
      <c r="B86" s="111" t="s">
        <v>457</v>
      </c>
      <c r="C86" s="125">
        <v>0</v>
      </c>
      <c r="D86" s="125">
        <v>0</v>
      </c>
      <c r="E86" s="125">
        <v>0</v>
      </c>
      <c r="F86" s="125">
        <v>0</v>
      </c>
      <c r="G86" s="125">
        <v>57560.23</v>
      </c>
      <c r="H86" s="125">
        <v>7.74</v>
      </c>
      <c r="I86" s="125">
        <v>12981.48</v>
      </c>
      <c r="J86" s="125">
        <v>1.74</v>
      </c>
      <c r="K86" s="125">
        <v>8314.23</v>
      </c>
      <c r="L86" s="125">
        <v>1.1200000000000001</v>
      </c>
      <c r="M86" s="125">
        <v>78855.94</v>
      </c>
      <c r="N86" s="126">
        <v>10.6</v>
      </c>
    </row>
    <row r="87" spans="1:14">
      <c r="A87" s="1223"/>
      <c r="B87" s="101" t="s">
        <v>458</v>
      </c>
      <c r="C87" s="120">
        <v>0</v>
      </c>
      <c r="D87" s="120">
        <v>0</v>
      </c>
      <c r="E87" s="120">
        <v>0</v>
      </c>
      <c r="F87" s="120">
        <v>0</v>
      </c>
      <c r="G87" s="120">
        <v>7963.63</v>
      </c>
      <c r="H87" s="120">
        <v>1.07</v>
      </c>
      <c r="I87" s="120">
        <v>40.82</v>
      </c>
      <c r="J87" s="120">
        <v>0.01</v>
      </c>
      <c r="K87" s="120">
        <v>0</v>
      </c>
      <c r="L87" s="120">
        <v>0</v>
      </c>
      <c r="M87" s="120">
        <v>8004.45</v>
      </c>
      <c r="N87" s="121">
        <v>1.08</v>
      </c>
    </row>
    <row r="88" spans="1:14">
      <c r="A88" s="1223"/>
      <c r="B88" s="101" t="s">
        <v>459</v>
      </c>
      <c r="C88" s="120">
        <v>0</v>
      </c>
      <c r="D88" s="120">
        <v>0</v>
      </c>
      <c r="E88" s="120">
        <v>0</v>
      </c>
      <c r="F88" s="120">
        <v>0</v>
      </c>
      <c r="G88" s="120">
        <v>129729.33</v>
      </c>
      <c r="H88" s="120">
        <v>17.440000000000001</v>
      </c>
      <c r="I88" s="120">
        <v>187964.92</v>
      </c>
      <c r="J88" s="120">
        <v>25.28</v>
      </c>
      <c r="K88" s="120">
        <v>59457.89</v>
      </c>
      <c r="L88" s="120">
        <v>8</v>
      </c>
      <c r="M88" s="120">
        <v>377152.14</v>
      </c>
      <c r="N88" s="121">
        <v>50.72</v>
      </c>
    </row>
    <row r="89" spans="1:14">
      <c r="A89" s="1223"/>
      <c r="B89" s="101" t="s">
        <v>463</v>
      </c>
      <c r="C89" s="120">
        <v>0</v>
      </c>
      <c r="D89" s="120">
        <v>0</v>
      </c>
      <c r="E89" s="120">
        <v>0</v>
      </c>
      <c r="F89" s="120">
        <v>0</v>
      </c>
      <c r="G89" s="120">
        <v>0</v>
      </c>
      <c r="H89" s="120">
        <v>0</v>
      </c>
      <c r="I89" s="120">
        <v>1535.15</v>
      </c>
      <c r="J89" s="120">
        <v>0.21</v>
      </c>
      <c r="K89" s="120">
        <v>1127.3800000000001</v>
      </c>
      <c r="L89" s="120">
        <v>0.15</v>
      </c>
      <c r="M89" s="120">
        <v>2662.53</v>
      </c>
      <c r="N89" s="121">
        <v>0.36</v>
      </c>
    </row>
    <row r="90" spans="1:14">
      <c r="A90" s="1223"/>
      <c r="B90" s="101" t="s">
        <v>464</v>
      </c>
      <c r="C90" s="120">
        <v>0</v>
      </c>
      <c r="D90" s="120">
        <v>0</v>
      </c>
      <c r="E90" s="120">
        <v>0</v>
      </c>
      <c r="F90" s="120">
        <v>0</v>
      </c>
      <c r="G90" s="120">
        <v>18181.28</v>
      </c>
      <c r="H90" s="120">
        <v>2.4500000000000002</v>
      </c>
      <c r="I90" s="120">
        <v>79808.55</v>
      </c>
      <c r="J90" s="120">
        <v>10.72</v>
      </c>
      <c r="K90" s="120">
        <v>37177.11</v>
      </c>
      <c r="L90" s="120">
        <v>5</v>
      </c>
      <c r="M90" s="120">
        <v>135166.94</v>
      </c>
      <c r="N90" s="121">
        <v>18.170000000000002</v>
      </c>
    </row>
    <row r="91" spans="1:14">
      <c r="A91" s="1223"/>
      <c r="B91" s="101" t="s">
        <v>460</v>
      </c>
      <c r="C91" s="120">
        <v>0</v>
      </c>
      <c r="D91" s="120">
        <v>0</v>
      </c>
      <c r="E91" s="120">
        <v>81094.53</v>
      </c>
      <c r="F91" s="120">
        <v>10.91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81094.53</v>
      </c>
      <c r="N91" s="121">
        <v>10.91</v>
      </c>
    </row>
    <row r="92" spans="1:14">
      <c r="A92" s="1223"/>
      <c r="B92" s="101" t="s">
        <v>75</v>
      </c>
      <c r="C92" s="120">
        <v>0</v>
      </c>
      <c r="D92" s="120">
        <v>0</v>
      </c>
      <c r="E92" s="120">
        <v>81094.53</v>
      </c>
      <c r="F92" s="120">
        <v>10.91</v>
      </c>
      <c r="G92" s="120">
        <v>213434.47</v>
      </c>
      <c r="H92" s="120">
        <v>28.7</v>
      </c>
      <c r="I92" s="120">
        <v>282330.92</v>
      </c>
      <c r="J92" s="120">
        <v>37.96</v>
      </c>
      <c r="K92" s="120">
        <v>106076.61</v>
      </c>
      <c r="L92" s="120">
        <v>14.27</v>
      </c>
      <c r="M92" s="120">
        <v>682936.53</v>
      </c>
      <c r="N92" s="121">
        <v>91.84</v>
      </c>
    </row>
    <row r="93" spans="1:14">
      <c r="A93" s="1223"/>
      <c r="B93" s="101" t="s">
        <v>434</v>
      </c>
      <c r="C93" s="120">
        <v>0</v>
      </c>
      <c r="D93" s="120">
        <v>0</v>
      </c>
      <c r="E93" s="120">
        <v>0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23256.93</v>
      </c>
      <c r="N93" s="121">
        <v>3.13</v>
      </c>
    </row>
    <row r="94" spans="1:14">
      <c r="A94" s="1223"/>
      <c r="B94" s="101" t="s">
        <v>435</v>
      </c>
      <c r="C94" s="120">
        <v>0</v>
      </c>
      <c r="D94" s="120">
        <v>0</v>
      </c>
      <c r="E94" s="120">
        <v>0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37394.76</v>
      </c>
      <c r="N94" s="121">
        <v>5.03</v>
      </c>
    </row>
    <row r="95" spans="1:14">
      <c r="A95" s="1223"/>
      <c r="B95" s="110" t="s">
        <v>478</v>
      </c>
      <c r="C95" s="122">
        <v>0</v>
      </c>
      <c r="D95" s="122">
        <v>0</v>
      </c>
      <c r="E95" s="122">
        <v>81094.53</v>
      </c>
      <c r="F95" s="122">
        <v>10.91</v>
      </c>
      <c r="G95" s="122">
        <v>213434.47</v>
      </c>
      <c r="H95" s="122">
        <v>28.7</v>
      </c>
      <c r="I95" s="122">
        <v>282330.92</v>
      </c>
      <c r="J95" s="122">
        <v>37.96</v>
      </c>
      <c r="K95" s="122">
        <v>106076.61</v>
      </c>
      <c r="L95" s="122">
        <v>14.27</v>
      </c>
      <c r="M95" s="122">
        <v>743588.22</v>
      </c>
      <c r="N95" s="123">
        <v>100</v>
      </c>
    </row>
    <row r="96" spans="1:14">
      <c r="A96" s="1261" t="s">
        <v>466</v>
      </c>
      <c r="B96" s="1261"/>
    </row>
  </sheetData>
  <mergeCells count="22">
    <mergeCell ref="A96:B96"/>
    <mergeCell ref="K6:L6"/>
    <mergeCell ref="M6:N6"/>
    <mergeCell ref="A8:A17"/>
    <mergeCell ref="A18:A27"/>
    <mergeCell ref="A28:A37"/>
    <mergeCell ref="A38:A47"/>
    <mergeCell ref="A48:A57"/>
    <mergeCell ref="A58:A67"/>
    <mergeCell ref="A68:A76"/>
    <mergeCell ref="A77:A85"/>
    <mergeCell ref="A86:A95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15" right="0.13" top="0.59055118110236227" bottom="0.98425196850393704" header="0" footer="0"/>
  <pageSetup paperSize="9" scale="50" orientation="portrait" r:id="rId2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1"/>
  <dimension ref="A1:O84"/>
  <sheetViews>
    <sheetView view="pageBreakPreview" zoomScale="60" workbookViewId="0">
      <selection activeCell="E5" sqref="E5:I5"/>
    </sheetView>
  </sheetViews>
  <sheetFormatPr baseColWidth="10" defaultRowHeight="12.75"/>
  <cols>
    <col min="1" max="1" width="17.28515625" style="340" customWidth="1"/>
    <col min="2" max="2" width="39.140625" style="340" customWidth="1"/>
    <col min="3" max="3" width="12" style="340" customWidth="1"/>
    <col min="4" max="4" width="11" style="340" customWidth="1"/>
    <col min="5" max="5" width="12.140625" style="340" customWidth="1"/>
    <col min="6" max="6" width="11" style="340" customWidth="1"/>
    <col min="7" max="7" width="12.7109375" style="340" customWidth="1"/>
    <col min="8" max="8" width="10.5703125" style="340" customWidth="1"/>
    <col min="9" max="9" width="12.7109375" style="340" customWidth="1"/>
    <col min="10" max="10" width="11" style="340" customWidth="1"/>
    <col min="11" max="11" width="12.7109375" style="340" customWidth="1"/>
    <col min="12" max="12" width="10.42578125" style="340" customWidth="1"/>
    <col min="13" max="13" width="13" style="340" customWidth="1"/>
    <col min="14" max="14" width="11" style="340" customWidth="1"/>
    <col min="15" max="15" width="2.7109375" style="340" customWidth="1"/>
    <col min="16" max="16384" width="11.42578125" style="340"/>
  </cols>
  <sheetData>
    <row r="1" spans="1:15" s="273" customFormat="1" ht="18">
      <c r="A1" s="1119" t="s">
        <v>424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</row>
    <row r="3" spans="1:15" s="274" customFormat="1" ht="15">
      <c r="A3" s="1216" t="s">
        <v>935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265"/>
    </row>
    <row r="4" spans="1:15" s="273" customFormat="1" ht="13.5" thickBot="1">
      <c r="A4" s="700"/>
    </row>
    <row r="5" spans="1:15" s="275" customFormat="1" ht="24.75" customHeight="1">
      <c r="A5" s="1217" t="s">
        <v>218</v>
      </c>
      <c r="B5" s="1240" t="s">
        <v>452</v>
      </c>
      <c r="C5" s="1242" t="s">
        <v>453</v>
      </c>
      <c r="D5" s="1242"/>
      <c r="E5" s="1242"/>
      <c r="F5" s="1242"/>
      <c r="G5" s="1242"/>
      <c r="H5" s="1242"/>
      <c r="I5" s="1242"/>
      <c r="J5" s="1242"/>
      <c r="K5" s="1242"/>
      <c r="L5" s="1242"/>
      <c r="M5" s="1240" t="s">
        <v>628</v>
      </c>
      <c r="N5" s="1243"/>
    </row>
    <row r="6" spans="1:15" s="275" customFormat="1" ht="31.5" customHeight="1">
      <c r="A6" s="1238"/>
      <c r="B6" s="1241"/>
      <c r="C6" s="1244" t="s">
        <v>454</v>
      </c>
      <c r="D6" s="1244"/>
      <c r="E6" s="1244" t="s">
        <v>455</v>
      </c>
      <c r="F6" s="1244"/>
      <c r="G6" s="1244" t="s">
        <v>444</v>
      </c>
      <c r="H6" s="1244"/>
      <c r="I6" s="1244" t="s">
        <v>445</v>
      </c>
      <c r="J6" s="1244"/>
      <c r="K6" s="1244" t="s">
        <v>456</v>
      </c>
      <c r="L6" s="1244"/>
      <c r="M6" s="1245" t="s">
        <v>446</v>
      </c>
      <c r="N6" s="1246"/>
    </row>
    <row r="7" spans="1:15" s="275" customFormat="1" ht="20.25" customHeight="1" thickBot="1">
      <c r="A7" s="1218"/>
      <c r="B7" s="1260"/>
      <c r="C7" s="107" t="s">
        <v>632</v>
      </c>
      <c r="D7" s="107" t="s">
        <v>567</v>
      </c>
      <c r="E7" s="107" t="s">
        <v>632</v>
      </c>
      <c r="F7" s="107" t="s">
        <v>567</v>
      </c>
      <c r="G7" s="107" t="s">
        <v>632</v>
      </c>
      <c r="H7" s="107" t="s">
        <v>567</v>
      </c>
      <c r="I7" s="107" t="s">
        <v>632</v>
      </c>
      <c r="J7" s="107" t="s">
        <v>567</v>
      </c>
      <c r="K7" s="107" t="s">
        <v>632</v>
      </c>
      <c r="L7" s="107" t="s">
        <v>567</v>
      </c>
      <c r="M7" s="107" t="s">
        <v>632</v>
      </c>
      <c r="N7" s="676" t="s">
        <v>567</v>
      </c>
    </row>
    <row r="8" spans="1:15">
      <c r="A8" s="1262" t="s">
        <v>479</v>
      </c>
      <c r="B8" s="117" t="s">
        <v>457</v>
      </c>
      <c r="C8" s="195">
        <v>0</v>
      </c>
      <c r="D8" s="195">
        <v>0</v>
      </c>
      <c r="E8" s="195">
        <v>0</v>
      </c>
      <c r="F8" s="195">
        <v>0</v>
      </c>
      <c r="G8" s="195">
        <v>23477.66</v>
      </c>
      <c r="H8" s="195">
        <v>4.41</v>
      </c>
      <c r="I8" s="195">
        <v>10014.85</v>
      </c>
      <c r="J8" s="196">
        <v>1.88</v>
      </c>
      <c r="K8" s="195">
        <v>449.65</v>
      </c>
      <c r="L8" s="195">
        <v>0.08</v>
      </c>
      <c r="M8" s="195">
        <v>33942.160000000003</v>
      </c>
      <c r="N8" s="196">
        <v>6.37</v>
      </c>
    </row>
    <row r="9" spans="1:15">
      <c r="A9" s="1263"/>
      <c r="B9" s="90" t="s">
        <v>459</v>
      </c>
      <c r="C9" s="120">
        <v>0</v>
      </c>
      <c r="D9" s="120">
        <v>0</v>
      </c>
      <c r="E9" s="120">
        <v>0</v>
      </c>
      <c r="F9" s="120">
        <v>0</v>
      </c>
      <c r="G9" s="120">
        <v>147408.79999999999</v>
      </c>
      <c r="H9" s="120">
        <v>27.71</v>
      </c>
      <c r="I9" s="120">
        <v>220745.2</v>
      </c>
      <c r="J9" s="121">
        <v>41.47</v>
      </c>
      <c r="K9" s="120">
        <v>10971.49</v>
      </c>
      <c r="L9" s="120">
        <v>2.0699999999999998</v>
      </c>
      <c r="M9" s="120">
        <v>379125.49</v>
      </c>
      <c r="N9" s="121">
        <v>71.25</v>
      </c>
    </row>
    <row r="10" spans="1:15">
      <c r="A10" s="1263"/>
      <c r="B10" s="90" t="s">
        <v>458</v>
      </c>
      <c r="C10" s="120">
        <v>0</v>
      </c>
      <c r="D10" s="120">
        <v>0</v>
      </c>
      <c r="E10" s="120">
        <v>0</v>
      </c>
      <c r="F10" s="120">
        <v>0</v>
      </c>
      <c r="G10" s="120">
        <v>3788.41</v>
      </c>
      <c r="H10" s="120">
        <v>0.71</v>
      </c>
      <c r="I10" s="120">
        <v>98.81</v>
      </c>
      <c r="J10" s="121">
        <v>0.02</v>
      </c>
      <c r="K10" s="120">
        <v>0</v>
      </c>
      <c r="L10" s="120">
        <v>0</v>
      </c>
      <c r="M10" s="120">
        <v>3887.22</v>
      </c>
      <c r="N10" s="121">
        <v>0.73</v>
      </c>
    </row>
    <row r="11" spans="1:15">
      <c r="A11" s="1263"/>
      <c r="B11" s="90" t="s">
        <v>463</v>
      </c>
      <c r="C11" s="120">
        <v>0</v>
      </c>
      <c r="D11" s="120">
        <v>0</v>
      </c>
      <c r="E11" s="120">
        <v>0</v>
      </c>
      <c r="F11" s="120">
        <v>0</v>
      </c>
      <c r="G11" s="120">
        <v>24760.74</v>
      </c>
      <c r="H11" s="120">
        <v>4.6500000000000004</v>
      </c>
      <c r="I11" s="120">
        <v>43136.59</v>
      </c>
      <c r="J11" s="121">
        <v>8.11</v>
      </c>
      <c r="K11" s="120">
        <v>254.34</v>
      </c>
      <c r="L11" s="120">
        <v>0.05</v>
      </c>
      <c r="M11" s="120">
        <v>68151.67</v>
      </c>
      <c r="N11" s="121">
        <v>12.81</v>
      </c>
    </row>
    <row r="12" spans="1:15">
      <c r="A12" s="1263"/>
      <c r="B12" s="90" t="s">
        <v>464</v>
      </c>
      <c r="C12" s="120">
        <v>0</v>
      </c>
      <c r="D12" s="120">
        <v>0</v>
      </c>
      <c r="E12" s="120">
        <v>0</v>
      </c>
      <c r="F12" s="120">
        <v>0</v>
      </c>
      <c r="G12" s="120">
        <v>1713.97</v>
      </c>
      <c r="H12" s="120">
        <v>0.32</v>
      </c>
      <c r="I12" s="120">
        <v>3542.45</v>
      </c>
      <c r="J12" s="120">
        <v>0.67</v>
      </c>
      <c r="K12" s="120">
        <v>750.58</v>
      </c>
      <c r="L12" s="120">
        <v>0.14000000000000001</v>
      </c>
      <c r="M12" s="120">
        <v>6007</v>
      </c>
      <c r="N12" s="121">
        <v>1.1299999999999999</v>
      </c>
    </row>
    <row r="13" spans="1:15">
      <c r="A13" s="1263"/>
      <c r="B13" s="90" t="s">
        <v>460</v>
      </c>
      <c r="C13" s="120">
        <v>5.69</v>
      </c>
      <c r="D13" s="120">
        <v>0</v>
      </c>
      <c r="E13" s="120">
        <v>20574.29</v>
      </c>
      <c r="F13" s="120">
        <v>3.87</v>
      </c>
      <c r="G13" s="120">
        <v>0</v>
      </c>
      <c r="H13" s="120">
        <v>0</v>
      </c>
      <c r="I13" s="120">
        <v>0</v>
      </c>
      <c r="J13" s="121">
        <v>0</v>
      </c>
      <c r="K13" s="120">
        <v>0</v>
      </c>
      <c r="L13" s="120">
        <v>0</v>
      </c>
      <c r="M13" s="120">
        <v>20579.98</v>
      </c>
      <c r="N13" s="121">
        <v>3.87</v>
      </c>
    </row>
    <row r="14" spans="1:15">
      <c r="A14" s="1263"/>
      <c r="B14" s="90" t="s">
        <v>75</v>
      </c>
      <c r="C14" s="120">
        <v>5.69</v>
      </c>
      <c r="D14" s="120">
        <v>0</v>
      </c>
      <c r="E14" s="120">
        <v>20574.29</v>
      </c>
      <c r="F14" s="120">
        <v>3.87</v>
      </c>
      <c r="G14" s="120">
        <v>201149.58</v>
      </c>
      <c r="H14" s="120">
        <v>37.799999999999997</v>
      </c>
      <c r="I14" s="120">
        <v>277537.90000000002</v>
      </c>
      <c r="J14" s="121">
        <v>52.15</v>
      </c>
      <c r="K14" s="120">
        <v>12426.06</v>
      </c>
      <c r="L14" s="120">
        <v>2.34</v>
      </c>
      <c r="M14" s="120">
        <v>511693.52</v>
      </c>
      <c r="N14" s="121">
        <v>96.16</v>
      </c>
    </row>
    <row r="15" spans="1:15">
      <c r="A15" s="1263"/>
      <c r="B15" s="90" t="s">
        <v>434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1">
        <v>0</v>
      </c>
      <c r="K15" s="120">
        <v>0</v>
      </c>
      <c r="L15" s="120">
        <v>0</v>
      </c>
      <c r="M15" s="120">
        <v>7542.92</v>
      </c>
      <c r="N15" s="121">
        <v>1.42</v>
      </c>
    </row>
    <row r="16" spans="1:15">
      <c r="A16" s="1263"/>
      <c r="B16" s="90" t="s">
        <v>435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1">
        <v>0</v>
      </c>
      <c r="K16" s="120">
        <v>0</v>
      </c>
      <c r="L16" s="120">
        <v>0</v>
      </c>
      <c r="M16" s="120">
        <v>12902.91</v>
      </c>
      <c r="N16" s="121">
        <v>2.42</v>
      </c>
    </row>
    <row r="17" spans="1:14">
      <c r="A17" s="1264"/>
      <c r="B17" s="192" t="s">
        <v>478</v>
      </c>
      <c r="C17" s="122">
        <v>5.69</v>
      </c>
      <c r="D17" s="122">
        <v>0</v>
      </c>
      <c r="E17" s="122">
        <v>20574.29</v>
      </c>
      <c r="F17" s="122">
        <v>3.87</v>
      </c>
      <c r="G17" s="122">
        <v>201149.58</v>
      </c>
      <c r="H17" s="122">
        <v>37.799999999999997</v>
      </c>
      <c r="I17" s="122">
        <v>277537.90000000002</v>
      </c>
      <c r="J17" s="123">
        <v>52.15</v>
      </c>
      <c r="K17" s="122">
        <v>12426.06</v>
      </c>
      <c r="L17" s="122">
        <v>2.34</v>
      </c>
      <c r="M17" s="122">
        <v>532139.35</v>
      </c>
      <c r="N17" s="123">
        <v>100</v>
      </c>
    </row>
    <row r="18" spans="1:14">
      <c r="A18" s="1265" t="s">
        <v>78</v>
      </c>
      <c r="B18" s="193" t="s">
        <v>457</v>
      </c>
      <c r="C18" s="125">
        <v>0</v>
      </c>
      <c r="D18" s="125">
        <v>0</v>
      </c>
      <c r="E18" s="125">
        <v>0</v>
      </c>
      <c r="F18" s="125">
        <v>0</v>
      </c>
      <c r="G18" s="125">
        <v>21575.81</v>
      </c>
      <c r="H18" s="125">
        <v>3.25</v>
      </c>
      <c r="I18" s="125">
        <v>9334.17</v>
      </c>
      <c r="J18" s="126">
        <v>1.41</v>
      </c>
      <c r="K18" s="125">
        <v>152.97</v>
      </c>
      <c r="L18" s="125">
        <v>0.02</v>
      </c>
      <c r="M18" s="125">
        <v>31062.95</v>
      </c>
      <c r="N18" s="126">
        <v>4.68</v>
      </c>
    </row>
    <row r="19" spans="1:14">
      <c r="A19" s="1263"/>
      <c r="B19" s="90" t="s">
        <v>458</v>
      </c>
      <c r="C19" s="120">
        <v>0</v>
      </c>
      <c r="D19" s="120">
        <v>0</v>
      </c>
      <c r="E19" s="120">
        <v>0</v>
      </c>
      <c r="F19" s="120">
        <v>0</v>
      </c>
      <c r="G19" s="120">
        <v>5.37</v>
      </c>
      <c r="H19" s="120" t="s">
        <v>431</v>
      </c>
      <c r="I19" s="120">
        <v>0</v>
      </c>
      <c r="J19" s="121">
        <v>0</v>
      </c>
      <c r="K19" s="120">
        <v>0</v>
      </c>
      <c r="L19" s="120">
        <v>0</v>
      </c>
      <c r="M19" s="120">
        <v>5.37</v>
      </c>
      <c r="N19" s="121">
        <v>0</v>
      </c>
    </row>
    <row r="20" spans="1:14">
      <c r="A20" s="1263"/>
      <c r="B20" s="90" t="s">
        <v>459</v>
      </c>
      <c r="C20" s="120">
        <v>0</v>
      </c>
      <c r="D20" s="120">
        <v>0</v>
      </c>
      <c r="E20" s="120">
        <v>0</v>
      </c>
      <c r="F20" s="120">
        <v>0</v>
      </c>
      <c r="G20" s="120">
        <v>274459.58</v>
      </c>
      <c r="H20" s="120">
        <v>41.39</v>
      </c>
      <c r="I20" s="120">
        <v>135241.10999999999</v>
      </c>
      <c r="J20" s="121">
        <v>20.39</v>
      </c>
      <c r="K20" s="120">
        <v>3589.17</v>
      </c>
      <c r="L20" s="120">
        <v>0.54</v>
      </c>
      <c r="M20" s="120">
        <v>413289.86</v>
      </c>
      <c r="N20" s="121">
        <v>62.32</v>
      </c>
    </row>
    <row r="21" spans="1:14">
      <c r="A21" s="1263"/>
      <c r="B21" s="90" t="s">
        <v>464</v>
      </c>
      <c r="C21" s="120">
        <v>0</v>
      </c>
      <c r="D21" s="120">
        <v>0</v>
      </c>
      <c r="E21" s="120">
        <v>0</v>
      </c>
      <c r="F21" s="120">
        <v>0</v>
      </c>
      <c r="G21" s="120">
        <v>17084.53</v>
      </c>
      <c r="H21" s="120">
        <v>2.58</v>
      </c>
      <c r="I21" s="120">
        <v>19904.62</v>
      </c>
      <c r="J21" s="121">
        <v>3</v>
      </c>
      <c r="K21" s="120">
        <v>252.34</v>
      </c>
      <c r="L21" s="120">
        <v>0.04</v>
      </c>
      <c r="M21" s="120">
        <v>37241.49</v>
      </c>
      <c r="N21" s="121">
        <v>5.62</v>
      </c>
    </row>
    <row r="22" spans="1:14">
      <c r="A22" s="1263"/>
      <c r="B22" s="90" t="s">
        <v>460</v>
      </c>
      <c r="C22" s="120">
        <v>28.17</v>
      </c>
      <c r="D22" s="120" t="s">
        <v>431</v>
      </c>
      <c r="E22" s="120">
        <v>155680.07999999999</v>
      </c>
      <c r="F22" s="120">
        <v>23.48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155708.25</v>
      </c>
      <c r="N22" s="121">
        <v>23.48</v>
      </c>
    </row>
    <row r="23" spans="1:14">
      <c r="A23" s="1263"/>
      <c r="B23" s="90" t="s">
        <v>75</v>
      </c>
      <c r="C23" s="120">
        <v>28.17</v>
      </c>
      <c r="D23" s="120" t="s">
        <v>431</v>
      </c>
      <c r="E23" s="120">
        <v>155680.07999999999</v>
      </c>
      <c r="F23" s="120">
        <v>23.48</v>
      </c>
      <c r="G23" s="120">
        <v>313125.28999999998</v>
      </c>
      <c r="H23" s="120">
        <v>47.22</v>
      </c>
      <c r="I23" s="120">
        <v>164479.9</v>
      </c>
      <c r="J23" s="121">
        <v>24.8</v>
      </c>
      <c r="K23" s="120">
        <v>3994.48</v>
      </c>
      <c r="L23" s="120">
        <v>0.6</v>
      </c>
      <c r="M23" s="120">
        <v>637307.92000000004</v>
      </c>
      <c r="N23" s="121">
        <v>96.1</v>
      </c>
    </row>
    <row r="24" spans="1:14">
      <c r="A24" s="1263"/>
      <c r="B24" s="90" t="s">
        <v>434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1">
        <v>0</v>
      </c>
      <c r="K24" s="120">
        <v>0</v>
      </c>
      <c r="L24" s="120">
        <v>0</v>
      </c>
      <c r="M24" s="120">
        <v>7428.68</v>
      </c>
      <c r="N24" s="121">
        <v>1.1200000000000001</v>
      </c>
    </row>
    <row r="25" spans="1:14">
      <c r="A25" s="1263"/>
      <c r="B25" s="90" t="s">
        <v>435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1">
        <v>0</v>
      </c>
      <c r="K25" s="120">
        <v>0</v>
      </c>
      <c r="L25" s="120">
        <v>0</v>
      </c>
      <c r="M25" s="120">
        <v>18448.73</v>
      </c>
      <c r="N25" s="121">
        <v>2.78</v>
      </c>
    </row>
    <row r="26" spans="1:14">
      <c r="A26" s="1264"/>
      <c r="B26" s="192" t="s">
        <v>478</v>
      </c>
      <c r="C26" s="122">
        <v>28.17</v>
      </c>
      <c r="D26" s="122" t="s">
        <v>431</v>
      </c>
      <c r="E26" s="122">
        <v>155680.07999999999</v>
      </c>
      <c r="F26" s="120">
        <v>23.48</v>
      </c>
      <c r="G26" s="122">
        <v>313125.28999999998</v>
      </c>
      <c r="H26" s="122">
        <v>47.22</v>
      </c>
      <c r="I26" s="122">
        <v>164479.9</v>
      </c>
      <c r="J26" s="123">
        <v>24.8</v>
      </c>
      <c r="K26" s="122">
        <v>3994.48</v>
      </c>
      <c r="L26" s="122">
        <v>0.6</v>
      </c>
      <c r="M26" s="122">
        <v>663185.32999999996</v>
      </c>
      <c r="N26" s="123">
        <v>100</v>
      </c>
    </row>
    <row r="27" spans="1:14">
      <c r="A27" s="1265" t="s">
        <v>595</v>
      </c>
      <c r="B27" s="193" t="s">
        <v>457</v>
      </c>
      <c r="C27" s="125">
        <v>0</v>
      </c>
      <c r="D27" s="125">
        <v>0</v>
      </c>
      <c r="E27" s="125">
        <v>0</v>
      </c>
      <c r="F27" s="120">
        <v>0</v>
      </c>
      <c r="G27" s="125">
        <v>84650.57</v>
      </c>
      <c r="H27" s="125">
        <v>6.15</v>
      </c>
      <c r="I27" s="125">
        <v>7276.94</v>
      </c>
      <c r="J27" s="126">
        <v>0.53</v>
      </c>
      <c r="K27" s="125">
        <v>452.01</v>
      </c>
      <c r="L27" s="125">
        <v>0.03</v>
      </c>
      <c r="M27" s="125">
        <v>92379.520000000004</v>
      </c>
      <c r="N27" s="126">
        <v>6.71</v>
      </c>
    </row>
    <row r="28" spans="1:14">
      <c r="A28" s="1263"/>
      <c r="B28" s="90" t="s">
        <v>458</v>
      </c>
      <c r="C28" s="120">
        <v>0</v>
      </c>
      <c r="D28" s="120">
        <v>0</v>
      </c>
      <c r="E28" s="120">
        <v>0</v>
      </c>
      <c r="F28" s="120">
        <v>0</v>
      </c>
      <c r="G28" s="120">
        <v>3262.06</v>
      </c>
      <c r="H28" s="120">
        <v>0.24</v>
      </c>
      <c r="I28" s="120">
        <v>63.45</v>
      </c>
      <c r="J28" s="121" t="s">
        <v>431</v>
      </c>
      <c r="K28" s="120">
        <v>1.63</v>
      </c>
      <c r="L28" s="120" t="s">
        <v>431</v>
      </c>
      <c r="M28" s="120">
        <v>3327.14</v>
      </c>
      <c r="N28" s="121">
        <v>0.24</v>
      </c>
    </row>
    <row r="29" spans="1:14">
      <c r="A29" s="1263"/>
      <c r="B29" s="90" t="s">
        <v>459</v>
      </c>
      <c r="C29" s="120">
        <v>0</v>
      </c>
      <c r="D29" s="120">
        <v>0</v>
      </c>
      <c r="E29" s="120">
        <v>0</v>
      </c>
      <c r="F29" s="120">
        <v>0</v>
      </c>
      <c r="G29" s="120">
        <v>383836.52</v>
      </c>
      <c r="H29" s="120">
        <v>27.87</v>
      </c>
      <c r="I29" s="120">
        <v>221092.09</v>
      </c>
      <c r="J29" s="121">
        <v>16.05</v>
      </c>
      <c r="K29" s="120">
        <v>8483.06</v>
      </c>
      <c r="L29" s="120">
        <v>0.62</v>
      </c>
      <c r="M29" s="120">
        <v>613411.67000000004</v>
      </c>
      <c r="N29" s="121">
        <v>44.54</v>
      </c>
    </row>
    <row r="30" spans="1:14">
      <c r="A30" s="1263"/>
      <c r="B30" s="90" t="s">
        <v>463</v>
      </c>
      <c r="C30" s="120">
        <v>0</v>
      </c>
      <c r="D30" s="120">
        <v>0</v>
      </c>
      <c r="E30" s="120">
        <v>0</v>
      </c>
      <c r="F30" s="120">
        <v>0</v>
      </c>
      <c r="G30" s="120">
        <v>13797.94</v>
      </c>
      <c r="H30" s="120">
        <v>1</v>
      </c>
      <c r="I30" s="120">
        <v>37562.43</v>
      </c>
      <c r="J30" s="121">
        <v>2.73</v>
      </c>
      <c r="K30" s="120">
        <v>881.51</v>
      </c>
      <c r="L30" s="120">
        <v>0.06</v>
      </c>
      <c r="M30" s="120">
        <v>52241.88</v>
      </c>
      <c r="N30" s="121">
        <v>3.79</v>
      </c>
    </row>
    <row r="31" spans="1:14">
      <c r="A31" s="1263"/>
      <c r="B31" s="90" t="s">
        <v>464</v>
      </c>
      <c r="C31" s="120">
        <v>0</v>
      </c>
      <c r="D31" s="120">
        <v>0</v>
      </c>
      <c r="E31" s="120">
        <v>0</v>
      </c>
      <c r="F31" s="120">
        <v>0</v>
      </c>
      <c r="G31" s="120">
        <v>23148.14</v>
      </c>
      <c r="H31" s="120">
        <v>1.68</v>
      </c>
      <c r="I31" s="120">
        <v>34552.339999999997</v>
      </c>
      <c r="J31" s="121">
        <v>2.5099999999999998</v>
      </c>
      <c r="K31" s="120">
        <v>20588.43</v>
      </c>
      <c r="L31" s="120">
        <v>1.5</v>
      </c>
      <c r="M31" s="120">
        <v>78288.91</v>
      </c>
      <c r="N31" s="121">
        <v>5.69</v>
      </c>
    </row>
    <row r="32" spans="1:14">
      <c r="A32" s="1263"/>
      <c r="B32" s="90" t="s">
        <v>460</v>
      </c>
      <c r="C32" s="120">
        <v>150866.81</v>
      </c>
      <c r="D32" s="120">
        <v>10.96</v>
      </c>
      <c r="E32" s="120">
        <v>347173.58</v>
      </c>
      <c r="F32" s="120">
        <v>25.21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498040.39</v>
      </c>
      <c r="N32" s="121">
        <v>36.17</v>
      </c>
    </row>
    <row r="33" spans="1:14">
      <c r="A33" s="1263"/>
      <c r="B33" s="90" t="s">
        <v>75</v>
      </c>
      <c r="C33" s="120">
        <v>150866.81</v>
      </c>
      <c r="D33" s="120">
        <v>10.96</v>
      </c>
      <c r="E33" s="120">
        <v>347173.58</v>
      </c>
      <c r="F33" s="120">
        <v>25.21</v>
      </c>
      <c r="G33" s="120">
        <v>508695.23</v>
      </c>
      <c r="H33" s="120">
        <v>36.94</v>
      </c>
      <c r="I33" s="120">
        <v>300547.25</v>
      </c>
      <c r="J33" s="121">
        <v>21.82</v>
      </c>
      <c r="K33" s="120">
        <v>30406.639999999999</v>
      </c>
      <c r="L33" s="120">
        <v>2.21</v>
      </c>
      <c r="M33" s="120">
        <v>1337689.51</v>
      </c>
      <c r="N33" s="121">
        <v>97.14</v>
      </c>
    </row>
    <row r="34" spans="1:14">
      <c r="A34" s="1263"/>
      <c r="B34" s="90" t="s">
        <v>434</v>
      </c>
      <c r="C34" s="120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1">
        <v>0</v>
      </c>
      <c r="K34" s="120">
        <v>0</v>
      </c>
      <c r="L34" s="120">
        <v>0</v>
      </c>
      <c r="M34" s="120">
        <v>15039.32</v>
      </c>
      <c r="N34" s="121">
        <v>1.0900000000000001</v>
      </c>
    </row>
    <row r="35" spans="1:14">
      <c r="A35" s="1263"/>
      <c r="B35" s="90" t="s">
        <v>435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1">
        <v>0</v>
      </c>
      <c r="K35" s="120">
        <v>0</v>
      </c>
      <c r="L35" s="120">
        <v>0</v>
      </c>
      <c r="M35" s="120">
        <v>24402.02</v>
      </c>
      <c r="N35" s="121">
        <v>1.77</v>
      </c>
    </row>
    <row r="36" spans="1:14">
      <c r="A36" s="1264"/>
      <c r="B36" s="192" t="s">
        <v>478</v>
      </c>
      <c r="C36" s="122">
        <v>150866.81</v>
      </c>
      <c r="D36" s="122">
        <v>10.96</v>
      </c>
      <c r="E36" s="122">
        <v>347173.58</v>
      </c>
      <c r="F36" s="122">
        <v>25.21</v>
      </c>
      <c r="G36" s="122">
        <v>508695.23</v>
      </c>
      <c r="H36" s="122">
        <v>36.94</v>
      </c>
      <c r="I36" s="122">
        <v>300547.25</v>
      </c>
      <c r="J36" s="123">
        <v>21.82</v>
      </c>
      <c r="K36" s="122">
        <v>30406.639999999999</v>
      </c>
      <c r="L36" s="122">
        <v>2.21</v>
      </c>
      <c r="M36" s="122">
        <v>1377130.85</v>
      </c>
      <c r="N36" s="123">
        <v>100</v>
      </c>
    </row>
    <row r="37" spans="1:14">
      <c r="A37" s="1265" t="s">
        <v>596</v>
      </c>
      <c r="B37" s="193" t="s">
        <v>457</v>
      </c>
      <c r="C37" s="125">
        <v>0</v>
      </c>
      <c r="D37" s="125">
        <v>0</v>
      </c>
      <c r="E37" s="125">
        <v>0</v>
      </c>
      <c r="F37" s="125">
        <v>0</v>
      </c>
      <c r="G37" s="125">
        <v>305.77999999999997</v>
      </c>
      <c r="H37" s="125">
        <v>1.1399999999999999</v>
      </c>
      <c r="I37" s="125">
        <v>418.96</v>
      </c>
      <c r="J37" s="126">
        <v>1.56</v>
      </c>
      <c r="K37" s="125">
        <v>58.23</v>
      </c>
      <c r="L37" s="125">
        <v>0.22</v>
      </c>
      <c r="M37" s="125">
        <v>782.97</v>
      </c>
      <c r="N37" s="126">
        <v>2.92</v>
      </c>
    </row>
    <row r="38" spans="1:14">
      <c r="A38" s="1263"/>
      <c r="B38" s="90" t="s">
        <v>459</v>
      </c>
      <c r="C38" s="120">
        <v>0</v>
      </c>
      <c r="D38" s="120">
        <v>0</v>
      </c>
      <c r="E38" s="120">
        <v>0</v>
      </c>
      <c r="F38" s="120">
        <v>0</v>
      </c>
      <c r="G38" s="120">
        <v>13790.57</v>
      </c>
      <c r="H38" s="120">
        <v>51.32</v>
      </c>
      <c r="I38" s="120">
        <v>7462.84</v>
      </c>
      <c r="J38" s="121">
        <v>27.77</v>
      </c>
      <c r="K38" s="120">
        <v>104.49</v>
      </c>
      <c r="L38" s="120">
        <v>0.39</v>
      </c>
      <c r="M38" s="120">
        <v>21357.9</v>
      </c>
      <c r="N38" s="121">
        <v>79.48</v>
      </c>
    </row>
    <row r="39" spans="1:14">
      <c r="A39" s="1263"/>
      <c r="B39" s="90" t="s">
        <v>458</v>
      </c>
      <c r="C39" s="120">
        <v>0</v>
      </c>
      <c r="D39" s="120">
        <v>0</v>
      </c>
      <c r="E39" s="120">
        <v>0</v>
      </c>
      <c r="F39" s="120">
        <v>0</v>
      </c>
      <c r="G39" s="120">
        <v>14.36</v>
      </c>
      <c r="H39" s="120">
        <v>0.05</v>
      </c>
      <c r="I39" s="120">
        <v>2.87</v>
      </c>
      <c r="J39" s="121">
        <v>0.01</v>
      </c>
      <c r="K39" s="120">
        <v>0</v>
      </c>
      <c r="L39" s="120">
        <v>0</v>
      </c>
      <c r="M39" s="120">
        <v>17.23</v>
      </c>
      <c r="N39" s="121">
        <v>0.06</v>
      </c>
    </row>
    <row r="40" spans="1:14">
      <c r="A40" s="1263"/>
      <c r="B40" s="90" t="s">
        <v>460</v>
      </c>
      <c r="C40" s="120">
        <v>6.37</v>
      </c>
      <c r="D40" s="120">
        <v>0.02</v>
      </c>
      <c r="E40" s="120">
        <v>4307.32</v>
      </c>
      <c r="F40" s="120">
        <v>16.03</v>
      </c>
      <c r="G40" s="120">
        <v>0.12</v>
      </c>
      <c r="H40" s="120" t="s">
        <v>431</v>
      </c>
      <c r="I40" s="120">
        <v>0</v>
      </c>
      <c r="J40" s="121">
        <v>0</v>
      </c>
      <c r="K40" s="120">
        <v>0</v>
      </c>
      <c r="L40" s="120">
        <v>0</v>
      </c>
      <c r="M40" s="120">
        <v>4313.8100000000004</v>
      </c>
      <c r="N40" s="121">
        <v>16.05</v>
      </c>
    </row>
    <row r="41" spans="1:14">
      <c r="A41" s="1263"/>
      <c r="B41" s="90" t="s">
        <v>75</v>
      </c>
      <c r="C41" s="120">
        <v>6.37</v>
      </c>
      <c r="D41" s="120">
        <v>0.02</v>
      </c>
      <c r="E41" s="120">
        <v>4307.32</v>
      </c>
      <c r="F41" s="120">
        <v>16.03</v>
      </c>
      <c r="G41" s="120">
        <v>14110.83</v>
      </c>
      <c r="H41" s="120">
        <v>52.51</v>
      </c>
      <c r="I41" s="120">
        <v>7884.67</v>
      </c>
      <c r="J41" s="121">
        <v>29.34</v>
      </c>
      <c r="K41" s="120">
        <v>162.72</v>
      </c>
      <c r="L41" s="120">
        <v>0.61</v>
      </c>
      <c r="M41" s="120">
        <v>26471.91</v>
      </c>
      <c r="N41" s="121">
        <v>98.51</v>
      </c>
    </row>
    <row r="42" spans="1:14">
      <c r="A42" s="1263"/>
      <c r="B42" s="90" t="s">
        <v>434</v>
      </c>
      <c r="C42" s="120">
        <v>0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1">
        <v>0</v>
      </c>
      <c r="K42" s="120">
        <v>0</v>
      </c>
      <c r="L42" s="120">
        <v>0</v>
      </c>
      <c r="M42" s="120">
        <v>1.87</v>
      </c>
      <c r="N42" s="121">
        <v>0.01</v>
      </c>
    </row>
    <row r="43" spans="1:14">
      <c r="A43" s="1263"/>
      <c r="B43" s="90" t="s">
        <v>435</v>
      </c>
      <c r="C43" s="120">
        <v>0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398.22</v>
      </c>
      <c r="N43" s="121">
        <v>1.48</v>
      </c>
    </row>
    <row r="44" spans="1:14">
      <c r="A44" s="1264"/>
      <c r="B44" s="192" t="s">
        <v>478</v>
      </c>
      <c r="C44" s="122">
        <v>6.37</v>
      </c>
      <c r="D44" s="122">
        <v>0.02</v>
      </c>
      <c r="E44" s="122">
        <v>4307.32</v>
      </c>
      <c r="F44" s="122">
        <v>16.03</v>
      </c>
      <c r="G44" s="122">
        <v>14110.83</v>
      </c>
      <c r="H44" s="122">
        <v>52.51</v>
      </c>
      <c r="I44" s="122">
        <v>7884.67</v>
      </c>
      <c r="J44" s="123">
        <v>29.34</v>
      </c>
      <c r="K44" s="122">
        <v>162.72</v>
      </c>
      <c r="L44" s="122">
        <v>0.61</v>
      </c>
      <c r="M44" s="122">
        <v>26872</v>
      </c>
      <c r="N44" s="123">
        <v>100</v>
      </c>
    </row>
    <row r="45" spans="1:14">
      <c r="A45" s="1265" t="s">
        <v>597</v>
      </c>
      <c r="B45" s="193" t="s">
        <v>464</v>
      </c>
      <c r="C45" s="125">
        <v>0</v>
      </c>
      <c r="D45" s="125">
        <v>0</v>
      </c>
      <c r="E45" s="125">
        <v>0</v>
      </c>
      <c r="F45" s="125">
        <v>0</v>
      </c>
      <c r="G45" s="125">
        <v>595.85</v>
      </c>
      <c r="H45" s="125">
        <v>0.36</v>
      </c>
      <c r="I45" s="125">
        <v>1.06</v>
      </c>
      <c r="J45" s="126" t="s">
        <v>431</v>
      </c>
      <c r="K45" s="125">
        <v>0</v>
      </c>
      <c r="L45" s="125">
        <v>0</v>
      </c>
      <c r="M45" s="125">
        <v>596.91</v>
      </c>
      <c r="N45" s="126">
        <v>0.36</v>
      </c>
    </row>
    <row r="46" spans="1:14">
      <c r="A46" s="1263"/>
      <c r="B46" s="90" t="s">
        <v>457</v>
      </c>
      <c r="C46" s="120">
        <v>0</v>
      </c>
      <c r="D46" s="120">
        <v>0</v>
      </c>
      <c r="E46" s="120">
        <v>0</v>
      </c>
      <c r="F46" s="120">
        <v>0</v>
      </c>
      <c r="G46" s="120">
        <v>14843.14</v>
      </c>
      <c r="H46" s="120">
        <v>8.94</v>
      </c>
      <c r="I46" s="120">
        <v>3861.02</v>
      </c>
      <c r="J46" s="121">
        <v>2.33</v>
      </c>
      <c r="K46" s="120">
        <v>13.57</v>
      </c>
      <c r="L46" s="120">
        <v>0.01</v>
      </c>
      <c r="M46" s="120">
        <v>18717.73</v>
      </c>
      <c r="N46" s="121">
        <v>11.28</v>
      </c>
    </row>
    <row r="47" spans="1:14">
      <c r="A47" s="1263"/>
      <c r="B47" s="90" t="s">
        <v>459</v>
      </c>
      <c r="C47" s="120">
        <v>0</v>
      </c>
      <c r="D47" s="120">
        <v>0</v>
      </c>
      <c r="E47" s="120">
        <v>0</v>
      </c>
      <c r="F47" s="120">
        <v>0</v>
      </c>
      <c r="G47" s="120">
        <v>46450.13</v>
      </c>
      <c r="H47" s="120">
        <v>27.99</v>
      </c>
      <c r="I47" s="120">
        <v>9411.02</v>
      </c>
      <c r="J47" s="121">
        <v>5.67</v>
      </c>
      <c r="K47" s="120">
        <v>648.5</v>
      </c>
      <c r="L47" s="120">
        <v>0.39</v>
      </c>
      <c r="M47" s="120">
        <v>56509.65</v>
      </c>
      <c r="N47" s="121">
        <v>34.049999999999997</v>
      </c>
    </row>
    <row r="48" spans="1:14">
      <c r="A48" s="1263"/>
      <c r="B48" s="90" t="s">
        <v>458</v>
      </c>
      <c r="C48" s="120">
        <v>0</v>
      </c>
      <c r="D48" s="120">
        <v>0</v>
      </c>
      <c r="E48" s="120">
        <v>0</v>
      </c>
      <c r="F48" s="120">
        <v>0</v>
      </c>
      <c r="G48" s="120">
        <v>1283.81</v>
      </c>
      <c r="H48" s="120">
        <v>0.77</v>
      </c>
      <c r="I48" s="120">
        <v>0</v>
      </c>
      <c r="J48" s="121">
        <v>0</v>
      </c>
      <c r="K48" s="120">
        <v>0.19</v>
      </c>
      <c r="L48" s="120" t="s">
        <v>431</v>
      </c>
      <c r="M48" s="120">
        <v>1284</v>
      </c>
      <c r="N48" s="121">
        <v>0.77</v>
      </c>
    </row>
    <row r="49" spans="1:14">
      <c r="A49" s="1263"/>
      <c r="B49" s="90" t="s">
        <v>463</v>
      </c>
      <c r="C49" s="120">
        <v>0</v>
      </c>
      <c r="D49" s="120">
        <v>0</v>
      </c>
      <c r="E49" s="120">
        <v>0</v>
      </c>
      <c r="F49" s="120">
        <v>0</v>
      </c>
      <c r="G49" s="120">
        <v>3609.93</v>
      </c>
      <c r="H49" s="120">
        <v>2.1800000000000002</v>
      </c>
      <c r="I49" s="120">
        <v>1.75</v>
      </c>
      <c r="J49" s="121" t="s">
        <v>431</v>
      </c>
      <c r="K49" s="120">
        <v>0</v>
      </c>
      <c r="L49" s="120">
        <v>0</v>
      </c>
      <c r="M49" s="120">
        <v>3611.68</v>
      </c>
      <c r="N49" s="121">
        <v>2.1800000000000002</v>
      </c>
    </row>
    <row r="50" spans="1:14">
      <c r="A50" s="1263"/>
      <c r="B50" s="90" t="s">
        <v>460</v>
      </c>
      <c r="C50" s="120">
        <v>5.75</v>
      </c>
      <c r="D50" s="120" t="s">
        <v>431</v>
      </c>
      <c r="E50" s="120">
        <v>81139.600000000006</v>
      </c>
      <c r="F50" s="120">
        <v>48.88</v>
      </c>
      <c r="G50" s="120">
        <v>0</v>
      </c>
      <c r="H50" s="120">
        <v>0</v>
      </c>
      <c r="I50" s="120">
        <v>0</v>
      </c>
      <c r="J50" s="121">
        <v>0</v>
      </c>
      <c r="K50" s="120">
        <v>0</v>
      </c>
      <c r="L50" s="120">
        <v>0</v>
      </c>
      <c r="M50" s="120">
        <v>81145.350000000006</v>
      </c>
      <c r="N50" s="121">
        <v>48.88</v>
      </c>
    </row>
    <row r="51" spans="1:14">
      <c r="A51" s="1263"/>
      <c r="B51" s="90" t="s">
        <v>75</v>
      </c>
      <c r="C51" s="120">
        <v>5.75</v>
      </c>
      <c r="D51" s="120" t="s">
        <v>431</v>
      </c>
      <c r="E51" s="120">
        <v>81139.600000000006</v>
      </c>
      <c r="F51" s="120">
        <v>48.88</v>
      </c>
      <c r="G51" s="120">
        <v>66782.86</v>
      </c>
      <c r="H51" s="120">
        <v>40.24</v>
      </c>
      <c r="I51" s="120">
        <v>13274.85</v>
      </c>
      <c r="J51" s="121">
        <v>8</v>
      </c>
      <c r="K51" s="120">
        <v>662.26</v>
      </c>
      <c r="L51" s="120">
        <v>0.4</v>
      </c>
      <c r="M51" s="120">
        <v>161865.32</v>
      </c>
      <c r="N51" s="121">
        <v>97.52</v>
      </c>
    </row>
    <row r="52" spans="1:14">
      <c r="A52" s="1263"/>
      <c r="B52" s="90" t="s">
        <v>434</v>
      </c>
      <c r="C52" s="120">
        <v>0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1">
        <v>0</v>
      </c>
      <c r="K52" s="120">
        <v>0</v>
      </c>
      <c r="L52" s="120">
        <v>0</v>
      </c>
      <c r="M52" s="120">
        <v>856.82</v>
      </c>
      <c r="N52" s="121">
        <v>0.52</v>
      </c>
    </row>
    <row r="53" spans="1:14">
      <c r="A53" s="1263"/>
      <c r="B53" s="90" t="s">
        <v>435</v>
      </c>
      <c r="C53" s="120">
        <v>0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3251.47</v>
      </c>
      <c r="N53" s="121">
        <v>1.96</v>
      </c>
    </row>
    <row r="54" spans="1:14">
      <c r="A54" s="1264"/>
      <c r="B54" s="192" t="s">
        <v>478</v>
      </c>
      <c r="C54" s="122">
        <v>5.75</v>
      </c>
      <c r="D54" s="122" t="s">
        <v>431</v>
      </c>
      <c r="E54" s="122">
        <v>81139.600000000006</v>
      </c>
      <c r="F54" s="122">
        <v>48.88</v>
      </c>
      <c r="G54" s="122">
        <v>66782.86</v>
      </c>
      <c r="H54" s="122">
        <v>40.24</v>
      </c>
      <c r="I54" s="122">
        <v>13274.85</v>
      </c>
      <c r="J54" s="123">
        <v>8</v>
      </c>
      <c r="K54" s="122">
        <v>662.26</v>
      </c>
      <c r="L54" s="122">
        <v>0.4</v>
      </c>
      <c r="M54" s="122">
        <v>165973.60999999999</v>
      </c>
      <c r="N54" s="123">
        <v>100</v>
      </c>
    </row>
    <row r="55" spans="1:14">
      <c r="A55" s="1265" t="s">
        <v>598</v>
      </c>
      <c r="B55" s="193" t="s">
        <v>457</v>
      </c>
      <c r="C55" s="125">
        <v>0</v>
      </c>
      <c r="D55" s="125">
        <v>0</v>
      </c>
      <c r="E55" s="125">
        <v>0</v>
      </c>
      <c r="F55" s="125">
        <v>0</v>
      </c>
      <c r="G55" s="125">
        <v>147855.12</v>
      </c>
      <c r="H55" s="125">
        <v>25.02</v>
      </c>
      <c r="I55" s="125">
        <v>73061.8</v>
      </c>
      <c r="J55" s="126">
        <v>12.36</v>
      </c>
      <c r="K55" s="125">
        <v>98.39</v>
      </c>
      <c r="L55" s="125">
        <v>0.02</v>
      </c>
      <c r="M55" s="125">
        <v>221015.31</v>
      </c>
      <c r="N55" s="126">
        <v>37.4</v>
      </c>
    </row>
    <row r="56" spans="1:14">
      <c r="A56" s="1263"/>
      <c r="B56" s="90" t="s">
        <v>459</v>
      </c>
      <c r="C56" s="120">
        <v>0</v>
      </c>
      <c r="D56" s="120">
        <v>0</v>
      </c>
      <c r="E56" s="120">
        <v>0</v>
      </c>
      <c r="F56" s="120">
        <v>0</v>
      </c>
      <c r="G56" s="120">
        <v>10831.15</v>
      </c>
      <c r="H56" s="120">
        <v>1.83</v>
      </c>
      <c r="I56" s="120">
        <v>232583.27</v>
      </c>
      <c r="J56" s="121">
        <v>39.36</v>
      </c>
      <c r="K56" s="120">
        <v>3509.24</v>
      </c>
      <c r="L56" s="120">
        <v>0.59</v>
      </c>
      <c r="M56" s="120">
        <v>246923.66</v>
      </c>
      <c r="N56" s="121">
        <v>41.78</v>
      </c>
    </row>
    <row r="57" spans="1:14">
      <c r="A57" s="1263"/>
      <c r="B57" s="90" t="s">
        <v>458</v>
      </c>
      <c r="C57" s="120">
        <v>0</v>
      </c>
      <c r="D57" s="120">
        <v>0</v>
      </c>
      <c r="E57" s="120">
        <v>0</v>
      </c>
      <c r="F57" s="120">
        <v>0</v>
      </c>
      <c r="G57" s="120">
        <v>3225.52</v>
      </c>
      <c r="H57" s="120">
        <v>0.55000000000000004</v>
      </c>
      <c r="I57" s="120">
        <v>469.3</v>
      </c>
      <c r="J57" s="121">
        <v>0.08</v>
      </c>
      <c r="K57" s="120">
        <v>0</v>
      </c>
      <c r="L57" s="120">
        <v>0</v>
      </c>
      <c r="M57" s="120">
        <v>3694.82</v>
      </c>
      <c r="N57" s="121">
        <v>0.63</v>
      </c>
    </row>
    <row r="58" spans="1:14">
      <c r="A58" s="1263"/>
      <c r="B58" s="90" t="s">
        <v>463</v>
      </c>
      <c r="C58" s="120">
        <v>0</v>
      </c>
      <c r="D58" s="120">
        <v>0</v>
      </c>
      <c r="E58" s="120">
        <v>0</v>
      </c>
      <c r="F58" s="120">
        <v>0</v>
      </c>
      <c r="G58" s="120">
        <v>131.41</v>
      </c>
      <c r="H58" s="120">
        <v>0.02</v>
      </c>
      <c r="I58" s="120">
        <v>19115.47</v>
      </c>
      <c r="J58" s="121">
        <v>3.23</v>
      </c>
      <c r="K58" s="120">
        <v>8427.19</v>
      </c>
      <c r="L58" s="120">
        <v>1.43</v>
      </c>
      <c r="M58" s="120">
        <v>27674.07</v>
      </c>
      <c r="N58" s="121">
        <v>4.68</v>
      </c>
    </row>
    <row r="59" spans="1:14">
      <c r="A59" s="1263"/>
      <c r="B59" s="90" t="s">
        <v>464</v>
      </c>
      <c r="C59" s="120">
        <v>0</v>
      </c>
      <c r="D59" s="120">
        <v>0</v>
      </c>
      <c r="E59" s="120">
        <v>0</v>
      </c>
      <c r="F59" s="120">
        <v>0</v>
      </c>
      <c r="G59" s="120">
        <v>131.6</v>
      </c>
      <c r="H59" s="120">
        <v>0.02</v>
      </c>
      <c r="I59" s="120">
        <v>45683.9</v>
      </c>
      <c r="J59" s="121">
        <v>7.73</v>
      </c>
      <c r="K59" s="120">
        <v>16404.59</v>
      </c>
      <c r="L59" s="120">
        <v>2.78</v>
      </c>
      <c r="M59" s="120">
        <v>62220.09</v>
      </c>
      <c r="N59" s="121">
        <v>10.53</v>
      </c>
    </row>
    <row r="60" spans="1:14">
      <c r="A60" s="1263"/>
      <c r="B60" s="90" t="s">
        <v>460</v>
      </c>
      <c r="C60" s="120">
        <v>0</v>
      </c>
      <c r="D60" s="120">
        <v>0</v>
      </c>
      <c r="E60" s="120">
        <v>483.93</v>
      </c>
      <c r="F60" s="120">
        <v>0.08</v>
      </c>
      <c r="G60" s="120">
        <v>20.14</v>
      </c>
      <c r="H60" s="120">
        <v>0</v>
      </c>
      <c r="I60" s="120">
        <v>0</v>
      </c>
      <c r="J60" s="121">
        <v>0</v>
      </c>
      <c r="K60" s="120">
        <v>0</v>
      </c>
      <c r="L60" s="120">
        <v>0</v>
      </c>
      <c r="M60" s="120">
        <v>504.07</v>
      </c>
      <c r="N60" s="121">
        <v>0.08</v>
      </c>
    </row>
    <row r="61" spans="1:14">
      <c r="A61" s="1263"/>
      <c r="B61" s="90" t="s">
        <v>75</v>
      </c>
      <c r="C61" s="120">
        <v>0</v>
      </c>
      <c r="D61" s="120">
        <v>0</v>
      </c>
      <c r="E61" s="120">
        <v>483.93</v>
      </c>
      <c r="F61" s="120">
        <v>0.08</v>
      </c>
      <c r="G61" s="120">
        <v>162194.94</v>
      </c>
      <c r="H61" s="120">
        <v>27.44</v>
      </c>
      <c r="I61" s="120">
        <v>370913.74</v>
      </c>
      <c r="J61" s="121">
        <v>62.76</v>
      </c>
      <c r="K61" s="120">
        <v>28439.41</v>
      </c>
      <c r="L61" s="120">
        <v>4.82</v>
      </c>
      <c r="M61" s="120">
        <v>562032.02</v>
      </c>
      <c r="N61" s="121">
        <v>95.1</v>
      </c>
    </row>
    <row r="62" spans="1:14">
      <c r="A62" s="1263"/>
      <c r="B62" s="90" t="s">
        <v>434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2419.54</v>
      </c>
      <c r="N62" s="121">
        <v>0.41</v>
      </c>
    </row>
    <row r="63" spans="1:14">
      <c r="A63" s="1263"/>
      <c r="B63" s="90" t="s">
        <v>435</v>
      </c>
      <c r="C63" s="120">
        <v>0</v>
      </c>
      <c r="D63" s="120">
        <v>0</v>
      </c>
      <c r="E63" s="120">
        <v>0</v>
      </c>
      <c r="F63" s="120">
        <v>0</v>
      </c>
      <c r="G63" s="120">
        <v>0</v>
      </c>
      <c r="H63" s="120">
        <v>0</v>
      </c>
      <c r="I63" s="120">
        <v>0</v>
      </c>
      <c r="J63" s="121">
        <v>0</v>
      </c>
      <c r="K63" s="120">
        <v>0</v>
      </c>
      <c r="L63" s="120">
        <v>0</v>
      </c>
      <c r="M63" s="120">
        <v>26537.33</v>
      </c>
      <c r="N63" s="121">
        <v>4.49</v>
      </c>
    </row>
    <row r="64" spans="1:14">
      <c r="A64" s="1264"/>
      <c r="B64" s="192" t="s">
        <v>478</v>
      </c>
      <c r="C64" s="122">
        <v>0</v>
      </c>
      <c r="D64" s="122">
        <v>0</v>
      </c>
      <c r="E64" s="122">
        <v>483.93</v>
      </c>
      <c r="F64" s="122">
        <v>0.08</v>
      </c>
      <c r="G64" s="122">
        <v>162194.94</v>
      </c>
      <c r="H64" s="122">
        <v>27.44</v>
      </c>
      <c r="I64" s="122">
        <v>370913.74</v>
      </c>
      <c r="J64" s="123">
        <v>62.76</v>
      </c>
      <c r="K64" s="122">
        <v>28439.41</v>
      </c>
      <c r="L64" s="122">
        <v>4.82</v>
      </c>
      <c r="M64" s="122">
        <v>590988.89</v>
      </c>
      <c r="N64" s="123">
        <v>100</v>
      </c>
    </row>
    <row r="65" spans="1:14">
      <c r="A65" s="1265" t="s">
        <v>599</v>
      </c>
      <c r="B65" s="193" t="s">
        <v>464</v>
      </c>
      <c r="C65" s="125">
        <v>0</v>
      </c>
      <c r="D65" s="125">
        <v>0</v>
      </c>
      <c r="E65" s="125">
        <v>0</v>
      </c>
      <c r="F65" s="125">
        <v>0</v>
      </c>
      <c r="G65" s="125">
        <v>3</v>
      </c>
      <c r="H65" s="125" t="s">
        <v>431</v>
      </c>
      <c r="I65" s="125">
        <v>2.13</v>
      </c>
      <c r="J65" s="126" t="s">
        <v>431</v>
      </c>
      <c r="K65" s="125">
        <v>11.26</v>
      </c>
      <c r="L65" s="125">
        <v>0.01</v>
      </c>
      <c r="M65" s="125">
        <v>16.39</v>
      </c>
      <c r="N65" s="126">
        <v>0.01</v>
      </c>
    </row>
    <row r="66" spans="1:14">
      <c r="A66" s="1263"/>
      <c r="B66" s="90" t="s">
        <v>457</v>
      </c>
      <c r="C66" s="120">
        <v>0</v>
      </c>
      <c r="D66" s="120">
        <v>0</v>
      </c>
      <c r="E66" s="120">
        <v>0</v>
      </c>
      <c r="F66" s="120">
        <v>0</v>
      </c>
      <c r="G66" s="120">
        <v>5573.79</v>
      </c>
      <c r="H66" s="120">
        <v>3.57</v>
      </c>
      <c r="I66" s="120">
        <v>4538</v>
      </c>
      <c r="J66" s="121">
        <v>2.91</v>
      </c>
      <c r="K66" s="120">
        <v>865.31</v>
      </c>
      <c r="L66" s="120">
        <v>0.55000000000000004</v>
      </c>
      <c r="M66" s="120">
        <v>10977.1</v>
      </c>
      <c r="N66" s="121">
        <v>7.03</v>
      </c>
    </row>
    <row r="67" spans="1:14">
      <c r="A67" s="1263"/>
      <c r="B67" s="90" t="s">
        <v>459</v>
      </c>
      <c r="C67" s="120">
        <v>0</v>
      </c>
      <c r="D67" s="120">
        <v>0</v>
      </c>
      <c r="E67" s="120">
        <v>0</v>
      </c>
      <c r="F67" s="120">
        <v>0</v>
      </c>
      <c r="G67" s="120">
        <v>57379.040000000001</v>
      </c>
      <c r="H67" s="120">
        <v>36.78</v>
      </c>
      <c r="I67" s="120">
        <v>44456.66</v>
      </c>
      <c r="J67" s="121">
        <v>28.5</v>
      </c>
      <c r="K67" s="120">
        <v>8985.2900000000009</v>
      </c>
      <c r="L67" s="120">
        <v>5.76</v>
      </c>
      <c r="M67" s="120">
        <v>110820.99</v>
      </c>
      <c r="N67" s="121">
        <v>71.040000000000006</v>
      </c>
    </row>
    <row r="68" spans="1:14">
      <c r="A68" s="1263"/>
      <c r="B68" s="90" t="s">
        <v>458</v>
      </c>
      <c r="C68" s="120">
        <v>0</v>
      </c>
      <c r="D68" s="120">
        <v>0</v>
      </c>
      <c r="E68" s="120">
        <v>0</v>
      </c>
      <c r="F68" s="120">
        <v>0</v>
      </c>
      <c r="G68" s="120">
        <v>473.33</v>
      </c>
      <c r="H68" s="120">
        <v>0.3</v>
      </c>
      <c r="I68" s="120">
        <v>51.6</v>
      </c>
      <c r="J68" s="121">
        <v>0.03</v>
      </c>
      <c r="K68" s="120">
        <v>0.13</v>
      </c>
      <c r="L68" s="120" t="s">
        <v>431</v>
      </c>
      <c r="M68" s="120">
        <v>525.05999999999995</v>
      </c>
      <c r="N68" s="121">
        <v>0.33</v>
      </c>
    </row>
    <row r="69" spans="1:14">
      <c r="A69" s="1263"/>
      <c r="B69" s="90" t="s">
        <v>460</v>
      </c>
      <c r="C69" s="120">
        <v>103.76</v>
      </c>
      <c r="D69" s="120">
        <v>7.0000000000000007E-2</v>
      </c>
      <c r="E69" s="120">
        <v>20543.63</v>
      </c>
      <c r="F69" s="120">
        <v>13.17</v>
      </c>
      <c r="G69" s="120">
        <v>2.3199999999999998</v>
      </c>
      <c r="H69" s="120" t="s">
        <v>431</v>
      </c>
      <c r="I69" s="120">
        <v>0</v>
      </c>
      <c r="J69" s="121">
        <v>0</v>
      </c>
      <c r="K69" s="120">
        <v>0.06</v>
      </c>
      <c r="L69" s="120" t="s">
        <v>431</v>
      </c>
      <c r="M69" s="120">
        <v>20649.77</v>
      </c>
      <c r="N69" s="121">
        <v>13.24</v>
      </c>
    </row>
    <row r="70" spans="1:14">
      <c r="A70" s="1263"/>
      <c r="B70" s="90" t="s">
        <v>75</v>
      </c>
      <c r="C70" s="120">
        <v>103.76</v>
      </c>
      <c r="D70" s="120">
        <v>7.0000000000000007E-2</v>
      </c>
      <c r="E70" s="120">
        <v>20543.63</v>
      </c>
      <c r="F70" s="120">
        <v>13.17</v>
      </c>
      <c r="G70" s="120">
        <v>63431.48</v>
      </c>
      <c r="H70" s="120">
        <v>40.65</v>
      </c>
      <c r="I70" s="120">
        <v>49048.39</v>
      </c>
      <c r="J70" s="121">
        <v>31.44</v>
      </c>
      <c r="K70" s="120">
        <v>9862.0499999999993</v>
      </c>
      <c r="L70" s="120">
        <v>6.32</v>
      </c>
      <c r="M70" s="120">
        <v>142989.31</v>
      </c>
      <c r="N70" s="121">
        <v>91.65</v>
      </c>
    </row>
    <row r="71" spans="1:14">
      <c r="A71" s="1263"/>
      <c r="B71" s="90" t="s">
        <v>434</v>
      </c>
      <c r="C71" s="120">
        <v>0</v>
      </c>
      <c r="D71" s="120">
        <v>0</v>
      </c>
      <c r="E71" s="120">
        <v>0</v>
      </c>
      <c r="F71" s="120">
        <v>0</v>
      </c>
      <c r="G71" s="120">
        <v>0</v>
      </c>
      <c r="H71" s="120">
        <v>0</v>
      </c>
      <c r="I71" s="120">
        <v>0</v>
      </c>
      <c r="J71" s="121">
        <v>0</v>
      </c>
      <c r="K71" s="120">
        <v>0</v>
      </c>
      <c r="L71" s="120">
        <v>0</v>
      </c>
      <c r="M71" s="120">
        <v>435.81</v>
      </c>
      <c r="N71" s="121">
        <v>0.28000000000000003</v>
      </c>
    </row>
    <row r="72" spans="1:14">
      <c r="A72" s="1263"/>
      <c r="B72" s="90" t="s">
        <v>435</v>
      </c>
      <c r="C72" s="120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12585.88</v>
      </c>
      <c r="N72" s="121">
        <v>8.07</v>
      </c>
    </row>
    <row r="73" spans="1:14">
      <c r="A73" s="1264"/>
      <c r="B73" s="192" t="s">
        <v>478</v>
      </c>
      <c r="C73" s="122">
        <v>103.76</v>
      </c>
      <c r="D73" s="122">
        <v>7.0000000000000007E-2</v>
      </c>
      <c r="E73" s="122">
        <v>20543.63</v>
      </c>
      <c r="F73" s="122">
        <v>13.17</v>
      </c>
      <c r="G73" s="122">
        <v>63431.48</v>
      </c>
      <c r="H73" s="122">
        <v>40.65</v>
      </c>
      <c r="I73" s="122">
        <v>49048.39</v>
      </c>
      <c r="J73" s="123">
        <v>31.44</v>
      </c>
      <c r="K73" s="122">
        <v>9862.0499999999993</v>
      </c>
      <c r="L73" s="122">
        <v>6.32</v>
      </c>
      <c r="M73" s="122">
        <v>142989.31</v>
      </c>
      <c r="N73" s="123">
        <v>100</v>
      </c>
    </row>
    <row r="74" spans="1:14">
      <c r="A74" s="1265" t="s">
        <v>600</v>
      </c>
      <c r="B74" s="193" t="s">
        <v>457</v>
      </c>
      <c r="C74" s="125">
        <v>0</v>
      </c>
      <c r="D74" s="125">
        <v>0</v>
      </c>
      <c r="E74" s="125">
        <v>0</v>
      </c>
      <c r="F74" s="125">
        <v>0</v>
      </c>
      <c r="G74" s="125">
        <v>138314.59</v>
      </c>
      <c r="H74" s="125">
        <v>10.94</v>
      </c>
      <c r="I74" s="125">
        <v>19291.509999999998</v>
      </c>
      <c r="J74" s="126">
        <v>1.53</v>
      </c>
      <c r="K74" s="125">
        <v>4472.57</v>
      </c>
      <c r="L74" s="125">
        <v>0.35</v>
      </c>
      <c r="M74" s="125">
        <v>162078.67000000001</v>
      </c>
      <c r="N74" s="126">
        <v>12.82</v>
      </c>
    </row>
    <row r="75" spans="1:14">
      <c r="A75" s="1263"/>
      <c r="B75" s="90" t="s">
        <v>458</v>
      </c>
      <c r="C75" s="120">
        <v>0</v>
      </c>
      <c r="D75" s="120">
        <v>0</v>
      </c>
      <c r="E75" s="120">
        <v>0</v>
      </c>
      <c r="F75" s="120">
        <v>0</v>
      </c>
      <c r="G75" s="120">
        <v>5246.71</v>
      </c>
      <c r="H75" s="120">
        <v>0.41</v>
      </c>
      <c r="I75" s="120">
        <v>121.4</v>
      </c>
      <c r="J75" s="121">
        <v>0.01</v>
      </c>
      <c r="K75" s="120">
        <v>1.44</v>
      </c>
      <c r="L75" s="120" t="s">
        <v>431</v>
      </c>
      <c r="M75" s="120">
        <v>5369.55</v>
      </c>
      <c r="N75" s="121">
        <v>0.42</v>
      </c>
    </row>
    <row r="76" spans="1:14">
      <c r="A76" s="1263"/>
      <c r="B76" s="90" t="s">
        <v>459</v>
      </c>
      <c r="C76" s="120">
        <v>0</v>
      </c>
      <c r="D76" s="120">
        <v>0</v>
      </c>
      <c r="E76" s="120">
        <v>0</v>
      </c>
      <c r="F76" s="120">
        <v>0</v>
      </c>
      <c r="G76" s="120">
        <v>370156.5</v>
      </c>
      <c r="H76" s="120">
        <v>29.27</v>
      </c>
      <c r="I76" s="120">
        <v>373892.59</v>
      </c>
      <c r="J76" s="121">
        <v>29.56</v>
      </c>
      <c r="K76" s="120">
        <v>140373.10999999999</v>
      </c>
      <c r="L76" s="120">
        <v>11.1</v>
      </c>
      <c r="M76" s="120">
        <v>884422.2</v>
      </c>
      <c r="N76" s="121">
        <v>69.930000000000007</v>
      </c>
    </row>
    <row r="77" spans="1:14">
      <c r="A77" s="1263"/>
      <c r="B77" s="90" t="s">
        <v>463</v>
      </c>
      <c r="C77" s="120">
        <v>0</v>
      </c>
      <c r="D77" s="120">
        <v>0</v>
      </c>
      <c r="E77" s="120">
        <v>0</v>
      </c>
      <c r="F77" s="120">
        <v>0</v>
      </c>
      <c r="G77" s="120">
        <v>10206.450000000001</v>
      </c>
      <c r="H77" s="120">
        <v>0.81</v>
      </c>
      <c r="I77" s="120">
        <v>14173.78</v>
      </c>
      <c r="J77" s="121">
        <v>1.1200000000000001</v>
      </c>
      <c r="K77" s="120">
        <v>601.26</v>
      </c>
      <c r="L77" s="120">
        <v>0.05</v>
      </c>
      <c r="M77" s="120">
        <v>24981.49</v>
      </c>
      <c r="N77" s="121">
        <v>1.98</v>
      </c>
    </row>
    <row r="78" spans="1:14">
      <c r="A78" s="1263"/>
      <c r="B78" s="90" t="s">
        <v>464</v>
      </c>
      <c r="C78" s="120">
        <v>0</v>
      </c>
      <c r="D78" s="120">
        <v>0</v>
      </c>
      <c r="E78" s="120">
        <v>0</v>
      </c>
      <c r="F78" s="120">
        <v>0</v>
      </c>
      <c r="G78" s="120">
        <v>5836.71</v>
      </c>
      <c r="H78" s="120">
        <v>0.46</v>
      </c>
      <c r="I78" s="120">
        <v>22039.55</v>
      </c>
      <c r="J78" s="121">
        <v>1.74</v>
      </c>
      <c r="K78" s="120">
        <v>13769.35</v>
      </c>
      <c r="L78" s="120">
        <v>1.0900000000000001</v>
      </c>
      <c r="M78" s="120">
        <v>41645.61</v>
      </c>
      <c r="N78" s="121">
        <v>3.29</v>
      </c>
    </row>
    <row r="79" spans="1:14">
      <c r="A79" s="1263"/>
      <c r="B79" s="90" t="s">
        <v>460</v>
      </c>
      <c r="C79" s="120">
        <v>0</v>
      </c>
      <c r="D79" s="120">
        <v>0</v>
      </c>
      <c r="E79" s="120">
        <v>113680.36</v>
      </c>
      <c r="F79" s="120">
        <v>8.99</v>
      </c>
      <c r="G79" s="120">
        <v>0</v>
      </c>
      <c r="H79" s="120">
        <v>0</v>
      </c>
      <c r="I79" s="120">
        <v>0</v>
      </c>
      <c r="J79" s="121">
        <v>0</v>
      </c>
      <c r="K79" s="120">
        <v>0</v>
      </c>
      <c r="L79" s="120">
        <v>0</v>
      </c>
      <c r="M79" s="120">
        <v>113680.36</v>
      </c>
      <c r="N79" s="121">
        <v>8.99</v>
      </c>
    </row>
    <row r="80" spans="1:14">
      <c r="A80" s="1263"/>
      <c r="B80" s="90" t="s">
        <v>75</v>
      </c>
      <c r="C80" s="120">
        <v>0</v>
      </c>
      <c r="D80" s="120">
        <v>0</v>
      </c>
      <c r="E80" s="120">
        <v>113680.36</v>
      </c>
      <c r="F80" s="120">
        <v>8.99</v>
      </c>
      <c r="G80" s="120">
        <v>529760.96</v>
      </c>
      <c r="H80" s="120">
        <v>41.89</v>
      </c>
      <c r="I80" s="120">
        <v>429518.83</v>
      </c>
      <c r="J80" s="121">
        <v>33.96</v>
      </c>
      <c r="K80" s="120">
        <v>159217.73000000001</v>
      </c>
      <c r="L80" s="120">
        <v>12.59</v>
      </c>
      <c r="M80" s="120">
        <v>1232177.8799999999</v>
      </c>
      <c r="N80" s="121">
        <v>97.43</v>
      </c>
    </row>
    <row r="81" spans="1:14">
      <c r="A81" s="1263"/>
      <c r="B81" s="90" t="s">
        <v>434</v>
      </c>
      <c r="C81" s="120">
        <v>0</v>
      </c>
      <c r="D81" s="120">
        <v>0</v>
      </c>
      <c r="E81" s="120">
        <v>0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7348.83</v>
      </c>
      <c r="N81" s="121">
        <v>0.57999999999999996</v>
      </c>
    </row>
    <row r="82" spans="1:14">
      <c r="A82" s="1263"/>
      <c r="B82" s="90" t="s">
        <v>435</v>
      </c>
      <c r="C82" s="120">
        <v>0</v>
      </c>
      <c r="D82" s="120">
        <v>0</v>
      </c>
      <c r="E82" s="120">
        <v>0</v>
      </c>
      <c r="F82" s="120">
        <v>0</v>
      </c>
      <c r="G82" s="120">
        <v>0</v>
      </c>
      <c r="H82" s="120">
        <v>0</v>
      </c>
      <c r="I82" s="120">
        <v>0</v>
      </c>
      <c r="J82" s="121">
        <v>0</v>
      </c>
      <c r="K82" s="120">
        <v>0</v>
      </c>
      <c r="L82" s="120">
        <v>0</v>
      </c>
      <c r="M82" s="120">
        <v>25168.94</v>
      </c>
      <c r="N82" s="121">
        <v>1.99</v>
      </c>
    </row>
    <row r="83" spans="1:14">
      <c r="A83" s="1264"/>
      <c r="B83" s="192" t="s">
        <v>478</v>
      </c>
      <c r="C83" s="122">
        <v>0</v>
      </c>
      <c r="D83" s="122">
        <v>0</v>
      </c>
      <c r="E83" s="122">
        <v>113680.36</v>
      </c>
      <c r="F83" s="122">
        <v>8.99</v>
      </c>
      <c r="G83" s="122">
        <v>529760.96</v>
      </c>
      <c r="H83" s="122">
        <v>41.89</v>
      </c>
      <c r="I83" s="122">
        <v>429518.83</v>
      </c>
      <c r="J83" s="123">
        <v>33.96</v>
      </c>
      <c r="K83" s="122">
        <v>159217.73000000001</v>
      </c>
      <c r="L83" s="122">
        <v>12.59</v>
      </c>
      <c r="M83" s="122">
        <v>1264695.6499999999</v>
      </c>
      <c r="N83" s="123">
        <v>100</v>
      </c>
    </row>
    <row r="84" spans="1:14">
      <c r="A84" s="1261" t="s">
        <v>466</v>
      </c>
      <c r="B84" s="1261"/>
    </row>
  </sheetData>
  <mergeCells count="21">
    <mergeCell ref="A45:A54"/>
    <mergeCell ref="A55:A64"/>
    <mergeCell ref="A65:A73"/>
    <mergeCell ref="A74:A83"/>
    <mergeCell ref="A84:B84"/>
    <mergeCell ref="A37:A44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17"/>
    <mergeCell ref="A18:A26"/>
    <mergeCell ref="A27:A3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8" orientation="portrait" r:id="rId2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62"/>
  <dimension ref="A1:R87"/>
  <sheetViews>
    <sheetView view="pageBreakPreview" zoomScale="60" workbookViewId="0">
      <selection activeCell="E5" sqref="E5:I5"/>
    </sheetView>
  </sheetViews>
  <sheetFormatPr baseColWidth="10" defaultRowHeight="12.75"/>
  <cols>
    <col min="1" max="1" width="16.7109375" style="340" customWidth="1"/>
    <col min="2" max="2" width="39.140625" style="340" customWidth="1"/>
    <col min="3" max="3" width="11.42578125" style="340" customWidth="1"/>
    <col min="4" max="4" width="11" style="340" customWidth="1"/>
    <col min="5" max="5" width="11.42578125" style="340" customWidth="1"/>
    <col min="6" max="6" width="11" style="340" customWidth="1"/>
    <col min="7" max="7" width="13.140625" style="340" customWidth="1"/>
    <col min="8" max="8" width="11" style="340" customWidth="1"/>
    <col min="9" max="9" width="13.140625" style="340" customWidth="1"/>
    <col min="10" max="10" width="11" style="340" customWidth="1"/>
    <col min="11" max="11" width="13.140625" style="340" customWidth="1"/>
    <col min="12" max="12" width="11" style="340" customWidth="1"/>
    <col min="13" max="13" width="13.140625" style="340" customWidth="1"/>
    <col min="14" max="14" width="11" style="340" customWidth="1"/>
    <col min="15" max="15" width="0.42578125" style="340" customWidth="1"/>
    <col min="16" max="16384" width="11.42578125" style="340"/>
  </cols>
  <sheetData>
    <row r="1" spans="1:14" s="273" customFormat="1" ht="18">
      <c r="A1" s="1119" t="s">
        <v>424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</row>
    <row r="2" spans="1:14" s="273" customForma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73" customFormat="1" ht="15">
      <c r="A3" s="1216" t="s">
        <v>936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</row>
    <row r="4" spans="1:14" s="273" customFormat="1" ht="13.5" thickBot="1">
      <c r="A4" s="700"/>
    </row>
    <row r="5" spans="1:14" s="275" customFormat="1" ht="24.75" customHeight="1">
      <c r="A5" s="1217" t="s">
        <v>218</v>
      </c>
      <c r="B5" s="1240" t="s">
        <v>452</v>
      </c>
      <c r="C5" s="1242" t="s">
        <v>453</v>
      </c>
      <c r="D5" s="1242"/>
      <c r="E5" s="1242"/>
      <c r="F5" s="1242"/>
      <c r="G5" s="1242"/>
      <c r="H5" s="1242"/>
      <c r="I5" s="1242"/>
      <c r="J5" s="1242"/>
      <c r="K5" s="1242"/>
      <c r="L5" s="1242"/>
      <c r="M5" s="1240" t="s">
        <v>628</v>
      </c>
      <c r="N5" s="1243"/>
    </row>
    <row r="6" spans="1:14" s="275" customFormat="1" ht="19.5" customHeight="1">
      <c r="A6" s="1238"/>
      <c r="B6" s="1241"/>
      <c r="C6" s="1244" t="s">
        <v>454</v>
      </c>
      <c r="D6" s="1244"/>
      <c r="E6" s="1244" t="s">
        <v>455</v>
      </c>
      <c r="F6" s="1244"/>
      <c r="G6" s="1244" t="s">
        <v>444</v>
      </c>
      <c r="H6" s="1244"/>
      <c r="I6" s="1244" t="s">
        <v>445</v>
      </c>
      <c r="J6" s="1244"/>
      <c r="K6" s="1244" t="s">
        <v>456</v>
      </c>
      <c r="L6" s="1244"/>
      <c r="M6" s="1245" t="s">
        <v>446</v>
      </c>
      <c r="N6" s="1246"/>
    </row>
    <row r="7" spans="1:14" s="275" customFormat="1" ht="23.25" customHeight="1" thickBot="1">
      <c r="A7" s="1218"/>
      <c r="B7" s="1260"/>
      <c r="C7" s="107" t="s">
        <v>632</v>
      </c>
      <c r="D7" s="107" t="s">
        <v>567</v>
      </c>
      <c r="E7" s="107" t="s">
        <v>632</v>
      </c>
      <c r="F7" s="107" t="s">
        <v>567</v>
      </c>
      <c r="G7" s="107" t="s">
        <v>632</v>
      </c>
      <c r="H7" s="107" t="s">
        <v>567</v>
      </c>
      <c r="I7" s="107" t="s">
        <v>632</v>
      </c>
      <c r="J7" s="107" t="s">
        <v>567</v>
      </c>
      <c r="K7" s="107" t="s">
        <v>632</v>
      </c>
      <c r="L7" s="107" t="s">
        <v>567</v>
      </c>
      <c r="M7" s="107" t="s">
        <v>632</v>
      </c>
      <c r="N7" s="676" t="s">
        <v>567</v>
      </c>
    </row>
    <row r="8" spans="1:14" s="273" customFormat="1">
      <c r="A8" s="1262" t="s">
        <v>601</v>
      </c>
      <c r="B8" s="194" t="s">
        <v>457</v>
      </c>
      <c r="C8" s="195">
        <v>0</v>
      </c>
      <c r="D8" s="195">
        <v>0</v>
      </c>
      <c r="E8" s="195">
        <v>0</v>
      </c>
      <c r="F8" s="195">
        <v>0</v>
      </c>
      <c r="G8" s="195">
        <v>53183.19</v>
      </c>
      <c r="H8" s="195">
        <v>5.25</v>
      </c>
      <c r="I8" s="195">
        <v>2938.72</v>
      </c>
      <c r="J8" s="195">
        <v>0.28999999999999998</v>
      </c>
      <c r="K8" s="195">
        <v>199.1</v>
      </c>
      <c r="L8" s="195">
        <v>0.02</v>
      </c>
      <c r="M8" s="195">
        <v>56321.01</v>
      </c>
      <c r="N8" s="196">
        <v>5.56</v>
      </c>
    </row>
    <row r="9" spans="1:14" s="273" customFormat="1">
      <c r="A9" s="1263"/>
      <c r="B9" s="101" t="s">
        <v>458</v>
      </c>
      <c r="C9" s="120">
        <v>0</v>
      </c>
      <c r="D9" s="120">
        <v>0</v>
      </c>
      <c r="E9" s="120">
        <v>0</v>
      </c>
      <c r="F9" s="120">
        <v>0</v>
      </c>
      <c r="G9" s="120">
        <v>2301.73</v>
      </c>
      <c r="H9" s="120">
        <v>0.23</v>
      </c>
      <c r="I9" s="120">
        <v>0.94</v>
      </c>
      <c r="J9" s="120" t="s">
        <v>431</v>
      </c>
      <c r="K9" s="120">
        <v>0</v>
      </c>
      <c r="L9" s="120">
        <v>0</v>
      </c>
      <c r="M9" s="120">
        <v>2302.67</v>
      </c>
      <c r="N9" s="121">
        <v>0.23</v>
      </c>
    </row>
    <row r="10" spans="1:14" s="273" customFormat="1">
      <c r="A10" s="1263"/>
      <c r="B10" s="101" t="s">
        <v>459</v>
      </c>
      <c r="C10" s="120">
        <v>0</v>
      </c>
      <c r="D10" s="120">
        <v>0</v>
      </c>
      <c r="E10" s="120">
        <v>0</v>
      </c>
      <c r="F10" s="120">
        <v>0</v>
      </c>
      <c r="G10" s="120">
        <v>384233.57</v>
      </c>
      <c r="H10" s="120">
        <v>37.93</v>
      </c>
      <c r="I10" s="120">
        <v>263782.96000000002</v>
      </c>
      <c r="J10" s="120">
        <v>26.04</v>
      </c>
      <c r="K10" s="120">
        <v>18486.150000000001</v>
      </c>
      <c r="L10" s="120">
        <v>1.83</v>
      </c>
      <c r="M10" s="120">
        <v>666502.68000000005</v>
      </c>
      <c r="N10" s="121">
        <v>65.8</v>
      </c>
    </row>
    <row r="11" spans="1:14" s="273" customFormat="1">
      <c r="A11" s="1263"/>
      <c r="B11" s="101" t="s">
        <v>463</v>
      </c>
      <c r="C11" s="120">
        <v>0</v>
      </c>
      <c r="D11" s="120">
        <v>0</v>
      </c>
      <c r="E11" s="120">
        <v>0</v>
      </c>
      <c r="F11" s="120">
        <v>0</v>
      </c>
      <c r="G11" s="120">
        <v>0.31</v>
      </c>
      <c r="H11" s="120" t="s">
        <v>431</v>
      </c>
      <c r="I11" s="120">
        <v>0</v>
      </c>
      <c r="J11" s="120">
        <v>0</v>
      </c>
      <c r="K11" s="120">
        <v>0</v>
      </c>
      <c r="L11" s="120">
        <v>0</v>
      </c>
      <c r="M11" s="120">
        <v>0.31</v>
      </c>
      <c r="N11" s="121" t="s">
        <v>431</v>
      </c>
    </row>
    <row r="12" spans="1:14" s="273" customFormat="1">
      <c r="A12" s="1263"/>
      <c r="B12" s="101" t="s">
        <v>464</v>
      </c>
      <c r="C12" s="120">
        <v>0</v>
      </c>
      <c r="D12" s="120">
        <v>0</v>
      </c>
      <c r="E12" s="120">
        <v>0</v>
      </c>
      <c r="F12" s="120">
        <v>0</v>
      </c>
      <c r="G12" s="120">
        <v>12440.54</v>
      </c>
      <c r="H12" s="120">
        <v>1.23</v>
      </c>
      <c r="I12" s="120">
        <v>40166.660000000003</v>
      </c>
      <c r="J12" s="120">
        <v>3.97</v>
      </c>
      <c r="K12" s="120">
        <v>12492.53</v>
      </c>
      <c r="L12" s="120">
        <v>1.23</v>
      </c>
      <c r="M12" s="120">
        <v>65099.73</v>
      </c>
      <c r="N12" s="121">
        <v>6.43</v>
      </c>
    </row>
    <row r="13" spans="1:14" s="273" customFormat="1">
      <c r="A13" s="1263"/>
      <c r="B13" s="101" t="s">
        <v>460</v>
      </c>
      <c r="C13" s="120">
        <v>0</v>
      </c>
      <c r="D13" s="120">
        <v>0</v>
      </c>
      <c r="E13" s="120">
        <v>146082.79</v>
      </c>
      <c r="F13" s="120">
        <v>14.42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146082.79</v>
      </c>
      <c r="N13" s="121">
        <v>14.42</v>
      </c>
    </row>
    <row r="14" spans="1:14" s="273" customFormat="1">
      <c r="A14" s="1263"/>
      <c r="B14" s="101" t="s">
        <v>75</v>
      </c>
      <c r="C14" s="120">
        <v>0</v>
      </c>
      <c r="D14" s="120">
        <v>0</v>
      </c>
      <c r="E14" s="120">
        <v>146082.79</v>
      </c>
      <c r="F14" s="120">
        <v>14.42</v>
      </c>
      <c r="G14" s="120">
        <v>452159.34</v>
      </c>
      <c r="H14" s="120">
        <v>44.64</v>
      </c>
      <c r="I14" s="120">
        <v>306889.28000000003</v>
      </c>
      <c r="J14" s="120">
        <v>30.3</v>
      </c>
      <c r="K14" s="120">
        <v>31177.78</v>
      </c>
      <c r="L14" s="120">
        <v>3.08</v>
      </c>
      <c r="M14" s="120">
        <v>936309.19</v>
      </c>
      <c r="N14" s="121">
        <v>92.44</v>
      </c>
    </row>
    <row r="15" spans="1:14" s="273" customFormat="1">
      <c r="A15" s="1263"/>
      <c r="B15" s="101" t="s">
        <v>434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51524.58</v>
      </c>
      <c r="N15" s="121">
        <v>5.09</v>
      </c>
    </row>
    <row r="16" spans="1:14" s="273" customFormat="1">
      <c r="A16" s="1263"/>
      <c r="B16" s="101" t="s">
        <v>435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24967.439999999999</v>
      </c>
      <c r="N16" s="121">
        <v>2.4700000000000002</v>
      </c>
    </row>
    <row r="17" spans="1:14" s="273" customFormat="1">
      <c r="A17" s="1264"/>
      <c r="B17" s="110" t="s">
        <v>478</v>
      </c>
      <c r="C17" s="122">
        <v>0</v>
      </c>
      <c r="D17" s="122">
        <v>0</v>
      </c>
      <c r="E17" s="122">
        <v>146082.79</v>
      </c>
      <c r="F17" s="122">
        <v>14.42</v>
      </c>
      <c r="G17" s="122">
        <v>452159.34</v>
      </c>
      <c r="H17" s="122">
        <v>44.64</v>
      </c>
      <c r="I17" s="122">
        <v>306889.28000000003</v>
      </c>
      <c r="J17" s="122">
        <v>30.3</v>
      </c>
      <c r="K17" s="122">
        <v>31177.78</v>
      </c>
      <c r="L17" s="122">
        <v>3.08</v>
      </c>
      <c r="M17" s="122">
        <v>1012801.21</v>
      </c>
      <c r="N17" s="123">
        <v>100</v>
      </c>
    </row>
    <row r="18" spans="1:14" s="273" customFormat="1">
      <c r="A18" s="1265" t="s">
        <v>602</v>
      </c>
      <c r="B18" s="111" t="s">
        <v>457</v>
      </c>
      <c r="C18" s="125">
        <v>0</v>
      </c>
      <c r="D18" s="125">
        <v>0</v>
      </c>
      <c r="E18" s="125">
        <v>0</v>
      </c>
      <c r="F18" s="125">
        <v>0</v>
      </c>
      <c r="G18" s="125">
        <v>24999.919999999998</v>
      </c>
      <c r="H18" s="125">
        <v>5</v>
      </c>
      <c r="I18" s="125">
        <v>5795.25</v>
      </c>
      <c r="J18" s="125">
        <v>1.1599999999999999</v>
      </c>
      <c r="K18" s="125">
        <v>777.07</v>
      </c>
      <c r="L18" s="125">
        <v>0.16</v>
      </c>
      <c r="M18" s="125">
        <v>31572.240000000002</v>
      </c>
      <c r="N18" s="126">
        <v>6.32</v>
      </c>
    </row>
    <row r="19" spans="1:14" s="273" customFormat="1">
      <c r="A19" s="1263"/>
      <c r="B19" s="101" t="s">
        <v>458</v>
      </c>
      <c r="C19" s="120">
        <v>0</v>
      </c>
      <c r="D19" s="120">
        <v>0</v>
      </c>
      <c r="E19" s="120">
        <v>0</v>
      </c>
      <c r="F19" s="120">
        <v>0</v>
      </c>
      <c r="G19" s="120">
        <v>20947.88</v>
      </c>
      <c r="H19" s="120">
        <v>4.1900000000000004</v>
      </c>
      <c r="I19" s="120">
        <v>340</v>
      </c>
      <c r="J19" s="120">
        <v>7.0000000000000007E-2</v>
      </c>
      <c r="K19" s="120">
        <v>0</v>
      </c>
      <c r="L19" s="120">
        <v>0</v>
      </c>
      <c r="M19" s="120">
        <v>21287.88</v>
      </c>
      <c r="N19" s="121">
        <v>4.26</v>
      </c>
    </row>
    <row r="20" spans="1:14" s="273" customFormat="1">
      <c r="A20" s="1263"/>
      <c r="B20" s="101" t="s">
        <v>461</v>
      </c>
      <c r="C20" s="120">
        <v>0</v>
      </c>
      <c r="D20" s="120">
        <v>0</v>
      </c>
      <c r="E20" s="120">
        <v>0</v>
      </c>
      <c r="F20" s="120">
        <v>0</v>
      </c>
      <c r="G20" s="120">
        <v>5635.45</v>
      </c>
      <c r="H20" s="120">
        <v>1.1299999999999999</v>
      </c>
      <c r="I20" s="120">
        <v>81.87</v>
      </c>
      <c r="J20" s="120">
        <v>0.02</v>
      </c>
      <c r="K20" s="120">
        <v>0</v>
      </c>
      <c r="L20" s="120">
        <v>0</v>
      </c>
      <c r="M20" s="120">
        <v>5717.32</v>
      </c>
      <c r="N20" s="121">
        <v>1.1499999999999999</v>
      </c>
    </row>
    <row r="21" spans="1:14" s="273" customFormat="1">
      <c r="A21" s="1263"/>
      <c r="B21" s="101" t="s">
        <v>464</v>
      </c>
      <c r="C21" s="120">
        <v>0</v>
      </c>
      <c r="D21" s="120">
        <v>0</v>
      </c>
      <c r="E21" s="120">
        <v>0</v>
      </c>
      <c r="F21" s="120">
        <v>0</v>
      </c>
      <c r="G21" s="120">
        <v>20662.919999999998</v>
      </c>
      <c r="H21" s="120">
        <v>4.1399999999999997</v>
      </c>
      <c r="I21" s="120">
        <v>2933.4</v>
      </c>
      <c r="J21" s="120">
        <v>0.57999999999999996</v>
      </c>
      <c r="K21" s="120">
        <v>37.4</v>
      </c>
      <c r="L21" s="120">
        <v>0.01</v>
      </c>
      <c r="M21" s="120">
        <v>23633.72</v>
      </c>
      <c r="N21" s="121">
        <v>4.7300000000000004</v>
      </c>
    </row>
    <row r="22" spans="1:14" s="273" customFormat="1">
      <c r="A22" s="1263"/>
      <c r="B22" s="101" t="s">
        <v>503</v>
      </c>
      <c r="C22" s="120">
        <v>0</v>
      </c>
      <c r="D22" s="120">
        <v>0</v>
      </c>
      <c r="E22" s="120">
        <v>0</v>
      </c>
      <c r="F22" s="120">
        <v>0</v>
      </c>
      <c r="G22" s="120">
        <v>111892.63</v>
      </c>
      <c r="H22" s="120">
        <v>22.43</v>
      </c>
      <c r="I22" s="120">
        <v>83551.22</v>
      </c>
      <c r="J22" s="120">
        <v>16.739999999999998</v>
      </c>
      <c r="K22" s="120">
        <v>10627.3</v>
      </c>
      <c r="L22" s="120">
        <v>2.12</v>
      </c>
      <c r="M22" s="120">
        <v>206071.15</v>
      </c>
      <c r="N22" s="121">
        <v>41.29</v>
      </c>
    </row>
    <row r="23" spans="1:14" s="273" customFormat="1">
      <c r="A23" s="1263"/>
      <c r="B23" s="101" t="s">
        <v>463</v>
      </c>
      <c r="C23" s="120">
        <v>0</v>
      </c>
      <c r="D23" s="120">
        <v>0</v>
      </c>
      <c r="E23" s="120">
        <v>0</v>
      </c>
      <c r="F23" s="120">
        <v>0</v>
      </c>
      <c r="G23" s="120">
        <v>649.16</v>
      </c>
      <c r="H23" s="120">
        <v>0.13</v>
      </c>
      <c r="I23" s="120">
        <v>2242.96</v>
      </c>
      <c r="J23" s="120">
        <v>0.45</v>
      </c>
      <c r="K23" s="120">
        <v>3988.43</v>
      </c>
      <c r="L23" s="120">
        <v>0.8</v>
      </c>
      <c r="M23" s="120">
        <v>6880.55</v>
      </c>
      <c r="N23" s="121">
        <v>1.38</v>
      </c>
    </row>
    <row r="24" spans="1:14" s="273" customFormat="1">
      <c r="A24" s="1263"/>
      <c r="B24" s="101" t="s">
        <v>465</v>
      </c>
      <c r="C24" s="120">
        <v>2.5</v>
      </c>
      <c r="D24" s="120">
        <v>0</v>
      </c>
      <c r="E24" s="120">
        <v>178471.76</v>
      </c>
      <c r="F24" s="120">
        <v>35.75</v>
      </c>
      <c r="G24" s="120">
        <v>3.94</v>
      </c>
      <c r="H24" s="120">
        <v>0.01</v>
      </c>
      <c r="I24" s="120">
        <v>0</v>
      </c>
      <c r="J24" s="120">
        <v>0</v>
      </c>
      <c r="K24" s="120">
        <v>0</v>
      </c>
      <c r="L24" s="120">
        <v>0</v>
      </c>
      <c r="M24" s="120">
        <v>178478.2</v>
      </c>
      <c r="N24" s="121">
        <v>35.76</v>
      </c>
    </row>
    <row r="25" spans="1:14" s="273" customFormat="1">
      <c r="A25" s="1263"/>
      <c r="B25" s="101" t="s">
        <v>75</v>
      </c>
      <c r="C25" s="120">
        <v>2.5</v>
      </c>
      <c r="D25" s="120">
        <v>0</v>
      </c>
      <c r="E25" s="120">
        <v>178471.76</v>
      </c>
      <c r="F25" s="120">
        <v>35.75</v>
      </c>
      <c r="G25" s="120">
        <v>184791.9</v>
      </c>
      <c r="H25" s="120">
        <v>37.03</v>
      </c>
      <c r="I25" s="120">
        <v>94944.7</v>
      </c>
      <c r="J25" s="120">
        <v>19.02</v>
      </c>
      <c r="K25" s="120">
        <v>15430.2</v>
      </c>
      <c r="L25" s="120">
        <v>3.09</v>
      </c>
      <c r="M25" s="120">
        <v>473641.06</v>
      </c>
      <c r="N25" s="121">
        <v>94.89</v>
      </c>
    </row>
    <row r="26" spans="1:14" s="273" customFormat="1">
      <c r="A26" s="1263"/>
      <c r="B26" s="101" t="s">
        <v>434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3996.43</v>
      </c>
      <c r="N26" s="121">
        <v>0.8</v>
      </c>
    </row>
    <row r="27" spans="1:14" s="273" customFormat="1">
      <c r="A27" s="1263"/>
      <c r="B27" s="101" t="s">
        <v>435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21528.62</v>
      </c>
      <c r="N27" s="121">
        <v>4.3099999999999996</v>
      </c>
    </row>
    <row r="28" spans="1:14" s="273" customFormat="1">
      <c r="A28" s="1264"/>
      <c r="B28" s="110" t="s">
        <v>478</v>
      </c>
      <c r="C28" s="122">
        <v>2.5</v>
      </c>
      <c r="D28" s="122">
        <v>0</v>
      </c>
      <c r="E28" s="122">
        <v>178471.76</v>
      </c>
      <c r="F28" s="120">
        <v>35.75</v>
      </c>
      <c r="G28" s="122">
        <v>184791.9</v>
      </c>
      <c r="H28" s="122">
        <v>37.03</v>
      </c>
      <c r="I28" s="122">
        <v>94944.7</v>
      </c>
      <c r="J28" s="122">
        <v>19.02</v>
      </c>
      <c r="K28" s="122">
        <v>15430.2</v>
      </c>
      <c r="L28" s="122">
        <v>3.09</v>
      </c>
      <c r="M28" s="122">
        <v>499166.11</v>
      </c>
      <c r="N28" s="123">
        <v>100</v>
      </c>
    </row>
    <row r="29" spans="1:14" s="273" customFormat="1">
      <c r="A29" s="1265" t="s">
        <v>504</v>
      </c>
      <c r="B29" s="111" t="s">
        <v>457</v>
      </c>
      <c r="C29" s="125">
        <v>0</v>
      </c>
      <c r="D29" s="125">
        <v>0</v>
      </c>
      <c r="E29" s="125">
        <v>0</v>
      </c>
      <c r="F29" s="120">
        <v>0</v>
      </c>
      <c r="G29" s="125">
        <v>47104.34</v>
      </c>
      <c r="H29" s="125">
        <v>3.49</v>
      </c>
      <c r="I29" s="125">
        <v>14547.93</v>
      </c>
      <c r="J29" s="125">
        <v>1.08</v>
      </c>
      <c r="K29" s="125">
        <v>7667.53</v>
      </c>
      <c r="L29" s="125">
        <v>0.56999999999999995</v>
      </c>
      <c r="M29" s="125">
        <v>69319.8</v>
      </c>
      <c r="N29" s="126">
        <v>5.14</v>
      </c>
    </row>
    <row r="30" spans="1:14" s="273" customFormat="1">
      <c r="A30" s="1263"/>
      <c r="B30" s="101" t="s">
        <v>458</v>
      </c>
      <c r="C30" s="120">
        <v>0</v>
      </c>
      <c r="D30" s="120">
        <v>0</v>
      </c>
      <c r="E30" s="120">
        <v>0</v>
      </c>
      <c r="F30" s="120">
        <v>0</v>
      </c>
      <c r="G30" s="120">
        <v>179.57</v>
      </c>
      <c r="H30" s="120">
        <v>0.01</v>
      </c>
      <c r="I30" s="120">
        <v>12.13</v>
      </c>
      <c r="J30" s="120" t="s">
        <v>431</v>
      </c>
      <c r="K30" s="120">
        <v>0</v>
      </c>
      <c r="L30" s="120">
        <v>0</v>
      </c>
      <c r="M30" s="120">
        <v>191.7</v>
      </c>
      <c r="N30" s="121">
        <v>0.01</v>
      </c>
    </row>
    <row r="31" spans="1:14" s="273" customFormat="1">
      <c r="A31" s="1263"/>
      <c r="B31" s="101" t="s">
        <v>459</v>
      </c>
      <c r="C31" s="120">
        <v>0</v>
      </c>
      <c r="D31" s="120">
        <v>0</v>
      </c>
      <c r="E31" s="120">
        <v>0</v>
      </c>
      <c r="F31" s="120">
        <v>0</v>
      </c>
      <c r="G31" s="120">
        <v>481600.16</v>
      </c>
      <c r="H31" s="120">
        <v>35.68</v>
      </c>
      <c r="I31" s="120">
        <v>274636.15999999997</v>
      </c>
      <c r="J31" s="120">
        <v>20.350000000000001</v>
      </c>
      <c r="K31" s="120">
        <v>14672.7</v>
      </c>
      <c r="L31" s="120">
        <v>1.0900000000000001</v>
      </c>
      <c r="M31" s="120">
        <v>770909.02</v>
      </c>
      <c r="N31" s="121">
        <v>57.12</v>
      </c>
    </row>
    <row r="32" spans="1:14" s="273" customFormat="1">
      <c r="A32" s="1263"/>
      <c r="B32" s="101" t="s">
        <v>463</v>
      </c>
      <c r="C32" s="120">
        <v>0</v>
      </c>
      <c r="D32" s="120">
        <v>0</v>
      </c>
      <c r="E32" s="120">
        <v>0</v>
      </c>
      <c r="F32" s="120">
        <v>0</v>
      </c>
      <c r="G32" s="120">
        <v>483.22</v>
      </c>
      <c r="H32" s="120">
        <v>0.04</v>
      </c>
      <c r="I32" s="120">
        <v>86.94</v>
      </c>
      <c r="J32" s="120">
        <v>0.01</v>
      </c>
      <c r="K32" s="120">
        <v>0</v>
      </c>
      <c r="L32" s="120">
        <v>0</v>
      </c>
      <c r="M32" s="120">
        <v>570.16</v>
      </c>
      <c r="N32" s="121">
        <v>0.05</v>
      </c>
    </row>
    <row r="33" spans="1:14" s="273" customFormat="1">
      <c r="A33" s="1263"/>
      <c r="B33" s="101" t="s">
        <v>464</v>
      </c>
      <c r="C33" s="120">
        <v>0</v>
      </c>
      <c r="D33" s="120">
        <v>0</v>
      </c>
      <c r="E33" s="120">
        <v>0</v>
      </c>
      <c r="F33" s="120">
        <v>0</v>
      </c>
      <c r="G33" s="120">
        <v>177446.7</v>
      </c>
      <c r="H33" s="120">
        <v>13.15</v>
      </c>
      <c r="I33" s="120">
        <v>103232.57</v>
      </c>
      <c r="J33" s="120">
        <v>7.65</v>
      </c>
      <c r="K33" s="120">
        <v>14962.29</v>
      </c>
      <c r="L33" s="120">
        <v>1.1100000000000001</v>
      </c>
      <c r="M33" s="120">
        <v>295641.56</v>
      </c>
      <c r="N33" s="121">
        <v>21.91</v>
      </c>
    </row>
    <row r="34" spans="1:14" s="273" customFormat="1">
      <c r="A34" s="1263"/>
      <c r="B34" s="101" t="s">
        <v>460</v>
      </c>
      <c r="C34" s="120">
        <v>562.78</v>
      </c>
      <c r="D34" s="120">
        <v>0.04</v>
      </c>
      <c r="E34" s="120">
        <v>182367.63</v>
      </c>
      <c r="F34" s="120">
        <v>13.51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182930.41</v>
      </c>
      <c r="N34" s="121">
        <v>13.55</v>
      </c>
    </row>
    <row r="35" spans="1:14" s="273" customFormat="1">
      <c r="A35" s="1263"/>
      <c r="B35" s="101" t="s">
        <v>75</v>
      </c>
      <c r="C35" s="120">
        <v>562.78</v>
      </c>
      <c r="D35" s="120">
        <v>0.04</v>
      </c>
      <c r="E35" s="120">
        <v>182367.63</v>
      </c>
      <c r="F35" s="120">
        <v>13.51</v>
      </c>
      <c r="G35" s="120">
        <v>706813.99</v>
      </c>
      <c r="H35" s="120">
        <v>52.37</v>
      </c>
      <c r="I35" s="120">
        <v>392515.73</v>
      </c>
      <c r="J35" s="120">
        <v>29.09</v>
      </c>
      <c r="K35" s="120">
        <v>37302.519999999997</v>
      </c>
      <c r="L35" s="120">
        <v>2.77</v>
      </c>
      <c r="M35" s="120">
        <v>1319562.6499999999</v>
      </c>
      <c r="N35" s="121">
        <v>97.78</v>
      </c>
    </row>
    <row r="36" spans="1:14" s="273" customFormat="1">
      <c r="A36" s="1263"/>
      <c r="B36" s="101" t="s">
        <v>434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12592.33</v>
      </c>
      <c r="N36" s="121">
        <v>0.93</v>
      </c>
    </row>
    <row r="37" spans="1:14" s="273" customFormat="1">
      <c r="A37" s="1263"/>
      <c r="B37" s="101" t="s">
        <v>435</v>
      </c>
      <c r="C37" s="120">
        <v>0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17454.150000000001</v>
      </c>
      <c r="N37" s="121">
        <v>1.29</v>
      </c>
    </row>
    <row r="38" spans="1:14" s="273" customFormat="1">
      <c r="A38" s="1264"/>
      <c r="B38" s="110" t="s">
        <v>478</v>
      </c>
      <c r="C38" s="122">
        <v>562.78</v>
      </c>
      <c r="D38" s="122">
        <v>0.04</v>
      </c>
      <c r="E38" s="122">
        <v>182367.63</v>
      </c>
      <c r="F38" s="122">
        <v>13.51</v>
      </c>
      <c r="G38" s="122">
        <v>706813.99</v>
      </c>
      <c r="H38" s="122">
        <v>52.37</v>
      </c>
      <c r="I38" s="122">
        <v>392515.73</v>
      </c>
      <c r="J38" s="122">
        <v>29.09</v>
      </c>
      <c r="K38" s="122">
        <v>37302.519999999997</v>
      </c>
      <c r="L38" s="122">
        <v>2.77</v>
      </c>
      <c r="M38" s="122">
        <v>1349609.13</v>
      </c>
      <c r="N38" s="123">
        <v>100</v>
      </c>
    </row>
    <row r="39" spans="1:14" s="273" customFormat="1">
      <c r="A39" s="1265" t="s">
        <v>604</v>
      </c>
      <c r="B39" s="111" t="s">
        <v>464</v>
      </c>
      <c r="C39" s="125">
        <v>0</v>
      </c>
      <c r="D39" s="125">
        <v>0</v>
      </c>
      <c r="E39" s="125">
        <v>0</v>
      </c>
      <c r="F39" s="125">
        <v>0</v>
      </c>
      <c r="G39" s="125">
        <v>6.93</v>
      </c>
      <c r="H39" s="125">
        <v>0.02</v>
      </c>
      <c r="I39" s="125">
        <v>110.95</v>
      </c>
      <c r="J39" s="125">
        <v>0.3</v>
      </c>
      <c r="K39" s="125">
        <v>316.73</v>
      </c>
      <c r="L39" s="125">
        <v>0.86</v>
      </c>
      <c r="M39" s="125">
        <v>434.61</v>
      </c>
      <c r="N39" s="126">
        <v>1.18</v>
      </c>
    </row>
    <row r="40" spans="1:14" s="273" customFormat="1">
      <c r="A40" s="1263"/>
      <c r="B40" s="101" t="s">
        <v>457</v>
      </c>
      <c r="C40" s="120">
        <v>0</v>
      </c>
      <c r="D40" s="120">
        <v>0</v>
      </c>
      <c r="E40" s="120">
        <v>0</v>
      </c>
      <c r="F40" s="120">
        <v>0</v>
      </c>
      <c r="G40" s="120">
        <v>3302.99</v>
      </c>
      <c r="H40" s="120">
        <v>8.93</v>
      </c>
      <c r="I40" s="120">
        <v>855.48</v>
      </c>
      <c r="J40" s="120">
        <v>2.31</v>
      </c>
      <c r="K40" s="120">
        <v>955.19</v>
      </c>
      <c r="L40" s="120">
        <v>2.58</v>
      </c>
      <c r="M40" s="120">
        <v>5113.66</v>
      </c>
      <c r="N40" s="121">
        <v>13.82</v>
      </c>
    </row>
    <row r="41" spans="1:14" s="273" customFormat="1">
      <c r="A41" s="1263"/>
      <c r="B41" s="101" t="s">
        <v>459</v>
      </c>
      <c r="C41" s="120">
        <v>0</v>
      </c>
      <c r="D41" s="120">
        <v>0</v>
      </c>
      <c r="E41" s="120">
        <v>0</v>
      </c>
      <c r="F41" s="120">
        <v>0</v>
      </c>
      <c r="G41" s="120">
        <v>5458.01</v>
      </c>
      <c r="H41" s="120">
        <v>14.76</v>
      </c>
      <c r="I41" s="120">
        <v>22428.54</v>
      </c>
      <c r="J41" s="120">
        <v>60.67</v>
      </c>
      <c r="K41" s="120">
        <v>2850.19</v>
      </c>
      <c r="L41" s="120">
        <v>7.71</v>
      </c>
      <c r="M41" s="120">
        <v>30736.74</v>
      </c>
      <c r="N41" s="121">
        <v>83.14</v>
      </c>
    </row>
    <row r="42" spans="1:14" s="273" customFormat="1">
      <c r="A42" s="1263"/>
      <c r="B42" s="101" t="s">
        <v>458</v>
      </c>
      <c r="C42" s="120">
        <v>0</v>
      </c>
      <c r="D42" s="120">
        <v>0</v>
      </c>
      <c r="E42" s="120">
        <v>0</v>
      </c>
      <c r="F42" s="120">
        <v>0</v>
      </c>
      <c r="G42" s="120">
        <v>73.34</v>
      </c>
      <c r="H42" s="120">
        <v>0.2</v>
      </c>
      <c r="I42" s="120">
        <v>19.8</v>
      </c>
      <c r="J42" s="120">
        <v>0.05</v>
      </c>
      <c r="K42" s="120">
        <v>0</v>
      </c>
      <c r="L42" s="120">
        <v>0</v>
      </c>
      <c r="M42" s="120">
        <v>93.14</v>
      </c>
      <c r="N42" s="121">
        <v>0.25</v>
      </c>
    </row>
    <row r="43" spans="1:14" s="273" customFormat="1">
      <c r="A43" s="1263"/>
      <c r="B43" s="101" t="s">
        <v>463</v>
      </c>
      <c r="C43" s="120">
        <v>0</v>
      </c>
      <c r="D43" s="120">
        <v>0</v>
      </c>
      <c r="E43" s="120">
        <v>0</v>
      </c>
      <c r="F43" s="120">
        <v>0</v>
      </c>
      <c r="G43" s="120">
        <v>0.06</v>
      </c>
      <c r="H43" s="120" t="s">
        <v>431</v>
      </c>
      <c r="I43" s="120">
        <v>13.37</v>
      </c>
      <c r="J43" s="120">
        <v>0.04</v>
      </c>
      <c r="K43" s="120">
        <v>8.6199999999999992</v>
      </c>
      <c r="L43" s="120">
        <v>0.02</v>
      </c>
      <c r="M43" s="120">
        <v>22.05</v>
      </c>
      <c r="N43" s="121">
        <v>0.06</v>
      </c>
    </row>
    <row r="44" spans="1:14" s="273" customFormat="1">
      <c r="A44" s="1263"/>
      <c r="B44" s="101" t="s">
        <v>460</v>
      </c>
      <c r="C44" s="120">
        <v>0</v>
      </c>
      <c r="D44" s="120">
        <v>0</v>
      </c>
      <c r="E44" s="120">
        <v>64.41</v>
      </c>
      <c r="F44" s="120">
        <v>0.17</v>
      </c>
      <c r="G44" s="120">
        <v>14.43</v>
      </c>
      <c r="H44" s="120">
        <v>0.04</v>
      </c>
      <c r="I44" s="120">
        <v>0.25</v>
      </c>
      <c r="J44" s="120" t="s">
        <v>431</v>
      </c>
      <c r="K44" s="120">
        <v>0</v>
      </c>
      <c r="L44" s="120">
        <v>0</v>
      </c>
      <c r="M44" s="120">
        <v>79.09</v>
      </c>
      <c r="N44" s="121">
        <v>0.21</v>
      </c>
    </row>
    <row r="45" spans="1:14" s="273" customFormat="1" ht="12" customHeight="1">
      <c r="A45" s="1263"/>
      <c r="B45" s="101" t="s">
        <v>75</v>
      </c>
      <c r="C45" s="120">
        <v>0</v>
      </c>
      <c r="D45" s="120">
        <v>0</v>
      </c>
      <c r="E45" s="120">
        <v>64.41</v>
      </c>
      <c r="F45" s="120">
        <v>0.17</v>
      </c>
      <c r="G45" s="120">
        <v>8855.76</v>
      </c>
      <c r="H45" s="120">
        <v>23.95</v>
      </c>
      <c r="I45" s="120">
        <v>23428.39</v>
      </c>
      <c r="J45" s="120">
        <v>63.37</v>
      </c>
      <c r="K45" s="120">
        <v>4130.7299999999996</v>
      </c>
      <c r="L45" s="120">
        <v>11.17</v>
      </c>
      <c r="M45" s="120">
        <v>36479.29</v>
      </c>
      <c r="N45" s="121">
        <v>98.66</v>
      </c>
    </row>
    <row r="46" spans="1:14" s="273" customFormat="1" ht="12.75" customHeight="1">
      <c r="A46" s="1263"/>
      <c r="B46" s="101" t="s">
        <v>434</v>
      </c>
      <c r="C46" s="120">
        <v>0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48.98</v>
      </c>
      <c r="N46" s="121">
        <v>0.13</v>
      </c>
    </row>
    <row r="47" spans="1:14" s="273" customFormat="1">
      <c r="A47" s="1263"/>
      <c r="B47" s="101" t="s">
        <v>435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447.73</v>
      </c>
      <c r="N47" s="121">
        <v>1.21</v>
      </c>
    </row>
    <row r="48" spans="1:14" s="273" customFormat="1">
      <c r="A48" s="1264"/>
      <c r="B48" s="110" t="s">
        <v>478</v>
      </c>
      <c r="C48" s="122">
        <v>0</v>
      </c>
      <c r="D48" s="122">
        <v>0</v>
      </c>
      <c r="E48" s="122">
        <v>64.41</v>
      </c>
      <c r="F48" s="122">
        <v>0.17</v>
      </c>
      <c r="G48" s="122">
        <v>8855.76</v>
      </c>
      <c r="H48" s="122">
        <v>23.95</v>
      </c>
      <c r="I48" s="122">
        <v>23428.39</v>
      </c>
      <c r="J48" s="122">
        <v>63.37</v>
      </c>
      <c r="K48" s="122">
        <v>4130.7299999999996</v>
      </c>
      <c r="L48" s="122">
        <v>11.17</v>
      </c>
      <c r="M48" s="122">
        <v>36976</v>
      </c>
      <c r="N48" s="123">
        <v>100</v>
      </c>
    </row>
    <row r="49" spans="1:18" s="273" customFormat="1">
      <c r="A49" s="1265" t="s">
        <v>419</v>
      </c>
      <c r="B49" s="111" t="s">
        <v>464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99.88</v>
      </c>
      <c r="J49" s="125">
        <v>0.14000000000000001</v>
      </c>
      <c r="K49" s="125">
        <v>247.96</v>
      </c>
      <c r="L49" s="125">
        <v>0.35</v>
      </c>
      <c r="M49" s="125">
        <v>347.84</v>
      </c>
      <c r="N49" s="126">
        <v>0.49</v>
      </c>
    </row>
    <row r="50" spans="1:18" s="273" customFormat="1">
      <c r="A50" s="1263"/>
      <c r="B50" s="101" t="s">
        <v>457</v>
      </c>
      <c r="C50" s="120">
        <v>0</v>
      </c>
      <c r="D50" s="120">
        <v>0</v>
      </c>
      <c r="E50" s="120">
        <v>0</v>
      </c>
      <c r="F50" s="120">
        <v>0</v>
      </c>
      <c r="G50" s="120">
        <v>325.49</v>
      </c>
      <c r="H50" s="120">
        <v>0.46</v>
      </c>
      <c r="I50" s="120">
        <v>1237.5999999999999</v>
      </c>
      <c r="J50" s="120">
        <v>1.75</v>
      </c>
      <c r="K50" s="120">
        <v>1216.75</v>
      </c>
      <c r="L50" s="120">
        <v>1.72</v>
      </c>
      <c r="M50" s="120">
        <v>2779.84</v>
      </c>
      <c r="N50" s="121">
        <v>3.93</v>
      </c>
    </row>
    <row r="51" spans="1:18" s="273" customFormat="1">
      <c r="A51" s="1263"/>
      <c r="B51" s="101" t="s">
        <v>459</v>
      </c>
      <c r="C51" s="120">
        <v>0</v>
      </c>
      <c r="D51" s="120">
        <v>0</v>
      </c>
      <c r="E51" s="120">
        <v>0</v>
      </c>
      <c r="F51" s="120">
        <v>0</v>
      </c>
      <c r="G51" s="120">
        <v>17561.990000000002</v>
      </c>
      <c r="H51" s="120">
        <v>24.8</v>
      </c>
      <c r="I51" s="120">
        <v>40364.769999999997</v>
      </c>
      <c r="J51" s="120">
        <v>56.98</v>
      </c>
      <c r="K51" s="120">
        <v>7224.58</v>
      </c>
      <c r="L51" s="120">
        <v>10.199999999999999</v>
      </c>
      <c r="M51" s="120">
        <v>65151.34</v>
      </c>
      <c r="N51" s="121">
        <v>91.98</v>
      </c>
    </row>
    <row r="52" spans="1:18" s="273" customFormat="1">
      <c r="A52" s="1263"/>
      <c r="B52" s="101" t="s">
        <v>458</v>
      </c>
      <c r="C52" s="120">
        <v>0</v>
      </c>
      <c r="D52" s="120">
        <v>0</v>
      </c>
      <c r="E52" s="120">
        <v>0</v>
      </c>
      <c r="F52" s="120">
        <v>0</v>
      </c>
      <c r="G52" s="120">
        <v>95.32</v>
      </c>
      <c r="H52" s="120">
        <v>0.13</v>
      </c>
      <c r="I52" s="120">
        <v>77.66</v>
      </c>
      <c r="J52" s="120">
        <v>0.11</v>
      </c>
      <c r="K52" s="120">
        <v>0</v>
      </c>
      <c r="L52" s="120">
        <v>0</v>
      </c>
      <c r="M52" s="120">
        <v>172.98</v>
      </c>
      <c r="N52" s="121">
        <v>0.24</v>
      </c>
      <c r="O52" s="276"/>
      <c r="P52" s="276"/>
      <c r="R52" s="276"/>
    </row>
    <row r="53" spans="1:18" s="273" customFormat="1">
      <c r="A53" s="1263"/>
      <c r="B53" s="101" t="s">
        <v>460</v>
      </c>
      <c r="C53" s="120">
        <v>0</v>
      </c>
      <c r="D53" s="120">
        <v>0</v>
      </c>
      <c r="E53" s="120">
        <v>1013.93</v>
      </c>
      <c r="F53" s="120">
        <v>1.43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1013.93</v>
      </c>
      <c r="N53" s="121">
        <v>1.43</v>
      </c>
    </row>
    <row r="54" spans="1:18" s="273" customFormat="1">
      <c r="A54" s="1263"/>
      <c r="B54" s="101" t="s">
        <v>75</v>
      </c>
      <c r="C54" s="120">
        <v>0</v>
      </c>
      <c r="D54" s="120">
        <v>0</v>
      </c>
      <c r="E54" s="120">
        <v>1013.93</v>
      </c>
      <c r="F54" s="120">
        <v>1.43</v>
      </c>
      <c r="G54" s="120">
        <v>17982.8</v>
      </c>
      <c r="H54" s="120">
        <v>25.39</v>
      </c>
      <c r="I54" s="120">
        <v>41779.910000000003</v>
      </c>
      <c r="J54" s="120">
        <v>58.98</v>
      </c>
      <c r="K54" s="120">
        <v>8689.2900000000009</v>
      </c>
      <c r="L54" s="120">
        <v>12.27</v>
      </c>
      <c r="M54" s="120">
        <v>69465.929999999993</v>
      </c>
      <c r="N54" s="121">
        <v>98.07</v>
      </c>
    </row>
    <row r="55" spans="1:18" s="273" customFormat="1">
      <c r="A55" s="1263"/>
      <c r="B55" s="101" t="s">
        <v>434</v>
      </c>
      <c r="C55" s="120">
        <v>0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36.33</v>
      </c>
      <c r="N55" s="121">
        <v>0.05</v>
      </c>
    </row>
    <row r="56" spans="1:18" s="273" customFormat="1">
      <c r="A56" s="1263"/>
      <c r="B56" s="101" t="s">
        <v>435</v>
      </c>
      <c r="C56" s="120">
        <v>0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1330.74</v>
      </c>
      <c r="N56" s="121">
        <v>1.88</v>
      </c>
    </row>
    <row r="57" spans="1:18" s="273" customFormat="1">
      <c r="A57" s="1264"/>
      <c r="B57" s="110" t="s">
        <v>478</v>
      </c>
      <c r="C57" s="122">
        <v>0</v>
      </c>
      <c r="D57" s="122">
        <v>0</v>
      </c>
      <c r="E57" s="122">
        <v>1013.93</v>
      </c>
      <c r="F57" s="122">
        <v>1.43</v>
      </c>
      <c r="G57" s="122">
        <v>17982.8</v>
      </c>
      <c r="H57" s="122">
        <v>25.39</v>
      </c>
      <c r="I57" s="122">
        <v>41779.910000000003</v>
      </c>
      <c r="J57" s="122">
        <v>58.98</v>
      </c>
      <c r="K57" s="122">
        <v>8689.2900000000009</v>
      </c>
      <c r="L57" s="122">
        <v>12.27</v>
      </c>
      <c r="M57" s="122">
        <v>70833</v>
      </c>
      <c r="N57" s="123">
        <v>100</v>
      </c>
    </row>
    <row r="58" spans="1:18" s="273" customFormat="1">
      <c r="A58" s="1265" t="s">
        <v>482</v>
      </c>
      <c r="B58" s="111" t="s">
        <v>457</v>
      </c>
      <c r="C58" s="125">
        <v>0</v>
      </c>
      <c r="D58" s="125">
        <v>0</v>
      </c>
      <c r="E58" s="125">
        <v>0</v>
      </c>
      <c r="F58" s="125">
        <v>0</v>
      </c>
      <c r="G58" s="125">
        <v>26538.65</v>
      </c>
      <c r="H58" s="125">
        <v>5.26</v>
      </c>
      <c r="I58" s="125">
        <v>10176.64</v>
      </c>
      <c r="J58" s="125">
        <v>2.02</v>
      </c>
      <c r="K58" s="125">
        <v>835.49</v>
      </c>
      <c r="L58" s="125">
        <v>0.17</v>
      </c>
      <c r="M58" s="125">
        <v>37550.78</v>
      </c>
      <c r="N58" s="126">
        <v>7.45</v>
      </c>
    </row>
    <row r="59" spans="1:18" s="273" customFormat="1">
      <c r="A59" s="1263"/>
      <c r="B59" s="101" t="s">
        <v>458</v>
      </c>
      <c r="C59" s="120">
        <v>0</v>
      </c>
      <c r="D59" s="120">
        <v>0</v>
      </c>
      <c r="E59" s="120">
        <v>0</v>
      </c>
      <c r="F59" s="120">
        <v>0</v>
      </c>
      <c r="G59" s="120">
        <v>2.75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2.75</v>
      </c>
      <c r="N59" s="121">
        <v>0</v>
      </c>
    </row>
    <row r="60" spans="1:18" s="273" customFormat="1">
      <c r="A60" s="1263"/>
      <c r="B60" s="101" t="s">
        <v>464</v>
      </c>
      <c r="C60" s="120">
        <v>0</v>
      </c>
      <c r="D60" s="120">
        <v>0</v>
      </c>
      <c r="E60" s="120">
        <v>0</v>
      </c>
      <c r="F60" s="120">
        <v>0</v>
      </c>
      <c r="G60" s="120">
        <v>11461.21</v>
      </c>
      <c r="H60" s="120">
        <v>2.29</v>
      </c>
      <c r="I60" s="120">
        <v>47763.81</v>
      </c>
      <c r="J60" s="120">
        <v>9.4700000000000006</v>
      </c>
      <c r="K60" s="120">
        <v>472.04</v>
      </c>
      <c r="L60" s="120">
        <v>0.09</v>
      </c>
      <c r="M60" s="120">
        <v>59697.06</v>
      </c>
      <c r="N60" s="121">
        <v>11.85</v>
      </c>
    </row>
    <row r="61" spans="1:18" s="273" customFormat="1">
      <c r="A61" s="1263"/>
      <c r="B61" s="101" t="s">
        <v>459</v>
      </c>
      <c r="C61" s="120">
        <v>0</v>
      </c>
      <c r="D61" s="120">
        <v>0</v>
      </c>
      <c r="E61" s="120">
        <v>0</v>
      </c>
      <c r="F61" s="120">
        <v>0</v>
      </c>
      <c r="G61" s="120">
        <v>147339.32</v>
      </c>
      <c r="H61" s="120">
        <v>29.2</v>
      </c>
      <c r="I61" s="120">
        <v>29220.19</v>
      </c>
      <c r="J61" s="120">
        <v>5.79</v>
      </c>
      <c r="K61" s="120">
        <v>363.77</v>
      </c>
      <c r="L61" s="120">
        <v>7.0000000000000007E-2</v>
      </c>
      <c r="M61" s="120">
        <v>176923.28</v>
      </c>
      <c r="N61" s="121">
        <v>35.06</v>
      </c>
    </row>
    <row r="62" spans="1:18" s="273" customFormat="1">
      <c r="A62" s="1263"/>
      <c r="B62" s="101" t="s">
        <v>463</v>
      </c>
      <c r="C62" s="120">
        <v>0</v>
      </c>
      <c r="D62" s="120">
        <v>0</v>
      </c>
      <c r="E62" s="120">
        <v>0</v>
      </c>
      <c r="F62" s="120">
        <v>0</v>
      </c>
      <c r="G62" s="120">
        <v>7839.54</v>
      </c>
      <c r="H62" s="120">
        <v>1.55</v>
      </c>
      <c r="I62" s="120">
        <v>4229</v>
      </c>
      <c r="J62" s="120">
        <v>0.84</v>
      </c>
      <c r="K62" s="120">
        <v>1118.82</v>
      </c>
      <c r="L62" s="120">
        <v>0.22</v>
      </c>
      <c r="M62" s="120">
        <v>13187.36</v>
      </c>
      <c r="N62" s="121">
        <v>2.61</v>
      </c>
    </row>
    <row r="63" spans="1:18" s="273" customFormat="1">
      <c r="A63" s="1263"/>
      <c r="B63" s="101" t="s">
        <v>465</v>
      </c>
      <c r="C63" s="120">
        <v>65.86</v>
      </c>
      <c r="D63" s="120">
        <v>0.01</v>
      </c>
      <c r="E63" s="120">
        <v>205027.4</v>
      </c>
      <c r="F63" s="120">
        <v>40.619999999999997</v>
      </c>
      <c r="G63" s="120">
        <v>0</v>
      </c>
      <c r="H63" s="120">
        <v>0</v>
      </c>
      <c r="I63" s="120">
        <v>7.0000000000000007E-2</v>
      </c>
      <c r="J63" s="120">
        <v>0</v>
      </c>
      <c r="K63" s="120">
        <v>0</v>
      </c>
      <c r="L63" s="120">
        <v>0</v>
      </c>
      <c r="M63" s="120">
        <v>205093.33</v>
      </c>
      <c r="N63" s="121">
        <v>40.630000000000003</v>
      </c>
    </row>
    <row r="64" spans="1:18" s="273" customFormat="1">
      <c r="A64" s="1263"/>
      <c r="B64" s="101" t="s">
        <v>75</v>
      </c>
      <c r="C64" s="120">
        <v>65.86</v>
      </c>
      <c r="D64" s="120">
        <v>0.01</v>
      </c>
      <c r="E64" s="120">
        <v>205027.4</v>
      </c>
      <c r="F64" s="120">
        <v>40.619999999999997</v>
      </c>
      <c r="G64" s="120">
        <v>193181.47</v>
      </c>
      <c r="H64" s="120">
        <v>38.299999999999997</v>
      </c>
      <c r="I64" s="120">
        <v>91389.71</v>
      </c>
      <c r="J64" s="120">
        <v>18.12</v>
      </c>
      <c r="K64" s="120">
        <v>2790.12</v>
      </c>
      <c r="L64" s="120">
        <v>0.55000000000000004</v>
      </c>
      <c r="M64" s="120">
        <v>492454.56</v>
      </c>
      <c r="N64" s="121">
        <v>97.6</v>
      </c>
    </row>
    <row r="65" spans="1:17" s="273" customFormat="1">
      <c r="A65" s="1263"/>
      <c r="B65" s="101" t="s">
        <v>434</v>
      </c>
      <c r="C65" s="120">
        <v>0</v>
      </c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2404.59</v>
      </c>
      <c r="N65" s="121">
        <v>0.48</v>
      </c>
    </row>
    <row r="66" spans="1:17" s="273" customFormat="1">
      <c r="A66" s="1263"/>
      <c r="B66" s="101" t="s">
        <v>435</v>
      </c>
      <c r="C66" s="120">
        <v>0</v>
      </c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9667.76</v>
      </c>
      <c r="N66" s="121">
        <v>1.92</v>
      </c>
    </row>
    <row r="67" spans="1:17" s="273" customFormat="1">
      <c r="A67" s="1264"/>
      <c r="B67" s="110" t="s">
        <v>478</v>
      </c>
      <c r="C67" s="122">
        <v>65.86</v>
      </c>
      <c r="D67" s="122">
        <v>0.01</v>
      </c>
      <c r="E67" s="122">
        <v>205027.4</v>
      </c>
      <c r="F67" s="122">
        <v>40.619999999999997</v>
      </c>
      <c r="G67" s="122">
        <v>193181.47</v>
      </c>
      <c r="H67" s="122">
        <v>38.299999999999997</v>
      </c>
      <c r="I67" s="122">
        <v>91389.71</v>
      </c>
      <c r="J67" s="122">
        <v>18.12</v>
      </c>
      <c r="K67" s="122">
        <v>2790.12</v>
      </c>
      <c r="L67" s="122">
        <v>0.55000000000000004</v>
      </c>
      <c r="M67" s="122">
        <v>504526.91</v>
      </c>
      <c r="N67" s="123">
        <v>100</v>
      </c>
      <c r="O67" s="277"/>
      <c r="P67" s="277"/>
      <c r="Q67" s="277"/>
    </row>
    <row r="68" spans="1:17" s="273" customFormat="1">
      <c r="A68" s="1265" t="s">
        <v>605</v>
      </c>
      <c r="B68" s="111" t="s">
        <v>457</v>
      </c>
      <c r="C68" s="125">
        <v>0</v>
      </c>
      <c r="D68" s="125">
        <v>0</v>
      </c>
      <c r="E68" s="125">
        <v>0</v>
      </c>
      <c r="F68" s="125">
        <v>0</v>
      </c>
      <c r="G68" s="125">
        <v>4895.72</v>
      </c>
      <c r="H68" s="125">
        <v>5.79</v>
      </c>
      <c r="I68" s="125">
        <v>1075.56</v>
      </c>
      <c r="J68" s="125">
        <v>1.27</v>
      </c>
      <c r="K68" s="125">
        <v>1.25</v>
      </c>
      <c r="L68" s="125" t="s">
        <v>431</v>
      </c>
      <c r="M68" s="125">
        <v>5972.53</v>
      </c>
      <c r="N68" s="126">
        <v>7.06</v>
      </c>
    </row>
    <row r="69" spans="1:17" s="273" customFormat="1">
      <c r="A69" s="1263"/>
      <c r="B69" s="101" t="s">
        <v>459</v>
      </c>
      <c r="C69" s="120">
        <v>0</v>
      </c>
      <c r="D69" s="120">
        <v>0</v>
      </c>
      <c r="E69" s="120">
        <v>0</v>
      </c>
      <c r="F69" s="120">
        <v>0</v>
      </c>
      <c r="G69" s="120">
        <v>18187.990000000002</v>
      </c>
      <c r="H69" s="120">
        <v>21.5</v>
      </c>
      <c r="I69" s="120">
        <v>4087.5</v>
      </c>
      <c r="J69" s="120">
        <v>4.83</v>
      </c>
      <c r="K69" s="120">
        <v>112.98</v>
      </c>
      <c r="L69" s="120">
        <v>0.14000000000000001</v>
      </c>
      <c r="M69" s="120">
        <v>22388.47</v>
      </c>
      <c r="N69" s="121">
        <v>26.47</v>
      </c>
    </row>
    <row r="70" spans="1:17" s="273" customFormat="1">
      <c r="A70" s="1263"/>
      <c r="B70" s="101" t="s">
        <v>458</v>
      </c>
      <c r="C70" s="120">
        <v>0</v>
      </c>
      <c r="D70" s="120">
        <v>0</v>
      </c>
      <c r="E70" s="120">
        <v>0</v>
      </c>
      <c r="F70" s="120">
        <v>0</v>
      </c>
      <c r="G70" s="120">
        <v>107.73</v>
      </c>
      <c r="H70" s="120">
        <v>0.13</v>
      </c>
      <c r="I70" s="120">
        <v>0</v>
      </c>
      <c r="J70" s="120">
        <v>0</v>
      </c>
      <c r="K70" s="120">
        <v>0</v>
      </c>
      <c r="L70" s="120">
        <v>0</v>
      </c>
      <c r="M70" s="120">
        <v>107.73</v>
      </c>
      <c r="N70" s="121">
        <v>0.13</v>
      </c>
    </row>
    <row r="71" spans="1:17" s="273" customFormat="1">
      <c r="A71" s="1263"/>
      <c r="B71" s="101" t="s">
        <v>463</v>
      </c>
      <c r="C71" s="120">
        <v>0</v>
      </c>
      <c r="D71" s="120">
        <v>0</v>
      </c>
      <c r="E71" s="120">
        <v>0</v>
      </c>
      <c r="F71" s="120">
        <v>0</v>
      </c>
      <c r="G71" s="120">
        <v>274.52999999999997</v>
      </c>
      <c r="H71" s="120">
        <v>0.32</v>
      </c>
      <c r="I71" s="120">
        <v>0.25</v>
      </c>
      <c r="J71" s="120" t="s">
        <v>431</v>
      </c>
      <c r="K71" s="120">
        <v>0</v>
      </c>
      <c r="L71" s="120">
        <v>0</v>
      </c>
      <c r="M71" s="120">
        <v>274.77999999999997</v>
      </c>
      <c r="N71" s="121">
        <v>0.32</v>
      </c>
    </row>
    <row r="72" spans="1:17" s="273" customFormat="1">
      <c r="A72" s="1263"/>
      <c r="B72" s="101" t="s">
        <v>460</v>
      </c>
      <c r="C72" s="120">
        <v>2.69</v>
      </c>
      <c r="D72" s="120" t="s">
        <v>431</v>
      </c>
      <c r="E72" s="120">
        <v>50015.82</v>
      </c>
      <c r="F72" s="120">
        <v>59.13</v>
      </c>
      <c r="G72" s="120">
        <v>0.5</v>
      </c>
      <c r="H72" s="120" t="s">
        <v>431</v>
      </c>
      <c r="I72" s="120">
        <v>0</v>
      </c>
      <c r="J72" s="120">
        <v>0</v>
      </c>
      <c r="K72" s="120">
        <v>0</v>
      </c>
      <c r="L72" s="120">
        <v>0</v>
      </c>
      <c r="M72" s="120">
        <v>50019.01</v>
      </c>
      <c r="N72" s="121">
        <v>59.13</v>
      </c>
    </row>
    <row r="73" spans="1:17" s="273" customFormat="1">
      <c r="A73" s="1263"/>
      <c r="B73" s="101" t="s">
        <v>75</v>
      </c>
      <c r="C73" s="120">
        <v>2.69</v>
      </c>
      <c r="D73" s="120" t="s">
        <v>431</v>
      </c>
      <c r="E73" s="120">
        <v>50015.82</v>
      </c>
      <c r="F73" s="120">
        <v>59.13</v>
      </c>
      <c r="G73" s="120">
        <v>23466.47</v>
      </c>
      <c r="H73" s="120">
        <v>27.74</v>
      </c>
      <c r="I73" s="120">
        <v>5163.3100000000004</v>
      </c>
      <c r="J73" s="120">
        <v>6.1</v>
      </c>
      <c r="K73" s="120">
        <v>114.23</v>
      </c>
      <c r="L73" s="120">
        <v>0.14000000000000001</v>
      </c>
      <c r="M73" s="120">
        <v>78762.52</v>
      </c>
      <c r="N73" s="121">
        <v>93.11</v>
      </c>
    </row>
    <row r="74" spans="1:17" s="273" customFormat="1">
      <c r="A74" s="1263"/>
      <c r="B74" s="101" t="s">
        <v>434</v>
      </c>
      <c r="C74" s="120">
        <v>0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96.72</v>
      </c>
      <c r="N74" s="121">
        <v>0.11</v>
      </c>
    </row>
    <row r="75" spans="1:17">
      <c r="A75" s="1263"/>
      <c r="B75" s="101" t="s">
        <v>435</v>
      </c>
      <c r="C75" s="120">
        <v>0</v>
      </c>
      <c r="D75" s="120">
        <v>0</v>
      </c>
      <c r="E75" s="120">
        <v>0</v>
      </c>
      <c r="F75" s="120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5733.76</v>
      </c>
      <c r="N75" s="121">
        <v>6.78</v>
      </c>
    </row>
    <row r="76" spans="1:17">
      <c r="A76" s="1264"/>
      <c r="B76" s="110" t="s">
        <v>478</v>
      </c>
      <c r="C76" s="122">
        <v>2.69</v>
      </c>
      <c r="D76" s="122" t="s">
        <v>431</v>
      </c>
      <c r="E76" s="122">
        <v>50015.82</v>
      </c>
      <c r="F76" s="122">
        <v>59.13</v>
      </c>
      <c r="G76" s="122">
        <v>23466.47</v>
      </c>
      <c r="H76" s="122">
        <v>27.74</v>
      </c>
      <c r="I76" s="122">
        <v>5163.3100000000004</v>
      </c>
      <c r="J76" s="122">
        <v>6.1</v>
      </c>
      <c r="K76" s="122">
        <v>114.23</v>
      </c>
      <c r="L76" s="122">
        <v>0.14000000000000001</v>
      </c>
      <c r="M76" s="122">
        <v>84593</v>
      </c>
      <c r="N76" s="123">
        <v>100</v>
      </c>
    </row>
    <row r="77" spans="1:17">
      <c r="A77" s="1265" t="s">
        <v>505</v>
      </c>
      <c r="B77" s="111" t="s">
        <v>457</v>
      </c>
      <c r="C77" s="125">
        <v>0</v>
      </c>
      <c r="D77" s="125">
        <v>0</v>
      </c>
      <c r="E77" s="125">
        <v>0</v>
      </c>
      <c r="F77" s="125">
        <v>0</v>
      </c>
      <c r="G77" s="125">
        <v>35870.28</v>
      </c>
      <c r="H77" s="125">
        <v>2.2999999999999998</v>
      </c>
      <c r="I77" s="125">
        <v>21657.57</v>
      </c>
      <c r="J77" s="125">
        <v>1.39</v>
      </c>
      <c r="K77" s="125">
        <v>5226.03</v>
      </c>
      <c r="L77" s="125">
        <v>0.34</v>
      </c>
      <c r="M77" s="125">
        <v>62753.88</v>
      </c>
      <c r="N77" s="126">
        <v>4.03</v>
      </c>
    </row>
    <row r="78" spans="1:17">
      <c r="A78" s="1263"/>
      <c r="B78" s="101" t="s">
        <v>458</v>
      </c>
      <c r="C78" s="120">
        <v>0</v>
      </c>
      <c r="D78" s="120">
        <v>0</v>
      </c>
      <c r="E78" s="120">
        <v>0</v>
      </c>
      <c r="F78" s="120">
        <v>0</v>
      </c>
      <c r="G78" s="120">
        <v>188.45</v>
      </c>
      <c r="H78" s="120">
        <v>0.01</v>
      </c>
      <c r="I78" s="120">
        <v>15.99</v>
      </c>
      <c r="J78" s="120" t="s">
        <v>431</v>
      </c>
      <c r="K78" s="120">
        <v>0.06</v>
      </c>
      <c r="L78" s="120" t="s">
        <v>431</v>
      </c>
      <c r="M78" s="120">
        <v>204.5</v>
      </c>
      <c r="N78" s="121">
        <v>0.01</v>
      </c>
    </row>
    <row r="79" spans="1:17">
      <c r="A79" s="1263"/>
      <c r="B79" s="101" t="s">
        <v>459</v>
      </c>
      <c r="C79" s="120">
        <v>0</v>
      </c>
      <c r="D79" s="120">
        <v>0</v>
      </c>
      <c r="E79" s="120">
        <v>0</v>
      </c>
      <c r="F79" s="120">
        <v>0</v>
      </c>
      <c r="G79" s="120">
        <v>382248.67</v>
      </c>
      <c r="H79" s="120">
        <v>24.54</v>
      </c>
      <c r="I79" s="120">
        <v>351689.98</v>
      </c>
      <c r="J79" s="120">
        <v>22.57</v>
      </c>
      <c r="K79" s="120">
        <v>6816.53</v>
      </c>
      <c r="L79" s="120">
        <v>0.43</v>
      </c>
      <c r="M79" s="120">
        <v>740755.18</v>
      </c>
      <c r="N79" s="121">
        <v>47.54</v>
      </c>
    </row>
    <row r="80" spans="1:17">
      <c r="A80" s="1263"/>
      <c r="B80" s="101" t="s">
        <v>463</v>
      </c>
      <c r="C80" s="120">
        <v>0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120">
        <v>0.06</v>
      </c>
      <c r="J80" s="120" t="s">
        <v>431</v>
      </c>
      <c r="K80" s="120">
        <v>9.3699999999999992</v>
      </c>
      <c r="L80" s="120" t="s">
        <v>431</v>
      </c>
      <c r="M80" s="120">
        <v>9.43</v>
      </c>
      <c r="N80" s="121" t="s">
        <v>431</v>
      </c>
    </row>
    <row r="81" spans="1:14">
      <c r="A81" s="1263"/>
      <c r="B81" s="101" t="s">
        <v>464</v>
      </c>
      <c r="C81" s="120">
        <v>0</v>
      </c>
      <c r="D81" s="120">
        <v>0</v>
      </c>
      <c r="E81" s="120">
        <v>0</v>
      </c>
      <c r="F81" s="120">
        <v>0</v>
      </c>
      <c r="G81" s="120">
        <v>15130.11</v>
      </c>
      <c r="H81" s="120">
        <v>0.97</v>
      </c>
      <c r="I81" s="120">
        <v>81301.600000000006</v>
      </c>
      <c r="J81" s="120">
        <v>5.22</v>
      </c>
      <c r="K81" s="120">
        <v>21473.93</v>
      </c>
      <c r="L81" s="120">
        <v>1.38</v>
      </c>
      <c r="M81" s="120">
        <v>117905.64</v>
      </c>
      <c r="N81" s="121">
        <v>7.57</v>
      </c>
    </row>
    <row r="82" spans="1:14">
      <c r="A82" s="1263"/>
      <c r="B82" s="101" t="s">
        <v>460</v>
      </c>
      <c r="C82" s="120">
        <v>0</v>
      </c>
      <c r="D82" s="120">
        <v>0</v>
      </c>
      <c r="E82" s="120">
        <v>596860.41</v>
      </c>
      <c r="F82" s="120">
        <v>38.31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596860.41</v>
      </c>
      <c r="N82" s="121">
        <v>38.31</v>
      </c>
    </row>
    <row r="83" spans="1:14">
      <c r="A83" s="1263"/>
      <c r="B83" s="101" t="s">
        <v>75</v>
      </c>
      <c r="C83" s="120">
        <v>0</v>
      </c>
      <c r="D83" s="120">
        <v>0</v>
      </c>
      <c r="E83" s="120">
        <v>596860.41</v>
      </c>
      <c r="F83" s="120">
        <v>38.31</v>
      </c>
      <c r="G83" s="120">
        <v>433437.51</v>
      </c>
      <c r="H83" s="120">
        <v>27.82</v>
      </c>
      <c r="I83" s="120">
        <v>454665.2</v>
      </c>
      <c r="J83" s="120">
        <v>29.18</v>
      </c>
      <c r="K83" s="120">
        <v>33525.919999999998</v>
      </c>
      <c r="L83" s="120">
        <v>2.15</v>
      </c>
      <c r="M83" s="120">
        <v>1518489.04</v>
      </c>
      <c r="N83" s="121">
        <v>97.46</v>
      </c>
    </row>
    <row r="84" spans="1:14">
      <c r="A84" s="1263"/>
      <c r="B84" s="101" t="s">
        <v>434</v>
      </c>
      <c r="C84" s="120">
        <v>0</v>
      </c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7192.68</v>
      </c>
      <c r="N84" s="121">
        <v>0.46</v>
      </c>
    </row>
    <row r="85" spans="1:14">
      <c r="A85" s="1263"/>
      <c r="B85" s="101" t="s">
        <v>435</v>
      </c>
      <c r="C85" s="120">
        <v>0</v>
      </c>
      <c r="D85" s="120">
        <v>0</v>
      </c>
      <c r="E85" s="120">
        <v>0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32403.33</v>
      </c>
      <c r="N85" s="121">
        <v>2.08</v>
      </c>
    </row>
    <row r="86" spans="1:14">
      <c r="A86" s="1264"/>
      <c r="B86" s="110" t="s">
        <v>478</v>
      </c>
      <c r="C86" s="122">
        <v>0</v>
      </c>
      <c r="D86" s="122">
        <v>0</v>
      </c>
      <c r="E86" s="122">
        <v>596860.41</v>
      </c>
      <c r="F86" s="122">
        <v>38.31</v>
      </c>
      <c r="G86" s="122">
        <v>433437.51</v>
      </c>
      <c r="H86" s="122">
        <v>27.82</v>
      </c>
      <c r="I86" s="122">
        <v>454665.2</v>
      </c>
      <c r="J86" s="122">
        <v>29.18</v>
      </c>
      <c r="K86" s="122">
        <v>33525.919999999998</v>
      </c>
      <c r="L86" s="122">
        <v>2.15</v>
      </c>
      <c r="M86" s="122">
        <v>1558085.05</v>
      </c>
      <c r="N86" s="123">
        <v>100</v>
      </c>
    </row>
    <row r="87" spans="1:14">
      <c r="A87" s="1261" t="s">
        <v>466</v>
      </c>
      <c r="B87" s="1261"/>
    </row>
  </sheetData>
  <mergeCells count="21">
    <mergeCell ref="A49:A57"/>
    <mergeCell ref="A58:A67"/>
    <mergeCell ref="A68:A76"/>
    <mergeCell ref="A77:A86"/>
    <mergeCell ref="A87:B87"/>
    <mergeCell ref="A39:A48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17"/>
    <mergeCell ref="A18:A28"/>
    <mergeCell ref="A29:A38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8" orientation="portrait" r:id="rId2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63"/>
  <dimension ref="A1:N101"/>
  <sheetViews>
    <sheetView view="pageBreakPreview" zoomScale="60" workbookViewId="0">
      <selection activeCell="E5" sqref="E5:I5"/>
    </sheetView>
  </sheetViews>
  <sheetFormatPr baseColWidth="10" defaultRowHeight="12.75"/>
  <cols>
    <col min="1" max="1" width="17.5703125" style="340" customWidth="1"/>
    <col min="2" max="2" width="39.42578125" style="340" customWidth="1"/>
    <col min="3" max="3" width="12.28515625" style="340" customWidth="1"/>
    <col min="4" max="4" width="11" style="340" customWidth="1"/>
    <col min="5" max="5" width="12.28515625" style="340" customWidth="1"/>
    <col min="6" max="6" width="11" style="340" customWidth="1"/>
    <col min="7" max="7" width="13.5703125" style="340" customWidth="1"/>
    <col min="8" max="8" width="11" style="340" customWidth="1"/>
    <col min="9" max="9" width="13.5703125" style="340" customWidth="1"/>
    <col min="10" max="10" width="11" style="340" customWidth="1"/>
    <col min="11" max="11" width="13.5703125" style="340" customWidth="1"/>
    <col min="12" max="12" width="11" style="340" customWidth="1"/>
    <col min="13" max="13" width="13.5703125" style="340" customWidth="1"/>
    <col min="14" max="14" width="11" style="340" customWidth="1"/>
    <col min="15" max="15" width="0.140625" style="340" customWidth="1"/>
    <col min="16" max="16384" width="11.42578125" style="340"/>
  </cols>
  <sheetData>
    <row r="1" spans="1:14" s="273" customFormat="1" ht="18">
      <c r="A1" s="1119" t="s">
        <v>424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</row>
    <row r="2" spans="1:14" s="273" customForma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73" customFormat="1" ht="15">
      <c r="A3" s="1216" t="s">
        <v>937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</row>
    <row r="4" spans="1:14" s="273" customFormat="1" ht="13.5" thickBot="1">
      <c r="A4" s="700"/>
    </row>
    <row r="5" spans="1:14" ht="19.5" customHeight="1">
      <c r="A5" s="1217" t="s">
        <v>218</v>
      </c>
      <c r="B5" s="1240" t="s">
        <v>452</v>
      </c>
      <c r="C5" s="1242" t="s">
        <v>453</v>
      </c>
      <c r="D5" s="1242"/>
      <c r="E5" s="1242"/>
      <c r="F5" s="1242"/>
      <c r="G5" s="1242"/>
      <c r="H5" s="1242"/>
      <c r="I5" s="1242"/>
      <c r="J5" s="1242"/>
      <c r="K5" s="1242"/>
      <c r="L5" s="1242"/>
      <c r="M5" s="1240" t="s">
        <v>628</v>
      </c>
      <c r="N5" s="1243"/>
    </row>
    <row r="6" spans="1:14" ht="21" customHeight="1">
      <c r="A6" s="1238"/>
      <c r="B6" s="1241"/>
      <c r="C6" s="1244" t="s">
        <v>454</v>
      </c>
      <c r="D6" s="1244"/>
      <c r="E6" s="1244" t="s">
        <v>455</v>
      </c>
      <c r="F6" s="1244"/>
      <c r="G6" s="1244" t="s">
        <v>444</v>
      </c>
      <c r="H6" s="1244"/>
      <c r="I6" s="1244" t="s">
        <v>445</v>
      </c>
      <c r="J6" s="1244"/>
      <c r="K6" s="1244" t="s">
        <v>456</v>
      </c>
      <c r="L6" s="1244"/>
      <c r="M6" s="1245" t="s">
        <v>446</v>
      </c>
      <c r="N6" s="1246"/>
    </row>
    <row r="7" spans="1:14" ht="25.5" customHeight="1" thickBot="1">
      <c r="A7" s="1218"/>
      <c r="B7" s="1260"/>
      <c r="C7" s="107" t="s">
        <v>632</v>
      </c>
      <c r="D7" s="107" t="s">
        <v>567</v>
      </c>
      <c r="E7" s="107" t="s">
        <v>632</v>
      </c>
      <c r="F7" s="107" t="s">
        <v>567</v>
      </c>
      <c r="G7" s="107" t="s">
        <v>632</v>
      </c>
      <c r="H7" s="107" t="s">
        <v>567</v>
      </c>
      <c r="I7" s="107" t="s">
        <v>632</v>
      </c>
      <c r="J7" s="107" t="s">
        <v>567</v>
      </c>
      <c r="K7" s="107" t="s">
        <v>632</v>
      </c>
      <c r="L7" s="107" t="s">
        <v>567</v>
      </c>
      <c r="M7" s="107" t="s">
        <v>632</v>
      </c>
      <c r="N7" s="676" t="s">
        <v>567</v>
      </c>
    </row>
    <row r="8" spans="1:14">
      <c r="A8" s="1262" t="s">
        <v>606</v>
      </c>
      <c r="B8" s="194" t="s">
        <v>457</v>
      </c>
      <c r="C8" s="195">
        <v>0</v>
      </c>
      <c r="D8" s="195">
        <v>0</v>
      </c>
      <c r="E8" s="195">
        <v>0</v>
      </c>
      <c r="F8" s="195">
        <v>0</v>
      </c>
      <c r="G8" s="195">
        <v>81094.539999999994</v>
      </c>
      <c r="H8" s="195">
        <v>6.66</v>
      </c>
      <c r="I8" s="195">
        <v>58296.4</v>
      </c>
      <c r="J8" s="195">
        <v>4.79</v>
      </c>
      <c r="K8" s="195">
        <v>6218.64</v>
      </c>
      <c r="L8" s="195">
        <v>0.51</v>
      </c>
      <c r="M8" s="195">
        <v>145609.57999999999</v>
      </c>
      <c r="N8" s="196">
        <v>11.96</v>
      </c>
    </row>
    <row r="9" spans="1:14">
      <c r="A9" s="1263"/>
      <c r="B9" s="101" t="s">
        <v>459</v>
      </c>
      <c r="C9" s="120">
        <v>0</v>
      </c>
      <c r="D9" s="120">
        <v>0</v>
      </c>
      <c r="E9" s="120">
        <v>0</v>
      </c>
      <c r="F9" s="120">
        <v>0</v>
      </c>
      <c r="G9" s="120">
        <v>276427.15999999997</v>
      </c>
      <c r="H9" s="120">
        <v>22.72</v>
      </c>
      <c r="I9" s="120">
        <v>307576.39</v>
      </c>
      <c r="J9" s="120">
        <v>25.27</v>
      </c>
      <c r="K9" s="120">
        <v>23815.360000000001</v>
      </c>
      <c r="L9" s="120">
        <v>1.96</v>
      </c>
      <c r="M9" s="120">
        <v>607818.91</v>
      </c>
      <c r="N9" s="121">
        <v>49.95</v>
      </c>
    </row>
    <row r="10" spans="1:14">
      <c r="A10" s="1263"/>
      <c r="B10" s="101" t="s">
        <v>458</v>
      </c>
      <c r="C10" s="120">
        <v>0</v>
      </c>
      <c r="D10" s="120">
        <v>0</v>
      </c>
      <c r="E10" s="120">
        <v>0</v>
      </c>
      <c r="F10" s="120">
        <v>0</v>
      </c>
      <c r="G10" s="120">
        <v>2.88</v>
      </c>
      <c r="H10" s="120">
        <v>0</v>
      </c>
      <c r="I10" s="120">
        <v>54.25</v>
      </c>
      <c r="J10" s="120">
        <v>0</v>
      </c>
      <c r="K10" s="120">
        <v>0.25</v>
      </c>
      <c r="L10" s="120">
        <v>0</v>
      </c>
      <c r="M10" s="120">
        <v>57.38</v>
      </c>
      <c r="N10" s="121">
        <v>0</v>
      </c>
    </row>
    <row r="11" spans="1:14">
      <c r="A11" s="1263"/>
      <c r="B11" s="101" t="s">
        <v>463</v>
      </c>
      <c r="C11" s="120">
        <v>0</v>
      </c>
      <c r="D11" s="120">
        <v>0</v>
      </c>
      <c r="E11" s="120">
        <v>0</v>
      </c>
      <c r="F11" s="120">
        <v>0</v>
      </c>
      <c r="G11" s="120">
        <v>26054.44</v>
      </c>
      <c r="H11" s="120">
        <v>2.14</v>
      </c>
      <c r="I11" s="120">
        <v>22391.63</v>
      </c>
      <c r="J11" s="120">
        <v>1.84</v>
      </c>
      <c r="K11" s="120">
        <v>1553.27</v>
      </c>
      <c r="L11" s="120">
        <v>0.13</v>
      </c>
      <c r="M11" s="120">
        <v>49999.34</v>
      </c>
      <c r="N11" s="121">
        <v>4.1100000000000003</v>
      </c>
    </row>
    <row r="12" spans="1:14">
      <c r="A12" s="1263"/>
      <c r="B12" s="101" t="s">
        <v>464</v>
      </c>
      <c r="C12" s="120">
        <v>0</v>
      </c>
      <c r="D12" s="120">
        <v>0</v>
      </c>
      <c r="E12" s="120">
        <v>0</v>
      </c>
      <c r="F12" s="120">
        <v>0</v>
      </c>
      <c r="G12" s="120">
        <v>1274.78</v>
      </c>
      <c r="H12" s="120">
        <v>0.1</v>
      </c>
      <c r="I12" s="120">
        <v>14313.35</v>
      </c>
      <c r="J12" s="120">
        <v>1.18</v>
      </c>
      <c r="K12" s="120">
        <v>3445.23</v>
      </c>
      <c r="L12" s="120">
        <v>0.28000000000000003</v>
      </c>
      <c r="M12" s="120">
        <v>19033.36</v>
      </c>
      <c r="N12" s="121">
        <v>1.56</v>
      </c>
    </row>
    <row r="13" spans="1:14">
      <c r="A13" s="1263"/>
      <c r="B13" s="101" t="s">
        <v>460</v>
      </c>
      <c r="C13" s="120">
        <v>408.63</v>
      </c>
      <c r="D13" s="120">
        <v>0.03</v>
      </c>
      <c r="E13" s="120">
        <v>373144.41</v>
      </c>
      <c r="F13" s="120">
        <v>30.65</v>
      </c>
      <c r="G13" s="120">
        <v>158.41</v>
      </c>
      <c r="H13" s="120">
        <v>0.01</v>
      </c>
      <c r="I13" s="120">
        <v>3.5</v>
      </c>
      <c r="J13" s="120">
        <v>0</v>
      </c>
      <c r="K13" s="120">
        <v>0</v>
      </c>
      <c r="L13" s="120">
        <v>0</v>
      </c>
      <c r="M13" s="120">
        <v>373714.95</v>
      </c>
      <c r="N13" s="121">
        <v>30.69</v>
      </c>
    </row>
    <row r="14" spans="1:14">
      <c r="A14" s="1263"/>
      <c r="B14" s="101" t="s">
        <v>75</v>
      </c>
      <c r="C14" s="120">
        <v>408.63</v>
      </c>
      <c r="D14" s="120">
        <v>0.03</v>
      </c>
      <c r="E14" s="120">
        <v>373144.41</v>
      </c>
      <c r="F14" s="120">
        <v>30.65</v>
      </c>
      <c r="G14" s="120">
        <v>385012.21</v>
      </c>
      <c r="H14" s="120">
        <v>31.63</v>
      </c>
      <c r="I14" s="120">
        <v>402635.52000000002</v>
      </c>
      <c r="J14" s="120">
        <v>33.08</v>
      </c>
      <c r="K14" s="120">
        <v>35032.75</v>
      </c>
      <c r="L14" s="120">
        <v>2.88</v>
      </c>
      <c r="M14" s="120">
        <v>1196233.52</v>
      </c>
      <c r="N14" s="121">
        <v>98.27</v>
      </c>
    </row>
    <row r="15" spans="1:14">
      <c r="A15" s="1263"/>
      <c r="B15" s="101" t="s">
        <v>434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9024.06</v>
      </c>
      <c r="N15" s="121">
        <v>0.74</v>
      </c>
    </row>
    <row r="16" spans="1:14">
      <c r="A16" s="1263"/>
      <c r="B16" s="101" t="s">
        <v>435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11999.45</v>
      </c>
      <c r="N16" s="121">
        <v>0.99</v>
      </c>
    </row>
    <row r="17" spans="1:14">
      <c r="A17" s="1264"/>
      <c r="B17" s="101" t="s">
        <v>478</v>
      </c>
      <c r="C17" s="120">
        <v>408.63</v>
      </c>
      <c r="D17" s="120">
        <v>0.03</v>
      </c>
      <c r="E17" s="120">
        <v>373144.41</v>
      </c>
      <c r="F17" s="120">
        <v>30.65</v>
      </c>
      <c r="G17" s="120">
        <v>385012.21</v>
      </c>
      <c r="H17" s="120">
        <v>31.63</v>
      </c>
      <c r="I17" s="120">
        <v>402635.52000000002</v>
      </c>
      <c r="J17" s="120">
        <v>33.08</v>
      </c>
      <c r="K17" s="120">
        <v>35032.75</v>
      </c>
      <c r="L17" s="120">
        <v>2.88</v>
      </c>
      <c r="M17" s="120">
        <v>1217257.03</v>
      </c>
      <c r="N17" s="121">
        <v>100</v>
      </c>
    </row>
    <row r="18" spans="1:14">
      <c r="A18" s="1265" t="s">
        <v>129</v>
      </c>
      <c r="B18" s="111" t="s">
        <v>457</v>
      </c>
      <c r="C18" s="125">
        <v>0</v>
      </c>
      <c r="D18" s="125">
        <v>0</v>
      </c>
      <c r="E18" s="125">
        <v>0</v>
      </c>
      <c r="F18" s="125">
        <v>0</v>
      </c>
      <c r="G18" s="125">
        <v>61868.56</v>
      </c>
      <c r="H18" s="125">
        <v>6.28</v>
      </c>
      <c r="I18" s="125">
        <v>3491.79</v>
      </c>
      <c r="J18" s="125">
        <v>0.35</v>
      </c>
      <c r="K18" s="125">
        <v>50.27</v>
      </c>
      <c r="L18" s="125">
        <v>0.01</v>
      </c>
      <c r="M18" s="125">
        <v>65410.62</v>
      </c>
      <c r="N18" s="126">
        <v>6.64</v>
      </c>
    </row>
    <row r="19" spans="1:14">
      <c r="A19" s="1263"/>
      <c r="B19" s="101" t="s">
        <v>458</v>
      </c>
      <c r="C19" s="120">
        <v>0</v>
      </c>
      <c r="D19" s="120">
        <v>0</v>
      </c>
      <c r="E19" s="120">
        <v>0</v>
      </c>
      <c r="F19" s="120">
        <v>0</v>
      </c>
      <c r="G19" s="120">
        <v>8075.7</v>
      </c>
      <c r="H19" s="120">
        <v>0.82</v>
      </c>
      <c r="I19" s="120">
        <v>66.150000000000006</v>
      </c>
      <c r="J19" s="120">
        <v>0.01</v>
      </c>
      <c r="K19" s="120">
        <v>540.04999999999995</v>
      </c>
      <c r="L19" s="120">
        <v>0.05</v>
      </c>
      <c r="M19" s="120">
        <v>8681.9</v>
      </c>
      <c r="N19" s="121">
        <v>0.88</v>
      </c>
    </row>
    <row r="20" spans="1:14">
      <c r="A20" s="1263"/>
      <c r="B20" s="101" t="s">
        <v>459</v>
      </c>
      <c r="C20" s="120">
        <v>0</v>
      </c>
      <c r="D20" s="120">
        <v>0</v>
      </c>
      <c r="E20" s="120">
        <v>0</v>
      </c>
      <c r="F20" s="120">
        <v>0</v>
      </c>
      <c r="G20" s="120">
        <v>177721.38</v>
      </c>
      <c r="H20" s="120">
        <v>18.03</v>
      </c>
      <c r="I20" s="120">
        <v>247561.92</v>
      </c>
      <c r="J20" s="120">
        <v>25.12</v>
      </c>
      <c r="K20" s="120">
        <v>121410.55</v>
      </c>
      <c r="L20" s="120">
        <v>12.32</v>
      </c>
      <c r="M20" s="120">
        <v>546693.85</v>
      </c>
      <c r="N20" s="121">
        <v>55.46</v>
      </c>
    </row>
    <row r="21" spans="1:14">
      <c r="A21" s="1263"/>
      <c r="B21" s="101" t="s">
        <v>463</v>
      </c>
      <c r="C21" s="120">
        <v>0</v>
      </c>
      <c r="D21" s="120">
        <v>0</v>
      </c>
      <c r="E21" s="120">
        <v>0</v>
      </c>
      <c r="F21" s="120">
        <v>0</v>
      </c>
      <c r="G21" s="120">
        <v>14361.86</v>
      </c>
      <c r="H21" s="120">
        <v>1.46</v>
      </c>
      <c r="I21" s="120">
        <v>758.21</v>
      </c>
      <c r="J21" s="120">
        <v>0.08</v>
      </c>
      <c r="K21" s="120">
        <v>0</v>
      </c>
      <c r="L21" s="120">
        <v>0</v>
      </c>
      <c r="M21" s="120">
        <v>15120.07</v>
      </c>
      <c r="N21" s="121">
        <v>1.53</v>
      </c>
    </row>
    <row r="22" spans="1:14">
      <c r="A22" s="1263"/>
      <c r="B22" s="101" t="s">
        <v>464</v>
      </c>
      <c r="C22" s="120">
        <v>0</v>
      </c>
      <c r="D22" s="120">
        <v>0</v>
      </c>
      <c r="E22" s="120">
        <v>0</v>
      </c>
      <c r="F22" s="120">
        <v>0</v>
      </c>
      <c r="G22" s="120">
        <v>0.13</v>
      </c>
      <c r="H22" s="120">
        <v>0</v>
      </c>
      <c r="I22" s="120">
        <v>23208.69</v>
      </c>
      <c r="J22" s="120">
        <v>2.35</v>
      </c>
      <c r="K22" s="120">
        <v>34636.81</v>
      </c>
      <c r="L22" s="120">
        <v>3.51</v>
      </c>
      <c r="M22" s="120">
        <v>57845.63</v>
      </c>
      <c r="N22" s="121">
        <v>5.87</v>
      </c>
    </row>
    <row r="23" spans="1:14">
      <c r="A23" s="1263"/>
      <c r="B23" s="101" t="s">
        <v>465</v>
      </c>
      <c r="C23" s="120">
        <v>193.4</v>
      </c>
      <c r="D23" s="120">
        <v>0.02</v>
      </c>
      <c r="E23" s="120">
        <v>278041.53000000003</v>
      </c>
      <c r="F23" s="120">
        <v>28.2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278234.93</v>
      </c>
      <c r="N23" s="121">
        <v>28.23</v>
      </c>
    </row>
    <row r="24" spans="1:14">
      <c r="A24" s="1263"/>
      <c r="B24" s="101" t="s">
        <v>75</v>
      </c>
      <c r="C24" s="120">
        <v>193.4</v>
      </c>
      <c r="D24" s="120">
        <v>0.02</v>
      </c>
      <c r="E24" s="120">
        <v>278041.53000000003</v>
      </c>
      <c r="F24" s="120">
        <v>28.2</v>
      </c>
      <c r="G24" s="120">
        <v>262027.63</v>
      </c>
      <c r="H24" s="120">
        <v>26.59</v>
      </c>
      <c r="I24" s="120">
        <v>275086.76</v>
      </c>
      <c r="J24" s="120">
        <v>27.91</v>
      </c>
      <c r="K24" s="120">
        <v>156637.68</v>
      </c>
      <c r="L24" s="120">
        <v>15.89</v>
      </c>
      <c r="M24" s="120">
        <v>971987</v>
      </c>
      <c r="N24" s="121">
        <v>98.61</v>
      </c>
    </row>
    <row r="25" spans="1:14">
      <c r="A25" s="1263"/>
      <c r="B25" s="101" t="s">
        <v>434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4805.5</v>
      </c>
      <c r="N25" s="121">
        <v>0.49</v>
      </c>
    </row>
    <row r="26" spans="1:14">
      <c r="A26" s="1263"/>
      <c r="B26" s="101" t="s">
        <v>435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8827.02</v>
      </c>
      <c r="N26" s="121">
        <v>0.9</v>
      </c>
    </row>
    <row r="27" spans="1:14">
      <c r="A27" s="1264"/>
      <c r="B27" s="110" t="s">
        <v>478</v>
      </c>
      <c r="C27" s="122">
        <v>193.4</v>
      </c>
      <c r="D27" s="122">
        <v>0.02</v>
      </c>
      <c r="E27" s="122">
        <v>278041.53000000003</v>
      </c>
      <c r="F27" s="120">
        <v>28.2</v>
      </c>
      <c r="G27" s="122">
        <v>262027.63</v>
      </c>
      <c r="H27" s="122">
        <v>26.59</v>
      </c>
      <c r="I27" s="122">
        <v>275086.76</v>
      </c>
      <c r="J27" s="122">
        <v>27.91</v>
      </c>
      <c r="K27" s="122">
        <v>156637.68</v>
      </c>
      <c r="L27" s="122">
        <v>15.89</v>
      </c>
      <c r="M27" s="122">
        <v>985619.52</v>
      </c>
      <c r="N27" s="123">
        <v>100</v>
      </c>
    </row>
    <row r="28" spans="1:14">
      <c r="A28" s="1265" t="s">
        <v>483</v>
      </c>
      <c r="B28" s="111" t="s">
        <v>457</v>
      </c>
      <c r="C28" s="125">
        <v>0</v>
      </c>
      <c r="D28" s="125">
        <v>0</v>
      </c>
      <c r="E28" s="125">
        <v>0</v>
      </c>
      <c r="F28" s="120">
        <v>0</v>
      </c>
      <c r="G28" s="125">
        <v>62727.06</v>
      </c>
      <c r="H28" s="125">
        <v>7.81</v>
      </c>
      <c r="I28" s="125">
        <v>9332.25</v>
      </c>
      <c r="J28" s="125">
        <v>1.1599999999999999</v>
      </c>
      <c r="K28" s="125">
        <v>2974.72</v>
      </c>
      <c r="L28" s="125">
        <v>0.37</v>
      </c>
      <c r="M28" s="125">
        <v>75186.42</v>
      </c>
      <c r="N28" s="126">
        <v>9.3699999999999992</v>
      </c>
    </row>
    <row r="29" spans="1:14">
      <c r="A29" s="1263"/>
      <c r="B29" s="101" t="s">
        <v>458</v>
      </c>
      <c r="C29" s="120">
        <v>0</v>
      </c>
      <c r="D29" s="120">
        <v>0</v>
      </c>
      <c r="E29" s="120">
        <v>0</v>
      </c>
      <c r="F29" s="120">
        <v>0</v>
      </c>
      <c r="G29" s="120">
        <v>346.99</v>
      </c>
      <c r="H29" s="120">
        <v>0.04</v>
      </c>
      <c r="I29" s="120">
        <v>119.7</v>
      </c>
      <c r="J29" s="120">
        <v>0.01</v>
      </c>
      <c r="K29" s="120">
        <v>60.23</v>
      </c>
      <c r="L29" s="120">
        <v>0.01</v>
      </c>
      <c r="M29" s="120">
        <v>527.97</v>
      </c>
      <c r="N29" s="121">
        <v>7.0000000000000007E-2</v>
      </c>
    </row>
    <row r="30" spans="1:14">
      <c r="A30" s="1263"/>
      <c r="B30" s="101" t="s">
        <v>459</v>
      </c>
      <c r="C30" s="120">
        <v>0</v>
      </c>
      <c r="D30" s="120">
        <v>0</v>
      </c>
      <c r="E30" s="120">
        <v>0</v>
      </c>
      <c r="F30" s="120">
        <v>0</v>
      </c>
      <c r="G30" s="120">
        <v>94571.43</v>
      </c>
      <c r="H30" s="120">
        <v>11.78</v>
      </c>
      <c r="I30" s="120">
        <v>19863.54</v>
      </c>
      <c r="J30" s="120">
        <v>2.48</v>
      </c>
      <c r="K30" s="120">
        <v>1443.23</v>
      </c>
      <c r="L30" s="120">
        <v>0.18</v>
      </c>
      <c r="M30" s="120">
        <v>116115.55</v>
      </c>
      <c r="N30" s="121">
        <v>14.46</v>
      </c>
    </row>
    <row r="31" spans="1:14">
      <c r="A31" s="1263"/>
      <c r="B31" s="101" t="s">
        <v>462</v>
      </c>
      <c r="C31" s="120">
        <v>0</v>
      </c>
      <c r="D31" s="120">
        <v>0</v>
      </c>
      <c r="E31" s="120">
        <v>0</v>
      </c>
      <c r="F31" s="120">
        <v>0</v>
      </c>
      <c r="G31" s="120">
        <v>11344.54</v>
      </c>
      <c r="H31" s="120">
        <v>1.41</v>
      </c>
      <c r="I31" s="120">
        <v>3825.07</v>
      </c>
      <c r="J31" s="120">
        <v>0.48</v>
      </c>
      <c r="K31" s="120">
        <v>0.69</v>
      </c>
      <c r="L31" s="120">
        <v>0</v>
      </c>
      <c r="M31" s="120">
        <v>15201.5</v>
      </c>
      <c r="N31" s="121">
        <v>1.89</v>
      </c>
    </row>
    <row r="32" spans="1:14">
      <c r="A32" s="1263"/>
      <c r="B32" s="101" t="s">
        <v>463</v>
      </c>
      <c r="C32" s="120">
        <v>0</v>
      </c>
      <c r="D32" s="120">
        <v>0</v>
      </c>
      <c r="E32" s="120">
        <v>0</v>
      </c>
      <c r="F32" s="120">
        <v>0</v>
      </c>
      <c r="G32" s="120">
        <v>8722.86</v>
      </c>
      <c r="H32" s="120">
        <v>1.0900000000000001</v>
      </c>
      <c r="I32" s="120">
        <v>1358.56</v>
      </c>
      <c r="J32" s="120">
        <v>0.17</v>
      </c>
      <c r="K32" s="120">
        <v>87.88</v>
      </c>
      <c r="L32" s="120">
        <v>0.01</v>
      </c>
      <c r="M32" s="120">
        <v>10190.15</v>
      </c>
      <c r="N32" s="121">
        <v>1.27</v>
      </c>
    </row>
    <row r="33" spans="1:14">
      <c r="A33" s="1263"/>
      <c r="B33" s="101" t="s">
        <v>464</v>
      </c>
      <c r="C33" s="120">
        <v>0</v>
      </c>
      <c r="D33" s="120">
        <v>0</v>
      </c>
      <c r="E33" s="120">
        <v>0</v>
      </c>
      <c r="F33" s="120">
        <v>0</v>
      </c>
      <c r="G33" s="120">
        <v>602.33000000000004</v>
      </c>
      <c r="H33" s="120">
        <v>0.08</v>
      </c>
      <c r="I33" s="120">
        <v>256.16000000000003</v>
      </c>
      <c r="J33" s="120">
        <v>0.03</v>
      </c>
      <c r="K33" s="120">
        <v>32.21</v>
      </c>
      <c r="L33" s="120">
        <v>0</v>
      </c>
      <c r="M33" s="120">
        <v>892.52</v>
      </c>
      <c r="N33" s="121">
        <v>0.11</v>
      </c>
    </row>
    <row r="34" spans="1:14">
      <c r="A34" s="1263"/>
      <c r="B34" s="101" t="s">
        <v>465</v>
      </c>
      <c r="C34" s="120">
        <v>51791.81</v>
      </c>
      <c r="D34" s="120">
        <v>6.45</v>
      </c>
      <c r="E34" s="120">
        <v>434031.97</v>
      </c>
      <c r="F34" s="120">
        <v>54.07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485379.12</v>
      </c>
      <c r="N34" s="121">
        <v>60.46</v>
      </c>
    </row>
    <row r="35" spans="1:14">
      <c r="A35" s="1263"/>
      <c r="B35" s="101" t="s">
        <v>75</v>
      </c>
      <c r="C35" s="120">
        <v>51791.81</v>
      </c>
      <c r="D35" s="120">
        <v>6.45</v>
      </c>
      <c r="E35" s="120">
        <v>434031.97</v>
      </c>
      <c r="F35" s="120">
        <v>54.07</v>
      </c>
      <c r="G35" s="120">
        <v>178315.21</v>
      </c>
      <c r="H35" s="120">
        <v>22.21</v>
      </c>
      <c r="I35" s="120">
        <v>34755.279999999999</v>
      </c>
      <c r="J35" s="120">
        <v>4.33</v>
      </c>
      <c r="K35" s="120">
        <v>4598.96</v>
      </c>
      <c r="L35" s="120">
        <v>0.56999999999999995</v>
      </c>
      <c r="M35" s="120">
        <v>703493.23</v>
      </c>
      <c r="N35" s="121">
        <v>87.63</v>
      </c>
    </row>
    <row r="36" spans="1:14">
      <c r="A36" s="1263"/>
      <c r="B36" s="101" t="s">
        <v>434</v>
      </c>
      <c r="C36" s="120">
        <v>0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7024.33</v>
      </c>
      <c r="N36" s="121">
        <v>0.88</v>
      </c>
    </row>
    <row r="37" spans="1:14">
      <c r="A37" s="1263"/>
      <c r="B37" s="101" t="s">
        <v>435</v>
      </c>
      <c r="C37" s="120">
        <v>0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92251.81</v>
      </c>
      <c r="N37" s="121">
        <v>11.49</v>
      </c>
    </row>
    <row r="38" spans="1:14">
      <c r="A38" s="1264"/>
      <c r="B38" s="110" t="s">
        <v>478</v>
      </c>
      <c r="C38" s="122">
        <v>51791.81</v>
      </c>
      <c r="D38" s="122">
        <v>6.45</v>
      </c>
      <c r="E38" s="122">
        <v>434031.97</v>
      </c>
      <c r="F38" s="122">
        <v>54.07</v>
      </c>
      <c r="G38" s="122">
        <v>178315.21</v>
      </c>
      <c r="H38" s="122">
        <v>22.21</v>
      </c>
      <c r="I38" s="122">
        <v>34755.279999999999</v>
      </c>
      <c r="J38" s="122">
        <v>4.33</v>
      </c>
      <c r="K38" s="122">
        <v>4598.96</v>
      </c>
      <c r="L38" s="122">
        <v>0.56999999999999995</v>
      </c>
      <c r="M38" s="122">
        <v>802769.37</v>
      </c>
      <c r="N38" s="123">
        <v>100</v>
      </c>
    </row>
    <row r="39" spans="1:14">
      <c r="A39" s="1265" t="s">
        <v>607</v>
      </c>
      <c r="B39" s="111" t="s">
        <v>457</v>
      </c>
      <c r="C39" s="125">
        <v>0</v>
      </c>
      <c r="D39" s="125">
        <v>0</v>
      </c>
      <c r="E39" s="125">
        <v>0</v>
      </c>
      <c r="F39" s="125">
        <v>0</v>
      </c>
      <c r="G39" s="125">
        <v>49088.7</v>
      </c>
      <c r="H39" s="125">
        <v>6.72</v>
      </c>
      <c r="I39" s="125">
        <v>48934.28</v>
      </c>
      <c r="J39" s="125">
        <v>6.7</v>
      </c>
      <c r="K39" s="125">
        <v>5847.91</v>
      </c>
      <c r="L39" s="125">
        <v>0.8</v>
      </c>
      <c r="M39" s="125">
        <v>103870.89</v>
      </c>
      <c r="N39" s="126">
        <v>14.22</v>
      </c>
    </row>
    <row r="40" spans="1:14">
      <c r="A40" s="1263"/>
      <c r="B40" s="101" t="s">
        <v>458</v>
      </c>
      <c r="C40" s="120">
        <v>0</v>
      </c>
      <c r="D40" s="120">
        <v>0</v>
      </c>
      <c r="E40" s="120">
        <v>0</v>
      </c>
      <c r="F40" s="120">
        <v>0</v>
      </c>
      <c r="G40" s="120">
        <v>828.05</v>
      </c>
      <c r="H40" s="120">
        <v>0.11</v>
      </c>
      <c r="I40" s="120">
        <v>39.57</v>
      </c>
      <c r="J40" s="120">
        <v>0.01</v>
      </c>
      <c r="K40" s="120">
        <v>3.31</v>
      </c>
      <c r="L40" s="120" t="s">
        <v>431</v>
      </c>
      <c r="M40" s="120">
        <v>870.93</v>
      </c>
      <c r="N40" s="121">
        <v>0.12</v>
      </c>
    </row>
    <row r="41" spans="1:14">
      <c r="A41" s="1263"/>
      <c r="B41" s="101" t="s">
        <v>459</v>
      </c>
      <c r="C41" s="120">
        <v>0</v>
      </c>
      <c r="D41" s="120">
        <v>0</v>
      </c>
      <c r="E41" s="120">
        <v>0</v>
      </c>
      <c r="F41" s="120">
        <v>0</v>
      </c>
      <c r="G41" s="120">
        <v>127816.49</v>
      </c>
      <c r="H41" s="120">
        <v>17.5</v>
      </c>
      <c r="I41" s="120">
        <v>204197.19</v>
      </c>
      <c r="J41" s="120">
        <v>27.94</v>
      </c>
      <c r="K41" s="120">
        <v>74399.570000000007</v>
      </c>
      <c r="L41" s="120">
        <v>10.18</v>
      </c>
      <c r="M41" s="120">
        <v>406413.25</v>
      </c>
      <c r="N41" s="121">
        <v>55.62</v>
      </c>
    </row>
    <row r="42" spans="1:14">
      <c r="A42" s="1263"/>
      <c r="B42" s="101" t="s">
        <v>463</v>
      </c>
      <c r="C42" s="120">
        <v>0</v>
      </c>
      <c r="D42" s="120">
        <v>0</v>
      </c>
      <c r="E42" s="120">
        <v>0</v>
      </c>
      <c r="F42" s="120">
        <v>0</v>
      </c>
      <c r="G42" s="120">
        <v>17.82</v>
      </c>
      <c r="H42" s="120" t="s">
        <v>431</v>
      </c>
      <c r="I42" s="120">
        <v>876.43</v>
      </c>
      <c r="J42" s="120">
        <v>0.12</v>
      </c>
      <c r="K42" s="120">
        <v>1599.5</v>
      </c>
      <c r="L42" s="120">
        <v>0.22</v>
      </c>
      <c r="M42" s="120">
        <v>2493.75</v>
      </c>
      <c r="N42" s="121">
        <v>0.34</v>
      </c>
    </row>
    <row r="43" spans="1:14">
      <c r="A43" s="1263"/>
      <c r="B43" s="101" t="s">
        <v>464</v>
      </c>
      <c r="C43" s="120">
        <v>0</v>
      </c>
      <c r="D43" s="120">
        <v>0</v>
      </c>
      <c r="E43" s="120">
        <v>0</v>
      </c>
      <c r="F43" s="120">
        <v>0</v>
      </c>
      <c r="G43" s="120">
        <v>32575.86</v>
      </c>
      <c r="H43" s="120">
        <v>4.46</v>
      </c>
      <c r="I43" s="120">
        <v>54817.58</v>
      </c>
      <c r="J43" s="120">
        <v>7.5</v>
      </c>
      <c r="K43" s="120">
        <v>32278.28</v>
      </c>
      <c r="L43" s="120">
        <v>4.42</v>
      </c>
      <c r="M43" s="120">
        <v>119671.72</v>
      </c>
      <c r="N43" s="121">
        <v>16.38</v>
      </c>
    </row>
    <row r="44" spans="1:14">
      <c r="A44" s="1263"/>
      <c r="B44" s="101" t="s">
        <v>460</v>
      </c>
      <c r="C44" s="120">
        <v>0</v>
      </c>
      <c r="D44" s="120">
        <v>0</v>
      </c>
      <c r="E44" s="120">
        <v>52930.62</v>
      </c>
      <c r="F44" s="120">
        <v>7.24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52930.62</v>
      </c>
      <c r="N44" s="121">
        <v>7.24</v>
      </c>
    </row>
    <row r="45" spans="1:14">
      <c r="A45" s="1263"/>
      <c r="B45" s="101" t="s">
        <v>75</v>
      </c>
      <c r="C45" s="120">
        <v>0</v>
      </c>
      <c r="D45" s="120">
        <v>0</v>
      </c>
      <c r="E45" s="120">
        <v>52930.62</v>
      </c>
      <c r="F45" s="120">
        <v>7.24</v>
      </c>
      <c r="G45" s="120">
        <v>210326.92</v>
      </c>
      <c r="H45" s="120">
        <v>28.79</v>
      </c>
      <c r="I45" s="120">
        <v>308865.05</v>
      </c>
      <c r="J45" s="120">
        <v>42.27</v>
      </c>
      <c r="K45" s="120">
        <v>114128.57</v>
      </c>
      <c r="L45" s="120">
        <v>15.62</v>
      </c>
      <c r="M45" s="120">
        <v>686251.16</v>
      </c>
      <c r="N45" s="121">
        <v>93.92</v>
      </c>
    </row>
    <row r="46" spans="1:14">
      <c r="A46" s="1263"/>
      <c r="B46" s="101" t="s">
        <v>434</v>
      </c>
      <c r="C46" s="120">
        <v>0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6936.46</v>
      </c>
      <c r="N46" s="121">
        <v>0.95</v>
      </c>
    </row>
    <row r="47" spans="1:14">
      <c r="A47" s="1263"/>
      <c r="B47" s="101" t="s">
        <v>435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37479.449999999997</v>
      </c>
      <c r="N47" s="121">
        <v>5.13</v>
      </c>
    </row>
    <row r="48" spans="1:14">
      <c r="A48" s="1264"/>
      <c r="B48" s="110" t="s">
        <v>478</v>
      </c>
      <c r="C48" s="122">
        <v>0</v>
      </c>
      <c r="D48" s="122">
        <v>0</v>
      </c>
      <c r="E48" s="122">
        <v>52930.62</v>
      </c>
      <c r="F48" s="122">
        <v>7.24</v>
      </c>
      <c r="G48" s="122">
        <v>210326.92</v>
      </c>
      <c r="H48" s="122">
        <v>28.79</v>
      </c>
      <c r="I48" s="122">
        <v>308865.05</v>
      </c>
      <c r="J48" s="122">
        <v>42.27</v>
      </c>
      <c r="K48" s="122">
        <v>114128.57</v>
      </c>
      <c r="L48" s="122">
        <v>15.62</v>
      </c>
      <c r="M48" s="122">
        <v>730667.07</v>
      </c>
      <c r="N48" s="123">
        <v>100</v>
      </c>
    </row>
    <row r="49" spans="1:14">
      <c r="A49" s="1265" t="s">
        <v>608</v>
      </c>
      <c r="B49" s="111" t="s">
        <v>457</v>
      </c>
      <c r="C49" s="125">
        <v>0</v>
      </c>
      <c r="D49" s="125">
        <v>0</v>
      </c>
      <c r="E49" s="125">
        <v>0</v>
      </c>
      <c r="F49" s="125">
        <v>0</v>
      </c>
      <c r="G49" s="125">
        <v>119808.51</v>
      </c>
      <c r="H49" s="125">
        <v>10.59</v>
      </c>
      <c r="I49" s="125">
        <v>10007.06</v>
      </c>
      <c r="J49" s="125">
        <v>0.88</v>
      </c>
      <c r="K49" s="125">
        <v>4131.55</v>
      </c>
      <c r="L49" s="125">
        <v>0.37</v>
      </c>
      <c r="M49" s="125">
        <v>133947.12</v>
      </c>
      <c r="N49" s="126">
        <v>11.84</v>
      </c>
    </row>
    <row r="50" spans="1:14">
      <c r="A50" s="1263"/>
      <c r="B50" s="101" t="s">
        <v>458</v>
      </c>
      <c r="C50" s="120">
        <v>0</v>
      </c>
      <c r="D50" s="120">
        <v>0</v>
      </c>
      <c r="E50" s="120">
        <v>0</v>
      </c>
      <c r="F50" s="120">
        <v>0</v>
      </c>
      <c r="G50" s="120">
        <v>2538.0100000000002</v>
      </c>
      <c r="H50" s="120">
        <v>0.22</v>
      </c>
      <c r="I50" s="120">
        <v>49.82</v>
      </c>
      <c r="J50" s="120">
        <v>0</v>
      </c>
      <c r="K50" s="120">
        <v>1.94</v>
      </c>
      <c r="L50" s="120">
        <v>0</v>
      </c>
      <c r="M50" s="120">
        <v>2589.77</v>
      </c>
      <c r="N50" s="121">
        <v>0.23</v>
      </c>
    </row>
    <row r="51" spans="1:14" ht="12.75" customHeight="1">
      <c r="A51" s="1263"/>
      <c r="B51" s="101" t="s">
        <v>459</v>
      </c>
      <c r="C51" s="120">
        <v>0</v>
      </c>
      <c r="D51" s="120">
        <v>0</v>
      </c>
      <c r="E51" s="120">
        <v>0</v>
      </c>
      <c r="F51" s="120">
        <v>0</v>
      </c>
      <c r="G51" s="120">
        <v>381179.01</v>
      </c>
      <c r="H51" s="120">
        <v>33.700000000000003</v>
      </c>
      <c r="I51" s="120">
        <v>145554.92000000001</v>
      </c>
      <c r="J51" s="120">
        <v>12.87</v>
      </c>
      <c r="K51" s="120">
        <v>28156.77</v>
      </c>
      <c r="L51" s="120">
        <v>2.48</v>
      </c>
      <c r="M51" s="120">
        <v>554890.69999999995</v>
      </c>
      <c r="N51" s="121">
        <v>49.05</v>
      </c>
    </row>
    <row r="52" spans="1:14">
      <c r="A52" s="1263"/>
      <c r="B52" s="101" t="s">
        <v>463</v>
      </c>
      <c r="C52" s="120">
        <v>0</v>
      </c>
      <c r="D52" s="120">
        <v>0</v>
      </c>
      <c r="E52" s="120">
        <v>0</v>
      </c>
      <c r="F52" s="120">
        <v>0</v>
      </c>
      <c r="G52" s="120">
        <v>13526.85</v>
      </c>
      <c r="H52" s="120">
        <v>1.2</v>
      </c>
      <c r="I52" s="120">
        <v>10159.540000000001</v>
      </c>
      <c r="J52" s="120">
        <v>0.9</v>
      </c>
      <c r="K52" s="120">
        <v>742.85</v>
      </c>
      <c r="L52" s="120">
        <v>7.0000000000000007E-2</v>
      </c>
      <c r="M52" s="120">
        <v>24429.24</v>
      </c>
      <c r="N52" s="121">
        <v>2.16</v>
      </c>
    </row>
    <row r="53" spans="1:14">
      <c r="A53" s="1263"/>
      <c r="B53" s="101" t="s">
        <v>464</v>
      </c>
      <c r="C53" s="120">
        <v>0</v>
      </c>
      <c r="D53" s="120">
        <v>0</v>
      </c>
      <c r="E53" s="120">
        <v>0</v>
      </c>
      <c r="F53" s="120">
        <v>0</v>
      </c>
      <c r="G53" s="120">
        <v>3936.07</v>
      </c>
      <c r="H53" s="120">
        <v>0.35</v>
      </c>
      <c r="I53" s="120">
        <v>4045.28</v>
      </c>
      <c r="J53" s="120">
        <v>0.36</v>
      </c>
      <c r="K53" s="120">
        <v>9.1300000000000008</v>
      </c>
      <c r="L53" s="120">
        <v>0</v>
      </c>
      <c r="M53" s="120">
        <v>7990.48</v>
      </c>
      <c r="N53" s="121">
        <v>0.71</v>
      </c>
    </row>
    <row r="54" spans="1:14">
      <c r="A54" s="1263"/>
      <c r="B54" s="101" t="s">
        <v>465</v>
      </c>
      <c r="C54" s="120">
        <v>136.34</v>
      </c>
      <c r="D54" s="120">
        <v>0.01</v>
      </c>
      <c r="E54" s="120">
        <v>376853.38</v>
      </c>
      <c r="F54" s="120">
        <v>33.31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376989.72</v>
      </c>
      <c r="N54" s="121">
        <v>33.32</v>
      </c>
    </row>
    <row r="55" spans="1:14">
      <c r="A55" s="1263"/>
      <c r="B55" s="101" t="s">
        <v>75</v>
      </c>
      <c r="C55" s="120">
        <v>136.34</v>
      </c>
      <c r="D55" s="120">
        <v>0.01</v>
      </c>
      <c r="E55" s="120">
        <v>376853.38</v>
      </c>
      <c r="F55" s="120">
        <v>33.31</v>
      </c>
      <c r="G55" s="120">
        <v>520988.45</v>
      </c>
      <c r="H55" s="120">
        <v>46.06</v>
      </c>
      <c r="I55" s="120">
        <v>169816.62</v>
      </c>
      <c r="J55" s="120">
        <v>15.01</v>
      </c>
      <c r="K55" s="120">
        <v>33042.239999999998</v>
      </c>
      <c r="L55" s="120">
        <v>2.92</v>
      </c>
      <c r="M55" s="120">
        <v>1100837.03</v>
      </c>
      <c r="N55" s="121">
        <v>97.31</v>
      </c>
    </row>
    <row r="56" spans="1:14">
      <c r="A56" s="1263"/>
      <c r="B56" s="101" t="s">
        <v>434</v>
      </c>
      <c r="C56" s="120">
        <v>0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5799.53</v>
      </c>
      <c r="N56" s="121">
        <v>0.51</v>
      </c>
    </row>
    <row r="57" spans="1:14">
      <c r="A57" s="1263"/>
      <c r="B57" s="101" t="s">
        <v>435</v>
      </c>
      <c r="C57" s="120">
        <v>0</v>
      </c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24623.73</v>
      </c>
      <c r="N57" s="121">
        <v>2.1800000000000002</v>
      </c>
    </row>
    <row r="58" spans="1:14">
      <c r="A58" s="1264"/>
      <c r="B58" s="110" t="s">
        <v>478</v>
      </c>
      <c r="C58" s="122">
        <v>136.34</v>
      </c>
      <c r="D58" s="122">
        <v>0.01</v>
      </c>
      <c r="E58" s="122">
        <v>376853.38</v>
      </c>
      <c r="F58" s="122">
        <v>33.31</v>
      </c>
      <c r="G58" s="122">
        <v>520988.45</v>
      </c>
      <c r="H58" s="122">
        <v>46.06</v>
      </c>
      <c r="I58" s="122">
        <v>169816.62</v>
      </c>
      <c r="J58" s="122">
        <v>15.01</v>
      </c>
      <c r="K58" s="122">
        <v>33042.239999999998</v>
      </c>
      <c r="L58" s="122">
        <v>2.92</v>
      </c>
      <c r="M58" s="122">
        <v>1131260.29</v>
      </c>
      <c r="N58" s="123">
        <v>100</v>
      </c>
    </row>
    <row r="59" spans="1:14">
      <c r="A59" s="1265" t="s">
        <v>609</v>
      </c>
      <c r="B59" s="111" t="s">
        <v>457</v>
      </c>
      <c r="C59" s="125">
        <v>0</v>
      </c>
      <c r="D59" s="125">
        <v>0</v>
      </c>
      <c r="E59" s="125">
        <v>0</v>
      </c>
      <c r="F59" s="125">
        <v>0</v>
      </c>
      <c r="G59" s="125">
        <v>6329.32</v>
      </c>
      <c r="H59" s="125">
        <v>0.61</v>
      </c>
      <c r="I59" s="125">
        <v>5188.84</v>
      </c>
      <c r="J59" s="125">
        <v>0.5</v>
      </c>
      <c r="K59" s="125">
        <v>455.9</v>
      </c>
      <c r="L59" s="125">
        <v>0.04</v>
      </c>
      <c r="M59" s="125">
        <v>11974.06</v>
      </c>
      <c r="N59" s="126">
        <v>1.1499999999999999</v>
      </c>
    </row>
    <row r="60" spans="1:14">
      <c r="A60" s="1263"/>
      <c r="B60" s="101" t="s">
        <v>458</v>
      </c>
      <c r="C60" s="120">
        <v>0</v>
      </c>
      <c r="D60" s="120">
        <v>0</v>
      </c>
      <c r="E60" s="120">
        <v>0</v>
      </c>
      <c r="F60" s="120">
        <v>0</v>
      </c>
      <c r="G60" s="120">
        <v>1864.77</v>
      </c>
      <c r="H60" s="120">
        <v>0.18</v>
      </c>
      <c r="I60" s="120">
        <v>431.76</v>
      </c>
      <c r="J60" s="120">
        <v>0.04</v>
      </c>
      <c r="K60" s="120">
        <v>0.12</v>
      </c>
      <c r="L60" s="120">
        <v>0</v>
      </c>
      <c r="M60" s="120">
        <v>2296.65</v>
      </c>
      <c r="N60" s="121">
        <v>0.22</v>
      </c>
    </row>
    <row r="61" spans="1:14">
      <c r="A61" s="1263"/>
      <c r="B61" s="101" t="s">
        <v>464</v>
      </c>
      <c r="C61" s="120">
        <v>0</v>
      </c>
      <c r="D61" s="120">
        <v>0</v>
      </c>
      <c r="E61" s="120">
        <v>0</v>
      </c>
      <c r="F61" s="120">
        <v>0</v>
      </c>
      <c r="G61" s="120">
        <v>106031.25</v>
      </c>
      <c r="H61" s="120">
        <v>10.220000000000001</v>
      </c>
      <c r="I61" s="120">
        <v>152525.60999999999</v>
      </c>
      <c r="J61" s="120">
        <v>14.68</v>
      </c>
      <c r="K61" s="120">
        <v>18304.560000000001</v>
      </c>
      <c r="L61" s="120">
        <v>1.76</v>
      </c>
      <c r="M61" s="120">
        <v>276861.42</v>
      </c>
      <c r="N61" s="121">
        <v>26.66</v>
      </c>
    </row>
    <row r="62" spans="1:14">
      <c r="A62" s="1263"/>
      <c r="B62" s="101" t="s">
        <v>459</v>
      </c>
      <c r="C62" s="120">
        <v>0</v>
      </c>
      <c r="D62" s="120">
        <v>0</v>
      </c>
      <c r="E62" s="120">
        <v>0</v>
      </c>
      <c r="F62" s="120">
        <v>0</v>
      </c>
      <c r="G62" s="120">
        <v>137783.34</v>
      </c>
      <c r="H62" s="120">
        <v>13.24</v>
      </c>
      <c r="I62" s="120">
        <v>164344.63</v>
      </c>
      <c r="J62" s="120">
        <v>15.83</v>
      </c>
      <c r="K62" s="120">
        <v>9068.8799999999992</v>
      </c>
      <c r="L62" s="120">
        <v>0.87</v>
      </c>
      <c r="M62" s="120">
        <v>311196.84999999998</v>
      </c>
      <c r="N62" s="121">
        <v>29.94</v>
      </c>
    </row>
    <row r="63" spans="1:14">
      <c r="A63" s="1263"/>
      <c r="B63" s="101" t="s">
        <v>465</v>
      </c>
      <c r="C63" s="120">
        <v>319.02999999999997</v>
      </c>
      <c r="D63" s="120">
        <v>0.03</v>
      </c>
      <c r="E63" s="120">
        <v>287553.68</v>
      </c>
      <c r="F63" s="120">
        <v>27.67</v>
      </c>
      <c r="G63" s="120">
        <v>43211.77</v>
      </c>
      <c r="H63" s="120">
        <v>4.16</v>
      </c>
      <c r="I63" s="120">
        <v>77627.83</v>
      </c>
      <c r="J63" s="120">
        <v>7.47</v>
      </c>
      <c r="K63" s="120">
        <v>8901.2999999999993</v>
      </c>
      <c r="L63" s="120">
        <v>0.86</v>
      </c>
      <c r="M63" s="120">
        <v>417613.61</v>
      </c>
      <c r="N63" s="121">
        <v>40.19</v>
      </c>
    </row>
    <row r="64" spans="1:14">
      <c r="A64" s="1263"/>
      <c r="B64" s="101" t="s">
        <v>75</v>
      </c>
      <c r="C64" s="120">
        <v>319.02999999999997</v>
      </c>
      <c r="D64" s="120">
        <v>0.03</v>
      </c>
      <c r="E64" s="120">
        <v>287553.68</v>
      </c>
      <c r="F64" s="120">
        <v>27.67</v>
      </c>
      <c r="G64" s="120">
        <v>295220.45</v>
      </c>
      <c r="H64" s="120">
        <v>28.41</v>
      </c>
      <c r="I64" s="120">
        <v>400118.67</v>
      </c>
      <c r="J64" s="120">
        <v>38.520000000000003</v>
      </c>
      <c r="K64" s="120">
        <v>36730.76</v>
      </c>
      <c r="L64" s="120">
        <v>3.53</v>
      </c>
      <c r="M64" s="120">
        <v>1019942.59</v>
      </c>
      <c r="N64" s="121">
        <v>98.16</v>
      </c>
    </row>
    <row r="65" spans="1:14">
      <c r="A65" s="1263"/>
      <c r="B65" s="101" t="s">
        <v>434</v>
      </c>
      <c r="C65" s="120">
        <v>0</v>
      </c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3846.14</v>
      </c>
      <c r="N65" s="121">
        <v>0.37</v>
      </c>
    </row>
    <row r="66" spans="1:14">
      <c r="A66" s="1263"/>
      <c r="B66" s="101" t="s">
        <v>435</v>
      </c>
      <c r="C66" s="120">
        <v>0</v>
      </c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15280.38</v>
      </c>
      <c r="N66" s="121">
        <v>1.47</v>
      </c>
    </row>
    <row r="67" spans="1:14">
      <c r="A67" s="1264"/>
      <c r="B67" s="110" t="s">
        <v>478</v>
      </c>
      <c r="C67" s="122">
        <v>319.02999999999997</v>
      </c>
      <c r="D67" s="122">
        <v>0.03</v>
      </c>
      <c r="E67" s="122">
        <v>287553.68</v>
      </c>
      <c r="F67" s="122">
        <v>27.67</v>
      </c>
      <c r="G67" s="122">
        <v>295220.45</v>
      </c>
      <c r="H67" s="122">
        <v>28.41</v>
      </c>
      <c r="I67" s="122">
        <v>400118.67</v>
      </c>
      <c r="J67" s="122">
        <v>38.520000000000003</v>
      </c>
      <c r="K67" s="122">
        <v>36730.76</v>
      </c>
      <c r="L67" s="122">
        <v>3.53</v>
      </c>
      <c r="M67" s="122">
        <v>1039069.11</v>
      </c>
      <c r="N67" s="123">
        <v>100</v>
      </c>
    </row>
    <row r="68" spans="1:14">
      <c r="A68" s="1265" t="s">
        <v>130</v>
      </c>
      <c r="B68" s="111" t="s">
        <v>457</v>
      </c>
      <c r="C68" s="125">
        <v>0</v>
      </c>
      <c r="D68" s="125">
        <v>0</v>
      </c>
      <c r="E68" s="125">
        <v>0</v>
      </c>
      <c r="F68" s="125">
        <v>0</v>
      </c>
      <c r="G68" s="125">
        <v>95931.12</v>
      </c>
      <c r="H68" s="125">
        <v>13.19</v>
      </c>
      <c r="I68" s="125">
        <v>3426.43</v>
      </c>
      <c r="J68" s="125">
        <v>0.47</v>
      </c>
      <c r="K68" s="125">
        <v>257.8</v>
      </c>
      <c r="L68" s="125">
        <v>0.04</v>
      </c>
      <c r="M68" s="125">
        <v>99615.35</v>
      </c>
      <c r="N68" s="126">
        <v>13.7</v>
      </c>
    </row>
    <row r="69" spans="1:14">
      <c r="A69" s="1263"/>
      <c r="B69" s="101" t="s">
        <v>459</v>
      </c>
      <c r="C69" s="120">
        <v>0</v>
      </c>
      <c r="D69" s="120">
        <v>0</v>
      </c>
      <c r="E69" s="120">
        <v>0</v>
      </c>
      <c r="F69" s="120">
        <v>0</v>
      </c>
      <c r="G69" s="120">
        <v>140027.57999999999</v>
      </c>
      <c r="H69" s="120">
        <v>19.25</v>
      </c>
      <c r="I69" s="120">
        <v>154525.85</v>
      </c>
      <c r="J69" s="120">
        <v>21.25</v>
      </c>
      <c r="K69" s="120">
        <v>10830.9</v>
      </c>
      <c r="L69" s="120">
        <v>1.49</v>
      </c>
      <c r="M69" s="120">
        <v>305384.33</v>
      </c>
      <c r="N69" s="121">
        <v>41.99</v>
      </c>
    </row>
    <row r="70" spans="1:14">
      <c r="A70" s="1263"/>
      <c r="B70" s="101" t="s">
        <v>458</v>
      </c>
      <c r="C70" s="120">
        <v>0</v>
      </c>
      <c r="D70" s="120">
        <v>0</v>
      </c>
      <c r="E70" s="120">
        <v>0</v>
      </c>
      <c r="F70" s="120">
        <v>0</v>
      </c>
      <c r="G70" s="120">
        <v>1082.47</v>
      </c>
      <c r="H70" s="120">
        <v>0.15</v>
      </c>
      <c r="I70" s="120">
        <v>291.76</v>
      </c>
      <c r="J70" s="120">
        <v>0.04</v>
      </c>
      <c r="K70" s="120">
        <v>263.79000000000002</v>
      </c>
      <c r="L70" s="120">
        <v>0.04</v>
      </c>
      <c r="M70" s="120">
        <v>1638.02</v>
      </c>
      <c r="N70" s="121">
        <v>0.23</v>
      </c>
    </row>
    <row r="71" spans="1:14">
      <c r="A71" s="1263"/>
      <c r="B71" s="101" t="s">
        <v>463</v>
      </c>
      <c r="C71" s="120">
        <v>0</v>
      </c>
      <c r="D71" s="120">
        <v>0</v>
      </c>
      <c r="E71" s="120">
        <v>0</v>
      </c>
      <c r="F71" s="120">
        <v>0</v>
      </c>
      <c r="G71" s="120">
        <v>1503.59</v>
      </c>
      <c r="H71" s="120">
        <v>0.21</v>
      </c>
      <c r="I71" s="120">
        <v>262.11</v>
      </c>
      <c r="J71" s="120">
        <v>0.04</v>
      </c>
      <c r="K71" s="120">
        <v>0.19</v>
      </c>
      <c r="L71" s="120">
        <v>0</v>
      </c>
      <c r="M71" s="120">
        <v>1765.89</v>
      </c>
      <c r="N71" s="121">
        <v>0.25</v>
      </c>
    </row>
    <row r="72" spans="1:14">
      <c r="A72" s="1263"/>
      <c r="B72" s="101" t="s">
        <v>464</v>
      </c>
      <c r="C72" s="120">
        <v>0</v>
      </c>
      <c r="D72" s="120">
        <v>0</v>
      </c>
      <c r="E72" s="120">
        <v>0</v>
      </c>
      <c r="F72" s="120">
        <v>0</v>
      </c>
      <c r="G72" s="120">
        <v>4080.27</v>
      </c>
      <c r="H72" s="120">
        <v>0.56000000000000005</v>
      </c>
      <c r="I72" s="120">
        <v>729.88</v>
      </c>
      <c r="J72" s="120">
        <v>0.1</v>
      </c>
      <c r="K72" s="120">
        <v>0.06</v>
      </c>
      <c r="L72" s="120">
        <v>0</v>
      </c>
      <c r="M72" s="120">
        <v>4810.21</v>
      </c>
      <c r="N72" s="121">
        <v>0.66</v>
      </c>
    </row>
    <row r="73" spans="1:14">
      <c r="A73" s="1263"/>
      <c r="B73" s="101" t="s">
        <v>460</v>
      </c>
      <c r="C73" s="120">
        <v>49.08</v>
      </c>
      <c r="D73" s="120">
        <v>0.01</v>
      </c>
      <c r="E73" s="120">
        <v>295971.37</v>
      </c>
      <c r="F73" s="120">
        <v>40.67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296020.45</v>
      </c>
      <c r="N73" s="121">
        <v>40.68</v>
      </c>
    </row>
    <row r="74" spans="1:14">
      <c r="A74" s="1263"/>
      <c r="B74" s="101" t="s">
        <v>75</v>
      </c>
      <c r="C74" s="120">
        <v>49.08</v>
      </c>
      <c r="D74" s="120">
        <v>0.01</v>
      </c>
      <c r="E74" s="120">
        <v>295971.37</v>
      </c>
      <c r="F74" s="120">
        <v>40.67</v>
      </c>
      <c r="G74" s="120">
        <v>242625.03</v>
      </c>
      <c r="H74" s="120">
        <v>33.36</v>
      </c>
      <c r="I74" s="120">
        <v>159236.03</v>
      </c>
      <c r="J74" s="120">
        <v>21.9</v>
      </c>
      <c r="K74" s="120">
        <v>11352.74</v>
      </c>
      <c r="L74" s="120">
        <v>1.57</v>
      </c>
      <c r="M74" s="120">
        <v>709234.25</v>
      </c>
      <c r="N74" s="121">
        <v>97.51</v>
      </c>
    </row>
    <row r="75" spans="1:14">
      <c r="A75" s="1263"/>
      <c r="B75" s="101" t="s">
        <v>434</v>
      </c>
      <c r="C75" s="120">
        <v>0</v>
      </c>
      <c r="D75" s="120">
        <v>0</v>
      </c>
      <c r="E75" s="120">
        <v>0</v>
      </c>
      <c r="F75" s="120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7494.38</v>
      </c>
      <c r="N75" s="121">
        <v>1.03</v>
      </c>
    </row>
    <row r="76" spans="1:14">
      <c r="A76" s="1263"/>
      <c r="B76" s="101" t="s">
        <v>435</v>
      </c>
      <c r="C76" s="120">
        <v>0</v>
      </c>
      <c r="D76" s="120">
        <v>0</v>
      </c>
      <c r="E76" s="120">
        <v>0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10609.86</v>
      </c>
      <c r="N76" s="121">
        <v>1.46</v>
      </c>
    </row>
    <row r="77" spans="1:14">
      <c r="A77" s="1264"/>
      <c r="B77" s="110" t="s">
        <v>478</v>
      </c>
      <c r="C77" s="122">
        <v>49.08</v>
      </c>
      <c r="D77" s="122">
        <v>0.01</v>
      </c>
      <c r="E77" s="122">
        <v>295971.37</v>
      </c>
      <c r="F77" s="122">
        <v>40.67</v>
      </c>
      <c r="G77" s="122">
        <v>242625.03</v>
      </c>
      <c r="H77" s="122">
        <v>33.36</v>
      </c>
      <c r="I77" s="122">
        <v>159236.03</v>
      </c>
      <c r="J77" s="122">
        <v>21.9</v>
      </c>
      <c r="K77" s="122">
        <v>11352.74</v>
      </c>
      <c r="L77" s="122">
        <v>1.57</v>
      </c>
      <c r="M77" s="122">
        <v>727338.49</v>
      </c>
      <c r="N77" s="123">
        <v>100</v>
      </c>
    </row>
    <row r="78" spans="1:14">
      <c r="A78" s="1265" t="s">
        <v>229</v>
      </c>
      <c r="B78" s="111" t="s">
        <v>457</v>
      </c>
      <c r="C78" s="125">
        <v>0</v>
      </c>
      <c r="D78" s="125">
        <v>0</v>
      </c>
      <c r="E78" s="125">
        <v>0</v>
      </c>
      <c r="F78" s="125">
        <v>0</v>
      </c>
      <c r="G78" s="125">
        <v>38593.760000000002</v>
      </c>
      <c r="H78" s="125">
        <v>4.79</v>
      </c>
      <c r="I78" s="125">
        <v>8276.86</v>
      </c>
      <c r="J78" s="125">
        <v>1.03</v>
      </c>
      <c r="K78" s="125">
        <v>121.99</v>
      </c>
      <c r="L78" s="125">
        <v>0.02</v>
      </c>
      <c r="M78" s="125">
        <v>46992.61</v>
      </c>
      <c r="N78" s="126">
        <v>5.84</v>
      </c>
    </row>
    <row r="79" spans="1:14">
      <c r="A79" s="1263"/>
      <c r="B79" s="101" t="s">
        <v>459</v>
      </c>
      <c r="C79" s="120">
        <v>0</v>
      </c>
      <c r="D79" s="120">
        <v>0</v>
      </c>
      <c r="E79" s="120">
        <v>0</v>
      </c>
      <c r="F79" s="120">
        <v>0</v>
      </c>
      <c r="G79" s="120">
        <v>18384.240000000002</v>
      </c>
      <c r="H79" s="120">
        <v>2.2799999999999998</v>
      </c>
      <c r="I79" s="120">
        <v>6182.34</v>
      </c>
      <c r="J79" s="120">
        <v>0.77</v>
      </c>
      <c r="K79" s="120">
        <v>138.69</v>
      </c>
      <c r="L79" s="120">
        <v>0.02</v>
      </c>
      <c r="M79" s="120">
        <v>24705.27</v>
      </c>
      <c r="N79" s="121">
        <v>3.07</v>
      </c>
    </row>
    <row r="80" spans="1:14">
      <c r="A80" s="1263"/>
      <c r="B80" s="101" t="s">
        <v>462</v>
      </c>
      <c r="C80" s="120">
        <v>0</v>
      </c>
      <c r="D80" s="120">
        <v>0</v>
      </c>
      <c r="E80" s="120">
        <v>0</v>
      </c>
      <c r="F80" s="120">
        <v>0</v>
      </c>
      <c r="G80" s="120">
        <v>1.94</v>
      </c>
      <c r="H80" s="120" t="s">
        <v>471</v>
      </c>
      <c r="I80" s="120">
        <v>0.06</v>
      </c>
      <c r="J80" s="120" t="s">
        <v>471</v>
      </c>
      <c r="K80" s="120">
        <v>109.36</v>
      </c>
      <c r="L80" s="120">
        <v>0.01</v>
      </c>
      <c r="M80" s="120">
        <v>111.36</v>
      </c>
      <c r="N80" s="121">
        <v>0.01</v>
      </c>
    </row>
    <row r="81" spans="1:14">
      <c r="A81" s="1263"/>
      <c r="B81" s="101" t="s">
        <v>458</v>
      </c>
      <c r="C81" s="120">
        <v>0</v>
      </c>
      <c r="D81" s="120">
        <v>0</v>
      </c>
      <c r="E81" s="120">
        <v>0</v>
      </c>
      <c r="F81" s="120">
        <v>0</v>
      </c>
      <c r="G81" s="120">
        <v>1041.92</v>
      </c>
      <c r="H81" s="120">
        <v>0.13</v>
      </c>
      <c r="I81" s="120">
        <v>48.71</v>
      </c>
      <c r="J81" s="120">
        <v>0.01</v>
      </c>
      <c r="K81" s="120">
        <v>0</v>
      </c>
      <c r="L81" s="120">
        <v>0</v>
      </c>
      <c r="M81" s="120">
        <v>1090.6300000000001</v>
      </c>
      <c r="N81" s="121">
        <v>0.14000000000000001</v>
      </c>
    </row>
    <row r="82" spans="1:14">
      <c r="A82" s="1263"/>
      <c r="B82" s="101" t="s">
        <v>461</v>
      </c>
      <c r="C82" s="120">
        <v>0</v>
      </c>
      <c r="D82" s="120">
        <v>0</v>
      </c>
      <c r="E82" s="120">
        <v>0</v>
      </c>
      <c r="F82" s="120">
        <v>0</v>
      </c>
      <c r="G82" s="120">
        <v>63.78</v>
      </c>
      <c r="H82" s="120">
        <v>0.01</v>
      </c>
      <c r="I82" s="120">
        <v>38.14</v>
      </c>
      <c r="J82" s="120" t="s">
        <v>471</v>
      </c>
      <c r="K82" s="120">
        <v>64.03</v>
      </c>
      <c r="L82" s="120">
        <v>0.01</v>
      </c>
      <c r="M82" s="120">
        <v>165.95</v>
      </c>
      <c r="N82" s="121">
        <v>0.02</v>
      </c>
    </row>
    <row r="83" spans="1:14">
      <c r="A83" s="1263"/>
      <c r="B83" s="101" t="s">
        <v>464</v>
      </c>
      <c r="C83" s="120">
        <v>0</v>
      </c>
      <c r="D83" s="120">
        <v>0</v>
      </c>
      <c r="E83" s="120">
        <v>0</v>
      </c>
      <c r="F83" s="120">
        <v>0</v>
      </c>
      <c r="G83" s="120">
        <v>126442.6</v>
      </c>
      <c r="H83" s="120">
        <v>15.71</v>
      </c>
      <c r="I83" s="120">
        <v>41255.42</v>
      </c>
      <c r="J83" s="120">
        <v>5.12</v>
      </c>
      <c r="K83" s="120">
        <v>2187.5700000000002</v>
      </c>
      <c r="L83" s="120">
        <v>0.27</v>
      </c>
      <c r="M83" s="120">
        <v>169885.59</v>
      </c>
      <c r="N83" s="121">
        <v>21.1</v>
      </c>
    </row>
    <row r="84" spans="1:14">
      <c r="A84" s="1263"/>
      <c r="B84" s="101" t="s">
        <v>460</v>
      </c>
      <c r="C84" s="120">
        <v>0</v>
      </c>
      <c r="D84" s="120">
        <v>0</v>
      </c>
      <c r="E84" s="120">
        <v>548483.06999999995</v>
      </c>
      <c r="F84" s="120">
        <v>68.099999999999994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548483.06999999995</v>
      </c>
      <c r="N84" s="121">
        <v>68.099999999999994</v>
      </c>
    </row>
    <row r="85" spans="1:14">
      <c r="A85" s="1263"/>
      <c r="B85" s="101" t="s">
        <v>75</v>
      </c>
      <c r="C85" s="120">
        <v>0</v>
      </c>
      <c r="D85" s="120">
        <v>0</v>
      </c>
      <c r="E85" s="120">
        <v>548483.06999999995</v>
      </c>
      <c r="F85" s="120">
        <v>68.099999999999994</v>
      </c>
      <c r="G85" s="120">
        <v>184528.24</v>
      </c>
      <c r="H85" s="120">
        <v>22.92</v>
      </c>
      <c r="I85" s="120">
        <v>55801.53</v>
      </c>
      <c r="J85" s="120">
        <v>6.93</v>
      </c>
      <c r="K85" s="120">
        <v>2621.64</v>
      </c>
      <c r="L85" s="120">
        <v>0.33</v>
      </c>
      <c r="M85" s="120">
        <v>791434.48</v>
      </c>
      <c r="N85" s="121">
        <v>98.28</v>
      </c>
    </row>
    <row r="86" spans="1:14">
      <c r="A86" s="1263"/>
      <c r="B86" s="101" t="s">
        <v>434</v>
      </c>
      <c r="C86" s="120">
        <v>0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3198.28</v>
      </c>
      <c r="N86" s="121">
        <v>0.4</v>
      </c>
    </row>
    <row r="87" spans="1:14">
      <c r="A87" s="1263"/>
      <c r="B87" s="101" t="s">
        <v>435</v>
      </c>
      <c r="C87" s="120">
        <v>0</v>
      </c>
      <c r="D87" s="120">
        <v>0</v>
      </c>
      <c r="E87" s="120">
        <v>0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10618.43</v>
      </c>
      <c r="N87" s="121">
        <v>1.32</v>
      </c>
    </row>
    <row r="88" spans="1:14">
      <c r="A88" s="1264"/>
      <c r="B88" s="110" t="s">
        <v>478</v>
      </c>
      <c r="C88" s="122">
        <f>C85</f>
        <v>0</v>
      </c>
      <c r="D88" s="122">
        <f t="shared" ref="D88:L88" si="0">D85</f>
        <v>0</v>
      </c>
      <c r="E88" s="122">
        <f t="shared" si="0"/>
        <v>548483.06999999995</v>
      </c>
      <c r="F88" s="122">
        <f t="shared" si="0"/>
        <v>68.099999999999994</v>
      </c>
      <c r="G88" s="122">
        <f t="shared" si="0"/>
        <v>184528.24</v>
      </c>
      <c r="H88" s="122">
        <f t="shared" si="0"/>
        <v>22.92</v>
      </c>
      <c r="I88" s="122">
        <f t="shared" si="0"/>
        <v>55801.53</v>
      </c>
      <c r="J88" s="122">
        <f t="shared" si="0"/>
        <v>6.93</v>
      </c>
      <c r="K88" s="122">
        <f t="shared" si="0"/>
        <v>2621.64</v>
      </c>
      <c r="L88" s="122">
        <f t="shared" si="0"/>
        <v>0.33</v>
      </c>
      <c r="M88" s="122">
        <v>805251.19</v>
      </c>
      <c r="N88" s="123">
        <v>100</v>
      </c>
    </row>
    <row r="89" spans="1:14">
      <c r="A89" s="1265" t="s">
        <v>131</v>
      </c>
      <c r="B89" s="111" t="s">
        <v>457</v>
      </c>
      <c r="C89" s="125">
        <v>0</v>
      </c>
      <c r="D89" s="125">
        <v>0</v>
      </c>
      <c r="E89" s="125">
        <v>0</v>
      </c>
      <c r="F89" s="125">
        <v>0</v>
      </c>
      <c r="G89" s="125">
        <v>82694.27</v>
      </c>
      <c r="H89" s="125">
        <v>18.399999999999999</v>
      </c>
      <c r="I89" s="125">
        <v>3358.35</v>
      </c>
      <c r="J89" s="125">
        <v>0.75</v>
      </c>
      <c r="K89" s="125">
        <v>35.840000000000003</v>
      </c>
      <c r="L89" s="125">
        <v>0.01</v>
      </c>
      <c r="M89" s="125">
        <v>86088.46</v>
      </c>
      <c r="N89" s="126">
        <v>19.16</v>
      </c>
    </row>
    <row r="90" spans="1:14">
      <c r="A90" s="1263"/>
      <c r="B90" s="101" t="s">
        <v>459</v>
      </c>
      <c r="C90" s="120">
        <v>0</v>
      </c>
      <c r="D90" s="120">
        <v>0</v>
      </c>
      <c r="E90" s="120">
        <v>0</v>
      </c>
      <c r="F90" s="120">
        <v>0</v>
      </c>
      <c r="G90" s="120">
        <v>135622.14000000001</v>
      </c>
      <c r="H90" s="120">
        <v>30.18</v>
      </c>
      <c r="I90" s="120">
        <v>166006.92000000001</v>
      </c>
      <c r="J90" s="120">
        <v>36.93</v>
      </c>
      <c r="K90" s="120">
        <v>264.83999999999997</v>
      </c>
      <c r="L90" s="120">
        <v>0.06</v>
      </c>
      <c r="M90" s="120">
        <v>301893.90000000002</v>
      </c>
      <c r="N90" s="121">
        <v>67.17</v>
      </c>
    </row>
    <row r="91" spans="1:14">
      <c r="A91" s="1263"/>
      <c r="B91" s="101" t="s">
        <v>462</v>
      </c>
      <c r="C91" s="120">
        <v>0</v>
      </c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1">
        <v>0</v>
      </c>
    </row>
    <row r="92" spans="1:14">
      <c r="A92" s="1263"/>
      <c r="B92" s="101" t="s">
        <v>458</v>
      </c>
      <c r="C92" s="120">
        <v>0</v>
      </c>
      <c r="D92" s="120">
        <v>0</v>
      </c>
      <c r="E92" s="120">
        <v>0</v>
      </c>
      <c r="F92" s="120">
        <v>0</v>
      </c>
      <c r="G92" s="120">
        <v>1223.54</v>
      </c>
      <c r="H92" s="120">
        <v>0.27</v>
      </c>
      <c r="I92" s="120">
        <v>26.52</v>
      </c>
      <c r="J92" s="120">
        <v>0.01</v>
      </c>
      <c r="K92" s="120">
        <v>0</v>
      </c>
      <c r="L92" s="120">
        <v>0</v>
      </c>
      <c r="M92" s="120">
        <v>1250.06</v>
      </c>
      <c r="N92" s="121">
        <v>0.28000000000000003</v>
      </c>
    </row>
    <row r="93" spans="1:14">
      <c r="A93" s="1263"/>
      <c r="B93" s="101" t="s">
        <v>463</v>
      </c>
      <c r="C93" s="120">
        <v>0</v>
      </c>
      <c r="D93" s="120">
        <v>0</v>
      </c>
      <c r="E93" s="120">
        <v>0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1">
        <v>0</v>
      </c>
    </row>
    <row r="94" spans="1:14">
      <c r="A94" s="1263"/>
      <c r="B94" s="101" t="s">
        <v>461</v>
      </c>
      <c r="C94" s="120">
        <v>0</v>
      </c>
      <c r="D94" s="120">
        <v>0</v>
      </c>
      <c r="E94" s="120">
        <v>0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1">
        <v>0</v>
      </c>
    </row>
    <row r="95" spans="1:14">
      <c r="A95" s="1263"/>
      <c r="B95" s="101" t="s">
        <v>464</v>
      </c>
      <c r="C95" s="120">
        <v>0</v>
      </c>
      <c r="D95" s="120">
        <v>0</v>
      </c>
      <c r="E95" s="120">
        <v>0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1">
        <v>0</v>
      </c>
    </row>
    <row r="96" spans="1:14">
      <c r="A96" s="1263"/>
      <c r="B96" s="101" t="s">
        <v>460</v>
      </c>
      <c r="C96" s="120">
        <v>0</v>
      </c>
      <c r="D96" s="120">
        <v>0</v>
      </c>
      <c r="E96" s="120">
        <v>43162.94</v>
      </c>
      <c r="F96" s="120">
        <v>9.6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43162.94</v>
      </c>
      <c r="N96" s="121">
        <v>9.6</v>
      </c>
    </row>
    <row r="97" spans="1:14">
      <c r="A97" s="1263"/>
      <c r="B97" s="101" t="s">
        <v>75</v>
      </c>
      <c r="C97" s="120">
        <v>0</v>
      </c>
      <c r="D97" s="120">
        <v>0</v>
      </c>
      <c r="E97" s="120">
        <v>43162.94</v>
      </c>
      <c r="F97" s="120">
        <v>9.6</v>
      </c>
      <c r="G97" s="120">
        <v>219539.95</v>
      </c>
      <c r="H97" s="120">
        <v>48.85</v>
      </c>
      <c r="I97" s="120">
        <v>169391.79</v>
      </c>
      <c r="J97" s="120">
        <v>37.69</v>
      </c>
      <c r="K97" s="120">
        <v>300.68</v>
      </c>
      <c r="L97" s="120">
        <v>7.0000000000000007E-2</v>
      </c>
      <c r="M97" s="120">
        <v>432395.36</v>
      </c>
      <c r="N97" s="121">
        <v>96.21</v>
      </c>
    </row>
    <row r="98" spans="1:14">
      <c r="A98" s="1263"/>
      <c r="B98" s="101" t="s">
        <v>434</v>
      </c>
      <c r="C98" s="120">
        <v>0</v>
      </c>
      <c r="D98" s="120">
        <v>0</v>
      </c>
      <c r="E98" s="120">
        <v>0</v>
      </c>
      <c r="F98" s="120">
        <v>0</v>
      </c>
      <c r="G98" s="120">
        <v>0</v>
      </c>
      <c r="H98" s="120">
        <v>0</v>
      </c>
      <c r="I98" s="120">
        <v>0</v>
      </c>
      <c r="J98" s="120">
        <v>0</v>
      </c>
      <c r="K98" s="120">
        <v>0</v>
      </c>
      <c r="L98" s="120">
        <v>0</v>
      </c>
      <c r="M98" s="120">
        <v>2750.91</v>
      </c>
      <c r="N98" s="121">
        <v>0.61</v>
      </c>
    </row>
    <row r="99" spans="1:14">
      <c r="A99" s="1263"/>
      <c r="B99" s="101" t="s">
        <v>435</v>
      </c>
      <c r="C99" s="120">
        <v>0</v>
      </c>
      <c r="D99" s="120">
        <v>0</v>
      </c>
      <c r="E99" s="120">
        <v>0</v>
      </c>
      <c r="F99" s="120">
        <v>0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0">
        <v>0</v>
      </c>
      <c r="M99" s="120">
        <v>14304.77</v>
      </c>
      <c r="N99" s="121">
        <v>3.18</v>
      </c>
    </row>
    <row r="100" spans="1:14">
      <c r="A100" s="1264"/>
      <c r="B100" s="110" t="s">
        <v>478</v>
      </c>
      <c r="C100" s="122">
        <v>0</v>
      </c>
      <c r="D100" s="122">
        <v>0</v>
      </c>
      <c r="E100" s="122">
        <v>43162.94</v>
      </c>
      <c r="F100" s="122">
        <v>9.6</v>
      </c>
      <c r="G100" s="122">
        <v>219539.95</v>
      </c>
      <c r="H100" s="122">
        <v>48.85</v>
      </c>
      <c r="I100" s="122">
        <v>169391.79</v>
      </c>
      <c r="J100" s="122">
        <v>37.69</v>
      </c>
      <c r="K100" s="122">
        <v>300.68</v>
      </c>
      <c r="L100" s="122">
        <v>7.0000000000000007E-2</v>
      </c>
      <c r="M100" s="122">
        <v>449451.04</v>
      </c>
      <c r="N100" s="123">
        <v>100</v>
      </c>
    </row>
    <row r="101" spans="1:14">
      <c r="A101" s="1261" t="s">
        <v>466</v>
      </c>
      <c r="B101" s="1261"/>
    </row>
  </sheetData>
  <mergeCells count="22">
    <mergeCell ref="A101:B101"/>
    <mergeCell ref="K6:L6"/>
    <mergeCell ref="M6:N6"/>
    <mergeCell ref="A8:A17"/>
    <mergeCell ref="A18:A27"/>
    <mergeCell ref="A28:A38"/>
    <mergeCell ref="A39:A48"/>
    <mergeCell ref="A49:A58"/>
    <mergeCell ref="A59:A67"/>
    <mergeCell ref="A68:A77"/>
    <mergeCell ref="A78:A88"/>
    <mergeCell ref="A89:A100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8" orientation="portrait" r:id="rId2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O104"/>
  <sheetViews>
    <sheetView view="pageBreakPreview" zoomScale="60" workbookViewId="0">
      <selection activeCell="E5" sqref="E5:I5"/>
    </sheetView>
  </sheetViews>
  <sheetFormatPr baseColWidth="10" defaultRowHeight="12.75"/>
  <cols>
    <col min="1" max="1" width="15.5703125" style="340" customWidth="1"/>
    <col min="2" max="2" width="37.28515625" style="340" customWidth="1"/>
    <col min="3" max="4" width="11" style="340" customWidth="1"/>
    <col min="5" max="5" width="12.42578125" style="340" customWidth="1"/>
    <col min="6" max="6" width="11" style="340" customWidth="1"/>
    <col min="7" max="7" width="12.42578125" style="340" customWidth="1"/>
    <col min="8" max="8" width="11" style="340" customWidth="1"/>
    <col min="9" max="9" width="11.7109375" style="340" customWidth="1"/>
    <col min="10" max="12" width="11" style="340" customWidth="1"/>
    <col min="13" max="13" width="13.7109375" style="340" customWidth="1"/>
    <col min="14" max="14" width="11" style="340" customWidth="1"/>
    <col min="15" max="16384" width="11.42578125" style="340"/>
  </cols>
  <sheetData>
    <row r="1" spans="1:15" s="273" customFormat="1" ht="18">
      <c r="A1" s="1119" t="s">
        <v>424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</row>
    <row r="2" spans="1:15" s="273" customForma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s="273" customFormat="1" ht="15">
      <c r="A3" s="1216" t="s">
        <v>938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</row>
    <row r="4" spans="1:15" s="273" customFormat="1" ht="13.5" thickBot="1">
      <c r="A4" s="700"/>
    </row>
    <row r="5" spans="1:15" s="275" customFormat="1" ht="27" customHeight="1">
      <c r="A5" s="1217" t="s">
        <v>218</v>
      </c>
      <c r="B5" s="1240" t="s">
        <v>452</v>
      </c>
      <c r="C5" s="1242" t="s">
        <v>453</v>
      </c>
      <c r="D5" s="1242"/>
      <c r="E5" s="1242"/>
      <c r="F5" s="1242"/>
      <c r="G5" s="1242"/>
      <c r="H5" s="1242"/>
      <c r="I5" s="1242"/>
      <c r="J5" s="1242"/>
      <c r="K5" s="1242"/>
      <c r="L5" s="1242"/>
      <c r="M5" s="1240" t="s">
        <v>628</v>
      </c>
      <c r="N5" s="1243"/>
      <c r="O5" s="340"/>
    </row>
    <row r="6" spans="1:15" s="275" customFormat="1" ht="21" customHeight="1">
      <c r="A6" s="1238"/>
      <c r="B6" s="1241"/>
      <c r="C6" s="1244" t="s">
        <v>454</v>
      </c>
      <c r="D6" s="1244"/>
      <c r="E6" s="1244" t="s">
        <v>455</v>
      </c>
      <c r="F6" s="1244"/>
      <c r="G6" s="1244" t="s">
        <v>444</v>
      </c>
      <c r="H6" s="1244"/>
      <c r="I6" s="1244" t="s">
        <v>445</v>
      </c>
      <c r="J6" s="1244"/>
      <c r="K6" s="1244" t="s">
        <v>456</v>
      </c>
      <c r="L6" s="1244"/>
      <c r="M6" s="1245" t="s">
        <v>446</v>
      </c>
      <c r="N6" s="1246"/>
      <c r="O6" s="340"/>
    </row>
    <row r="7" spans="1:15" s="275" customFormat="1" ht="33" customHeight="1" thickBot="1">
      <c r="A7" s="1218"/>
      <c r="B7" s="1260"/>
      <c r="C7" s="107" t="s">
        <v>632</v>
      </c>
      <c r="D7" s="107" t="s">
        <v>567</v>
      </c>
      <c r="E7" s="107" t="s">
        <v>632</v>
      </c>
      <c r="F7" s="107" t="s">
        <v>567</v>
      </c>
      <c r="G7" s="107" t="s">
        <v>632</v>
      </c>
      <c r="H7" s="107" t="s">
        <v>567</v>
      </c>
      <c r="I7" s="107" t="s">
        <v>632</v>
      </c>
      <c r="J7" s="107" t="s">
        <v>567</v>
      </c>
      <c r="K7" s="107" t="s">
        <v>632</v>
      </c>
      <c r="L7" s="107" t="s">
        <v>567</v>
      </c>
      <c r="M7" s="107" t="s">
        <v>632</v>
      </c>
      <c r="N7" s="676" t="s">
        <v>567</v>
      </c>
      <c r="O7" s="340"/>
    </row>
    <row r="8" spans="1:15" ht="12.75" customHeight="1">
      <c r="A8" s="1262" t="s">
        <v>486</v>
      </c>
      <c r="B8" s="194" t="s">
        <v>457</v>
      </c>
      <c r="C8" s="195">
        <v>0</v>
      </c>
      <c r="D8" s="195">
        <v>0</v>
      </c>
      <c r="E8" s="195">
        <v>0</v>
      </c>
      <c r="F8" s="195">
        <v>0</v>
      </c>
      <c r="G8" s="195">
        <v>37332.230000000003</v>
      </c>
      <c r="H8" s="195">
        <v>3.52</v>
      </c>
      <c r="I8" s="195">
        <v>18950.099999999999</v>
      </c>
      <c r="J8" s="195">
        <v>1.79</v>
      </c>
      <c r="K8" s="195">
        <v>13554.39</v>
      </c>
      <c r="L8" s="195">
        <v>1.28</v>
      </c>
      <c r="M8" s="195">
        <v>69836.72</v>
      </c>
      <c r="N8" s="196">
        <v>6.59</v>
      </c>
    </row>
    <row r="9" spans="1:15">
      <c r="A9" s="1263"/>
      <c r="B9" s="101" t="s">
        <v>458</v>
      </c>
      <c r="C9" s="120">
        <v>0</v>
      </c>
      <c r="D9" s="120">
        <v>0</v>
      </c>
      <c r="E9" s="120">
        <v>0</v>
      </c>
      <c r="F9" s="120">
        <v>0</v>
      </c>
      <c r="G9" s="120">
        <v>331.53</v>
      </c>
      <c r="H9" s="120">
        <v>0.03</v>
      </c>
      <c r="I9" s="120">
        <v>20.43</v>
      </c>
      <c r="J9" s="120">
        <v>0</v>
      </c>
      <c r="K9" s="120">
        <v>0.06</v>
      </c>
      <c r="L9" s="120">
        <v>0</v>
      </c>
      <c r="M9" s="120">
        <v>352.02</v>
      </c>
      <c r="N9" s="121">
        <v>0.03</v>
      </c>
    </row>
    <row r="10" spans="1:15">
      <c r="A10" s="1263"/>
      <c r="B10" s="101" t="s">
        <v>464</v>
      </c>
      <c r="C10" s="120">
        <v>0</v>
      </c>
      <c r="D10" s="120">
        <v>0</v>
      </c>
      <c r="E10" s="120">
        <v>0</v>
      </c>
      <c r="F10" s="120">
        <v>0</v>
      </c>
      <c r="G10" s="120">
        <v>4659.16</v>
      </c>
      <c r="H10" s="120">
        <v>0.44</v>
      </c>
      <c r="I10" s="120">
        <v>38494.86</v>
      </c>
      <c r="J10" s="120">
        <v>3.63</v>
      </c>
      <c r="K10" s="120">
        <v>55901.58</v>
      </c>
      <c r="L10" s="120">
        <v>5.27</v>
      </c>
      <c r="M10" s="120">
        <v>99055.6</v>
      </c>
      <c r="N10" s="121">
        <v>9.34</v>
      </c>
    </row>
    <row r="11" spans="1:15">
      <c r="A11" s="1263"/>
      <c r="B11" s="101" t="s">
        <v>459</v>
      </c>
      <c r="C11" s="120">
        <v>0</v>
      </c>
      <c r="D11" s="120">
        <v>0</v>
      </c>
      <c r="E11" s="120">
        <v>0</v>
      </c>
      <c r="F11" s="120">
        <v>0</v>
      </c>
      <c r="G11" s="120">
        <v>188740.85</v>
      </c>
      <c r="H11" s="120">
        <v>17.8</v>
      </c>
      <c r="I11" s="120">
        <v>595623.93000000005</v>
      </c>
      <c r="J11" s="120">
        <v>56.18</v>
      </c>
      <c r="K11" s="120">
        <v>49021.07</v>
      </c>
      <c r="L11" s="120">
        <v>4.62</v>
      </c>
      <c r="M11" s="120">
        <v>833385.85</v>
      </c>
      <c r="N11" s="121">
        <v>78.599999999999994</v>
      </c>
    </row>
    <row r="12" spans="1:15">
      <c r="A12" s="1263"/>
      <c r="B12" s="101" t="s">
        <v>463</v>
      </c>
      <c r="C12" s="120">
        <v>0</v>
      </c>
      <c r="D12" s="120">
        <v>0</v>
      </c>
      <c r="E12" s="120">
        <v>0</v>
      </c>
      <c r="F12" s="120">
        <v>0</v>
      </c>
      <c r="G12" s="120">
        <v>237.91</v>
      </c>
      <c r="H12" s="120">
        <v>0.02</v>
      </c>
      <c r="I12" s="120">
        <v>3533.39</v>
      </c>
      <c r="J12" s="120">
        <v>0.33</v>
      </c>
      <c r="K12" s="120">
        <v>618.1</v>
      </c>
      <c r="L12" s="120">
        <v>0.06</v>
      </c>
      <c r="M12" s="120">
        <v>4389.3999999999996</v>
      </c>
      <c r="N12" s="121">
        <v>0.41</v>
      </c>
    </row>
    <row r="13" spans="1:15">
      <c r="A13" s="1263"/>
      <c r="B13" s="101" t="s">
        <v>462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191.07</v>
      </c>
      <c r="J13" s="120">
        <v>0.02</v>
      </c>
      <c r="K13" s="120">
        <v>240.34</v>
      </c>
      <c r="L13" s="120">
        <v>0.02</v>
      </c>
      <c r="M13" s="120">
        <v>431.41</v>
      </c>
      <c r="N13" s="121">
        <v>0.04</v>
      </c>
    </row>
    <row r="14" spans="1:15">
      <c r="A14" s="1263"/>
      <c r="B14" s="101" t="s">
        <v>465</v>
      </c>
      <c r="C14" s="120">
        <v>5.68</v>
      </c>
      <c r="D14" s="120">
        <v>0</v>
      </c>
      <c r="E14" s="120">
        <v>29323.19</v>
      </c>
      <c r="F14" s="120">
        <v>2.77</v>
      </c>
      <c r="G14" s="120">
        <v>14.43</v>
      </c>
      <c r="H14" s="120">
        <v>0</v>
      </c>
      <c r="I14" s="120">
        <v>0.06</v>
      </c>
      <c r="J14" s="120">
        <v>0</v>
      </c>
      <c r="K14" s="120">
        <v>0</v>
      </c>
      <c r="L14" s="120">
        <v>0</v>
      </c>
      <c r="M14" s="120">
        <v>29343.360000000001</v>
      </c>
      <c r="N14" s="121">
        <v>2.77</v>
      </c>
    </row>
    <row r="15" spans="1:15">
      <c r="A15" s="1263"/>
      <c r="B15" s="101" t="s">
        <v>75</v>
      </c>
      <c r="C15" s="120">
        <v>5.68</v>
      </c>
      <c r="D15" s="120">
        <v>0</v>
      </c>
      <c r="E15" s="120">
        <v>29323.19</v>
      </c>
      <c r="F15" s="120">
        <v>2.77</v>
      </c>
      <c r="G15" s="120">
        <v>231316.11</v>
      </c>
      <c r="H15" s="120">
        <v>21.81</v>
      </c>
      <c r="I15" s="120">
        <v>656813.84</v>
      </c>
      <c r="J15" s="120">
        <v>61.95</v>
      </c>
      <c r="K15" s="120">
        <v>119335.54</v>
      </c>
      <c r="L15" s="120">
        <v>11.25</v>
      </c>
      <c r="M15" s="120">
        <v>1036794.36</v>
      </c>
      <c r="N15" s="121">
        <v>97.78</v>
      </c>
    </row>
    <row r="16" spans="1:15">
      <c r="A16" s="1263"/>
      <c r="B16" s="101" t="s">
        <v>434</v>
      </c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4367.6499999999996</v>
      </c>
      <c r="N16" s="121">
        <v>0.41</v>
      </c>
    </row>
    <row r="17" spans="1:14">
      <c r="A17" s="1263"/>
      <c r="B17" s="101" t="s">
        <v>435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19195.11</v>
      </c>
      <c r="N17" s="121">
        <v>1.81</v>
      </c>
    </row>
    <row r="18" spans="1:14">
      <c r="A18" s="1264"/>
      <c r="B18" s="110" t="s">
        <v>478</v>
      </c>
      <c r="C18" s="122">
        <v>5.68</v>
      </c>
      <c r="D18" s="122">
        <v>0</v>
      </c>
      <c r="E18" s="122">
        <v>29323.19</v>
      </c>
      <c r="F18" s="122">
        <v>2.77</v>
      </c>
      <c r="G18" s="122">
        <v>231316.11</v>
      </c>
      <c r="H18" s="122">
        <v>21.81</v>
      </c>
      <c r="I18" s="122">
        <v>656813.84</v>
      </c>
      <c r="J18" s="122">
        <v>61.95</v>
      </c>
      <c r="K18" s="122">
        <v>119335.54</v>
      </c>
      <c r="L18" s="122">
        <v>11.25</v>
      </c>
      <c r="M18" s="122">
        <v>1060357.1200000001</v>
      </c>
      <c r="N18" s="123">
        <v>100</v>
      </c>
    </row>
    <row r="19" spans="1:14">
      <c r="A19" s="1263" t="s">
        <v>230</v>
      </c>
      <c r="B19" s="101" t="s">
        <v>457</v>
      </c>
      <c r="C19" s="120">
        <v>0</v>
      </c>
      <c r="D19" s="120">
        <v>0</v>
      </c>
      <c r="E19" s="120">
        <v>0</v>
      </c>
      <c r="F19" s="120">
        <v>0</v>
      </c>
      <c r="G19" s="120">
        <v>40647.86</v>
      </c>
      <c r="H19" s="120">
        <v>3.29</v>
      </c>
      <c r="I19" s="120">
        <v>5215.54</v>
      </c>
      <c r="J19" s="120">
        <v>0.42</v>
      </c>
      <c r="K19" s="120">
        <v>2165.16</v>
      </c>
      <c r="L19" s="120">
        <v>0.18</v>
      </c>
      <c r="M19" s="120">
        <v>48028.56</v>
      </c>
      <c r="N19" s="121">
        <v>3.89</v>
      </c>
    </row>
    <row r="20" spans="1:14">
      <c r="A20" s="1263"/>
      <c r="B20" s="101" t="s">
        <v>458</v>
      </c>
      <c r="C20" s="120">
        <v>0</v>
      </c>
      <c r="D20" s="120">
        <v>0</v>
      </c>
      <c r="E20" s="120">
        <v>0</v>
      </c>
      <c r="F20" s="120">
        <v>0</v>
      </c>
      <c r="G20" s="120">
        <v>20.11</v>
      </c>
      <c r="H20" s="120" t="s">
        <v>471</v>
      </c>
      <c r="I20" s="120">
        <v>0</v>
      </c>
      <c r="J20" s="120">
        <v>0</v>
      </c>
      <c r="K20" s="120">
        <v>0</v>
      </c>
      <c r="L20" s="120">
        <v>0</v>
      </c>
      <c r="M20" s="120">
        <v>20.11</v>
      </c>
      <c r="N20" s="121" t="s">
        <v>471</v>
      </c>
    </row>
    <row r="21" spans="1:14">
      <c r="A21" s="1263"/>
      <c r="B21" s="101" t="s">
        <v>459</v>
      </c>
      <c r="C21" s="120">
        <v>0</v>
      </c>
      <c r="D21" s="120">
        <v>0</v>
      </c>
      <c r="E21" s="120">
        <v>0</v>
      </c>
      <c r="F21" s="120">
        <v>0</v>
      </c>
      <c r="G21" s="120">
        <v>150732.01</v>
      </c>
      <c r="H21" s="120">
        <v>12.21</v>
      </c>
      <c r="I21" s="120">
        <v>20322.43</v>
      </c>
      <c r="J21" s="120">
        <v>1.65</v>
      </c>
      <c r="K21" s="120">
        <v>609.21</v>
      </c>
      <c r="L21" s="120">
        <v>0.05</v>
      </c>
      <c r="M21" s="120">
        <v>171663.65</v>
      </c>
      <c r="N21" s="121">
        <v>13.91</v>
      </c>
    </row>
    <row r="22" spans="1:14">
      <c r="A22" s="1263"/>
      <c r="B22" s="101" t="s">
        <v>464</v>
      </c>
      <c r="C22" s="120">
        <v>0</v>
      </c>
      <c r="D22" s="120">
        <v>0</v>
      </c>
      <c r="E22" s="120">
        <v>0</v>
      </c>
      <c r="F22" s="120">
        <v>0</v>
      </c>
      <c r="G22" s="120">
        <v>134342.62</v>
      </c>
      <c r="H22" s="120">
        <v>10.88</v>
      </c>
      <c r="I22" s="120">
        <v>29555.49</v>
      </c>
      <c r="J22" s="120">
        <v>2.39</v>
      </c>
      <c r="K22" s="120">
        <v>8565.9</v>
      </c>
      <c r="L22" s="120">
        <v>0.69</v>
      </c>
      <c r="M22" s="120">
        <v>172464.01</v>
      </c>
      <c r="N22" s="121">
        <v>13.96</v>
      </c>
    </row>
    <row r="23" spans="1:14">
      <c r="A23" s="1263"/>
      <c r="B23" s="101" t="s">
        <v>460</v>
      </c>
      <c r="C23" s="120">
        <v>74811.8</v>
      </c>
      <c r="D23" s="120">
        <v>6.06</v>
      </c>
      <c r="E23" s="120">
        <v>744551.23</v>
      </c>
      <c r="F23" s="120">
        <v>60.28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819363.03</v>
      </c>
      <c r="N23" s="121">
        <v>66.34</v>
      </c>
    </row>
    <row r="24" spans="1:14">
      <c r="A24" s="1263"/>
      <c r="B24" s="101" t="s">
        <v>75</v>
      </c>
      <c r="C24" s="120">
        <v>74811.8</v>
      </c>
      <c r="D24" s="120">
        <v>6.06</v>
      </c>
      <c r="E24" s="120">
        <v>744551.23</v>
      </c>
      <c r="F24" s="120">
        <v>60.28</v>
      </c>
      <c r="G24" s="120">
        <v>325742.59999999998</v>
      </c>
      <c r="H24" s="120">
        <v>26.38</v>
      </c>
      <c r="I24" s="120">
        <v>55093.46</v>
      </c>
      <c r="J24" s="120">
        <v>4.46</v>
      </c>
      <c r="K24" s="120">
        <v>11340.27</v>
      </c>
      <c r="L24" s="120">
        <v>0.92</v>
      </c>
      <c r="M24" s="120">
        <v>1211539.3600000001</v>
      </c>
      <c r="N24" s="121">
        <v>98.1</v>
      </c>
    </row>
    <row r="25" spans="1:14">
      <c r="A25" s="1263"/>
      <c r="B25" s="101" t="s">
        <v>434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10232.68</v>
      </c>
      <c r="N25" s="121">
        <v>0.83</v>
      </c>
    </row>
    <row r="26" spans="1:14">
      <c r="A26" s="1263"/>
      <c r="B26" s="101" t="s">
        <v>435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13222.55</v>
      </c>
      <c r="N26" s="121">
        <v>1.07</v>
      </c>
    </row>
    <row r="27" spans="1:14">
      <c r="A27" s="1264"/>
      <c r="B27" s="110" t="s">
        <v>478</v>
      </c>
      <c r="C27" s="122">
        <f>C24</f>
        <v>74811.8</v>
      </c>
      <c r="D27" s="122">
        <f t="shared" ref="D27:L27" si="0">D24</f>
        <v>6.06</v>
      </c>
      <c r="E27" s="122">
        <f t="shared" si="0"/>
        <v>744551.23</v>
      </c>
      <c r="F27" s="120">
        <f t="shared" si="0"/>
        <v>60.28</v>
      </c>
      <c r="G27" s="122">
        <f t="shared" si="0"/>
        <v>325742.59999999998</v>
      </c>
      <c r="H27" s="122">
        <f t="shared" si="0"/>
        <v>26.38</v>
      </c>
      <c r="I27" s="122">
        <f t="shared" si="0"/>
        <v>55093.46</v>
      </c>
      <c r="J27" s="122">
        <f t="shared" si="0"/>
        <v>4.46</v>
      </c>
      <c r="K27" s="122">
        <f t="shared" si="0"/>
        <v>11340.27</v>
      </c>
      <c r="L27" s="122">
        <f t="shared" si="0"/>
        <v>0.92</v>
      </c>
      <c r="M27" s="122">
        <v>1234994.5900000001</v>
      </c>
      <c r="N27" s="123">
        <v>100</v>
      </c>
    </row>
    <row r="28" spans="1:14">
      <c r="A28" s="1266" t="s">
        <v>769</v>
      </c>
      <c r="B28" s="269" t="s">
        <v>457</v>
      </c>
      <c r="C28" s="280">
        <v>0</v>
      </c>
      <c r="D28" s="280">
        <v>0</v>
      </c>
      <c r="E28" s="280">
        <v>0</v>
      </c>
      <c r="F28" s="120">
        <v>0</v>
      </c>
      <c r="G28" s="280">
        <v>37338.239999999998</v>
      </c>
      <c r="H28" s="280">
        <v>5.39</v>
      </c>
      <c r="I28" s="280">
        <v>4255.9399999999996</v>
      </c>
      <c r="J28" s="280">
        <v>0.61</v>
      </c>
      <c r="K28" s="280">
        <v>308.27999999999997</v>
      </c>
      <c r="L28" s="280">
        <v>0.04</v>
      </c>
      <c r="M28" s="280">
        <v>41902.46</v>
      </c>
      <c r="N28" s="281">
        <v>6.04</v>
      </c>
    </row>
    <row r="29" spans="1:14">
      <c r="A29" s="1266"/>
      <c r="B29" s="269" t="s">
        <v>458</v>
      </c>
      <c r="C29" s="280">
        <v>0</v>
      </c>
      <c r="D29" s="280">
        <v>0</v>
      </c>
      <c r="E29" s="280">
        <v>0</v>
      </c>
      <c r="F29" s="120">
        <v>0</v>
      </c>
      <c r="G29" s="280">
        <v>2.63</v>
      </c>
      <c r="H29" s="280" t="s">
        <v>431</v>
      </c>
      <c r="I29" s="280">
        <v>0</v>
      </c>
      <c r="J29" s="280">
        <v>0</v>
      </c>
      <c r="K29" s="280">
        <v>36.909999999999997</v>
      </c>
      <c r="L29" s="280">
        <v>0.01</v>
      </c>
      <c r="M29" s="280">
        <v>39.54</v>
      </c>
      <c r="N29" s="281">
        <v>0.01</v>
      </c>
    </row>
    <row r="30" spans="1:14">
      <c r="A30" s="1266"/>
      <c r="B30" s="269" t="s">
        <v>459</v>
      </c>
      <c r="C30" s="280">
        <v>0</v>
      </c>
      <c r="D30" s="280">
        <v>0</v>
      </c>
      <c r="E30" s="280">
        <v>0</v>
      </c>
      <c r="F30" s="280">
        <v>0</v>
      </c>
      <c r="G30" s="280">
        <v>43688.38</v>
      </c>
      <c r="H30" s="280">
        <v>6.31</v>
      </c>
      <c r="I30" s="280">
        <v>5135.78</v>
      </c>
      <c r="J30" s="280">
        <v>0.74</v>
      </c>
      <c r="K30" s="280">
        <v>768.44</v>
      </c>
      <c r="L30" s="280">
        <v>0.11</v>
      </c>
      <c r="M30" s="280">
        <v>49592.6</v>
      </c>
      <c r="N30" s="281">
        <v>7.16</v>
      </c>
    </row>
    <row r="31" spans="1:14">
      <c r="A31" s="1266"/>
      <c r="B31" s="269" t="s">
        <v>464</v>
      </c>
      <c r="C31" s="280">
        <v>0</v>
      </c>
      <c r="D31" s="280">
        <v>0</v>
      </c>
      <c r="E31" s="280">
        <v>0</v>
      </c>
      <c r="F31" s="280">
        <v>0</v>
      </c>
      <c r="G31" s="280">
        <v>9591.84</v>
      </c>
      <c r="H31" s="280">
        <v>1.39</v>
      </c>
      <c r="I31" s="280">
        <v>3297.64</v>
      </c>
      <c r="J31" s="280">
        <v>0.48</v>
      </c>
      <c r="K31" s="280">
        <v>204.5</v>
      </c>
      <c r="L31" s="280">
        <v>0.03</v>
      </c>
      <c r="M31" s="280">
        <v>13093.98</v>
      </c>
      <c r="N31" s="281">
        <v>1.9</v>
      </c>
    </row>
    <row r="32" spans="1:14">
      <c r="A32" s="1266"/>
      <c r="B32" s="269" t="s">
        <v>460</v>
      </c>
      <c r="C32" s="280">
        <v>17593.439999999999</v>
      </c>
      <c r="D32" s="280">
        <v>2.54</v>
      </c>
      <c r="E32" s="280">
        <v>557103.35</v>
      </c>
      <c r="F32" s="280">
        <v>80.48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574696.78999999992</v>
      </c>
      <c r="N32" s="281">
        <v>83.02000000000001</v>
      </c>
    </row>
    <row r="33" spans="1:14">
      <c r="A33" s="1266"/>
      <c r="B33" s="269" t="s">
        <v>75</v>
      </c>
      <c r="C33" s="280">
        <v>17593.439999999999</v>
      </c>
      <c r="D33" s="280">
        <v>2.54</v>
      </c>
      <c r="E33" s="280">
        <v>557103.35</v>
      </c>
      <c r="F33" s="280">
        <v>80.48</v>
      </c>
      <c r="G33" s="280">
        <v>90621.09</v>
      </c>
      <c r="H33" s="280">
        <v>13.09</v>
      </c>
      <c r="I33" s="280">
        <v>12689.359999999999</v>
      </c>
      <c r="J33" s="280">
        <v>1.83</v>
      </c>
      <c r="K33" s="280">
        <v>1318.13</v>
      </c>
      <c r="L33" s="280">
        <v>0.19</v>
      </c>
      <c r="M33" s="280">
        <v>679325.36999999988</v>
      </c>
      <c r="N33" s="281">
        <v>98.13000000000001</v>
      </c>
    </row>
    <row r="34" spans="1:14">
      <c r="A34" s="1266"/>
      <c r="B34" s="269" t="s">
        <v>434</v>
      </c>
      <c r="C34" s="280">
        <v>0</v>
      </c>
      <c r="D34" s="280">
        <v>0</v>
      </c>
      <c r="E34" s="280">
        <v>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v>1071.21</v>
      </c>
      <c r="N34" s="281">
        <v>0.15</v>
      </c>
    </row>
    <row r="35" spans="1:14">
      <c r="A35" s="1266"/>
      <c r="B35" s="269" t="s">
        <v>435</v>
      </c>
      <c r="C35" s="280">
        <v>0</v>
      </c>
      <c r="D35" s="280">
        <v>0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11878.76</v>
      </c>
      <c r="N35" s="281">
        <v>1.72</v>
      </c>
    </row>
    <row r="36" spans="1:14">
      <c r="A36" s="1267"/>
      <c r="B36" s="271" t="s">
        <v>478</v>
      </c>
      <c r="C36" s="280">
        <v>17593.439999999999</v>
      </c>
      <c r="D36" s="280">
        <v>2.54</v>
      </c>
      <c r="E36" s="280">
        <v>557103.35</v>
      </c>
      <c r="F36" s="280">
        <v>80.48</v>
      </c>
      <c r="G36" s="280">
        <v>90621.09</v>
      </c>
      <c r="H36" s="280">
        <v>13.09</v>
      </c>
      <c r="I36" s="280">
        <v>12689.359999999999</v>
      </c>
      <c r="J36" s="280">
        <v>1.83</v>
      </c>
      <c r="K36" s="280">
        <v>1318.13</v>
      </c>
      <c r="L36" s="280">
        <v>0.19</v>
      </c>
      <c r="M36" s="280">
        <v>692275.33999999985</v>
      </c>
      <c r="N36" s="281">
        <v>100.00000000000001</v>
      </c>
    </row>
    <row r="37" spans="1:14">
      <c r="A37" s="1263" t="s">
        <v>610</v>
      </c>
      <c r="B37" s="101" t="s">
        <v>457</v>
      </c>
      <c r="C37" s="125">
        <v>0</v>
      </c>
      <c r="D37" s="125">
        <v>0</v>
      </c>
      <c r="E37" s="125">
        <v>0</v>
      </c>
      <c r="F37" s="125">
        <v>0</v>
      </c>
      <c r="G37" s="125">
        <v>68952.02</v>
      </c>
      <c r="H37" s="125">
        <v>4.91</v>
      </c>
      <c r="I37" s="125">
        <v>4419.8</v>
      </c>
      <c r="J37" s="125">
        <v>0.31</v>
      </c>
      <c r="K37" s="125">
        <v>1788.7</v>
      </c>
      <c r="L37" s="125">
        <v>0.13</v>
      </c>
      <c r="M37" s="125">
        <v>75160.52</v>
      </c>
      <c r="N37" s="126">
        <v>5.35</v>
      </c>
    </row>
    <row r="38" spans="1:14">
      <c r="A38" s="1263"/>
      <c r="B38" s="101" t="s">
        <v>458</v>
      </c>
      <c r="C38" s="120">
        <v>0</v>
      </c>
      <c r="D38" s="120">
        <v>0</v>
      </c>
      <c r="E38" s="120">
        <v>0</v>
      </c>
      <c r="F38" s="120">
        <v>0</v>
      </c>
      <c r="G38" s="120">
        <v>504</v>
      </c>
      <c r="H38" s="120">
        <v>0.04</v>
      </c>
      <c r="I38" s="120">
        <v>0</v>
      </c>
      <c r="J38" s="120">
        <v>0</v>
      </c>
      <c r="K38" s="120">
        <v>1.25</v>
      </c>
      <c r="L38" s="120" t="s">
        <v>431</v>
      </c>
      <c r="M38" s="120">
        <v>505.25</v>
      </c>
      <c r="N38" s="121">
        <v>0.04</v>
      </c>
    </row>
    <row r="39" spans="1:14">
      <c r="A39" s="1263"/>
      <c r="B39" s="101" t="s">
        <v>459</v>
      </c>
      <c r="C39" s="120">
        <v>0</v>
      </c>
      <c r="D39" s="120">
        <v>0</v>
      </c>
      <c r="E39" s="120">
        <v>0</v>
      </c>
      <c r="F39" s="120">
        <v>0</v>
      </c>
      <c r="G39" s="120">
        <v>341096.77</v>
      </c>
      <c r="H39" s="120">
        <v>24.3</v>
      </c>
      <c r="I39" s="120">
        <v>124054.63</v>
      </c>
      <c r="J39" s="120">
        <v>8.84</v>
      </c>
      <c r="K39" s="120">
        <v>15664.35</v>
      </c>
      <c r="L39" s="120">
        <v>1.1200000000000001</v>
      </c>
      <c r="M39" s="120">
        <v>480815.75</v>
      </c>
      <c r="N39" s="121">
        <v>34.26</v>
      </c>
    </row>
    <row r="40" spans="1:14">
      <c r="A40" s="1263"/>
      <c r="B40" s="101" t="s">
        <v>463</v>
      </c>
      <c r="C40" s="120">
        <v>0</v>
      </c>
      <c r="D40" s="120">
        <v>0</v>
      </c>
      <c r="E40" s="120">
        <v>0</v>
      </c>
      <c r="F40" s="120">
        <v>0</v>
      </c>
      <c r="G40" s="120">
        <v>85804.26</v>
      </c>
      <c r="H40" s="120">
        <v>6.11</v>
      </c>
      <c r="I40" s="120">
        <v>24396.83</v>
      </c>
      <c r="J40" s="120">
        <v>1.74</v>
      </c>
      <c r="K40" s="120">
        <v>3345.91</v>
      </c>
      <c r="L40" s="120">
        <v>0.24</v>
      </c>
      <c r="M40" s="120">
        <v>113547</v>
      </c>
      <c r="N40" s="121">
        <v>8.09</v>
      </c>
    </row>
    <row r="41" spans="1:14">
      <c r="A41" s="1263"/>
      <c r="B41" s="101" t="s">
        <v>464</v>
      </c>
      <c r="C41" s="120">
        <v>0</v>
      </c>
      <c r="D41" s="120">
        <v>0</v>
      </c>
      <c r="E41" s="120">
        <v>0</v>
      </c>
      <c r="F41" s="120">
        <v>0</v>
      </c>
      <c r="G41" s="120">
        <v>83641.11</v>
      </c>
      <c r="H41" s="120">
        <v>5.96</v>
      </c>
      <c r="I41" s="120">
        <v>74486.509999999995</v>
      </c>
      <c r="J41" s="120">
        <v>5.31</v>
      </c>
      <c r="K41" s="120">
        <v>27871.78</v>
      </c>
      <c r="L41" s="120">
        <v>1.98</v>
      </c>
      <c r="M41" s="120">
        <v>185999.4</v>
      </c>
      <c r="N41" s="121">
        <v>13.25</v>
      </c>
    </row>
    <row r="42" spans="1:14">
      <c r="A42" s="1263"/>
      <c r="B42" s="101" t="s">
        <v>460</v>
      </c>
      <c r="C42" s="120">
        <v>0</v>
      </c>
      <c r="D42" s="120">
        <v>0</v>
      </c>
      <c r="E42" s="120">
        <v>460509.37</v>
      </c>
      <c r="F42" s="120">
        <v>32.81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460509.37</v>
      </c>
      <c r="N42" s="121">
        <v>32.81</v>
      </c>
    </row>
    <row r="43" spans="1:14">
      <c r="A43" s="1263"/>
      <c r="B43" s="101" t="s">
        <v>75</v>
      </c>
      <c r="C43" s="120">
        <v>0</v>
      </c>
      <c r="D43" s="120">
        <v>0</v>
      </c>
      <c r="E43" s="120">
        <v>460509.37</v>
      </c>
      <c r="F43" s="120">
        <v>32.81</v>
      </c>
      <c r="G43" s="120">
        <v>579998.16</v>
      </c>
      <c r="H43" s="120">
        <v>41.32</v>
      </c>
      <c r="I43" s="120">
        <v>227357.77</v>
      </c>
      <c r="J43" s="120">
        <v>16.2</v>
      </c>
      <c r="K43" s="120">
        <v>48671.99</v>
      </c>
      <c r="L43" s="120">
        <v>3.47</v>
      </c>
      <c r="M43" s="120">
        <v>1316537.29</v>
      </c>
      <c r="N43" s="121">
        <v>93.8</v>
      </c>
    </row>
    <row r="44" spans="1:14">
      <c r="A44" s="1263"/>
      <c r="B44" s="101" t="s">
        <v>434</v>
      </c>
      <c r="C44" s="120">
        <v>0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32742.13</v>
      </c>
      <c r="N44" s="121">
        <v>2.33</v>
      </c>
    </row>
    <row r="45" spans="1:14">
      <c r="A45" s="1263"/>
      <c r="B45" s="101" t="s">
        <v>435</v>
      </c>
      <c r="C45" s="120">
        <v>0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54329.279999999999</v>
      </c>
      <c r="N45" s="121">
        <v>3.87</v>
      </c>
    </row>
    <row r="46" spans="1:14">
      <c r="A46" s="1264"/>
      <c r="B46" s="110" t="s">
        <v>478</v>
      </c>
      <c r="C46" s="122">
        <v>0</v>
      </c>
      <c r="D46" s="122">
        <v>0</v>
      </c>
      <c r="E46" s="122">
        <v>460509.37</v>
      </c>
      <c r="F46" s="122">
        <v>32.81</v>
      </c>
      <c r="G46" s="122">
        <v>579998.16</v>
      </c>
      <c r="H46" s="122">
        <v>41.32</v>
      </c>
      <c r="I46" s="122">
        <v>227357.77</v>
      </c>
      <c r="J46" s="122">
        <v>16.2</v>
      </c>
      <c r="K46" s="122">
        <v>48671.99</v>
      </c>
      <c r="L46" s="122">
        <v>3.47</v>
      </c>
      <c r="M46" s="122">
        <v>1403608.7</v>
      </c>
      <c r="N46" s="123">
        <v>100</v>
      </c>
    </row>
    <row r="47" spans="1:14">
      <c r="A47" s="1263" t="s">
        <v>919</v>
      </c>
      <c r="B47" s="101" t="s">
        <v>457</v>
      </c>
      <c r="C47" s="125">
        <v>0</v>
      </c>
      <c r="D47" s="125">
        <v>0</v>
      </c>
      <c r="E47" s="125">
        <v>0</v>
      </c>
      <c r="F47" s="125">
        <v>0</v>
      </c>
      <c r="G47" s="125">
        <v>22429.439999999999</v>
      </c>
      <c r="H47" s="125">
        <v>2.1800000000000002</v>
      </c>
      <c r="I47" s="125">
        <v>2417.04</v>
      </c>
      <c r="J47" s="125">
        <v>0.23</v>
      </c>
      <c r="K47" s="125">
        <v>24.83</v>
      </c>
      <c r="L47" s="125" t="s">
        <v>431</v>
      </c>
      <c r="M47" s="125">
        <v>24871.31</v>
      </c>
      <c r="N47" s="126">
        <v>2.41</v>
      </c>
    </row>
    <row r="48" spans="1:14">
      <c r="A48" s="1263"/>
      <c r="B48" s="101" t="s">
        <v>458</v>
      </c>
      <c r="C48" s="120">
        <v>0</v>
      </c>
      <c r="D48" s="120">
        <v>0</v>
      </c>
      <c r="E48" s="120">
        <v>0</v>
      </c>
      <c r="F48" s="120">
        <v>0</v>
      </c>
      <c r="G48" s="120">
        <v>8.32</v>
      </c>
      <c r="H48" s="120" t="s">
        <v>431</v>
      </c>
      <c r="I48" s="120">
        <v>0.12</v>
      </c>
      <c r="J48" s="120" t="s">
        <v>431</v>
      </c>
      <c r="K48" s="120">
        <v>0</v>
      </c>
      <c r="L48" s="120">
        <v>0</v>
      </c>
      <c r="M48" s="120">
        <v>8.44</v>
      </c>
      <c r="N48" s="121">
        <v>0</v>
      </c>
    </row>
    <row r="49" spans="1:14">
      <c r="A49" s="1263"/>
      <c r="B49" s="101" t="s">
        <v>459</v>
      </c>
      <c r="C49" s="120">
        <v>0</v>
      </c>
      <c r="D49" s="120">
        <v>0</v>
      </c>
      <c r="E49" s="120">
        <v>0</v>
      </c>
      <c r="F49" s="120">
        <v>0</v>
      </c>
      <c r="G49" s="120">
        <v>233990.16</v>
      </c>
      <c r="H49" s="120">
        <v>22.7</v>
      </c>
      <c r="I49" s="120">
        <v>17550.019999999997</v>
      </c>
      <c r="J49" s="120">
        <v>1.7</v>
      </c>
      <c r="K49" s="120">
        <v>790.58</v>
      </c>
      <c r="L49" s="120">
        <v>0.08</v>
      </c>
      <c r="M49" s="120">
        <v>252330.75999999998</v>
      </c>
      <c r="N49" s="121">
        <v>24.479999999999997</v>
      </c>
    </row>
    <row r="50" spans="1:14">
      <c r="A50" s="1263"/>
      <c r="B50" s="101" t="s">
        <v>463</v>
      </c>
      <c r="C50" s="120">
        <v>0</v>
      </c>
      <c r="D50" s="120">
        <v>0</v>
      </c>
      <c r="E50" s="120">
        <v>0</v>
      </c>
      <c r="F50" s="120">
        <v>0</v>
      </c>
      <c r="G50" s="120">
        <v>4297.0600000000004</v>
      </c>
      <c r="H50" s="120">
        <v>0.42</v>
      </c>
      <c r="I50" s="120">
        <v>100.95</v>
      </c>
      <c r="J50" s="120">
        <v>0.01</v>
      </c>
      <c r="K50" s="120">
        <v>1.63</v>
      </c>
      <c r="L50" s="120" t="s">
        <v>431</v>
      </c>
      <c r="M50" s="120">
        <v>4399.6400000000003</v>
      </c>
      <c r="N50" s="121">
        <v>0.43</v>
      </c>
    </row>
    <row r="51" spans="1:14">
      <c r="A51" s="1263"/>
      <c r="B51" s="101" t="s">
        <v>464</v>
      </c>
      <c r="C51" s="120">
        <v>0</v>
      </c>
      <c r="D51" s="120">
        <v>0</v>
      </c>
      <c r="E51" s="120">
        <v>0</v>
      </c>
      <c r="F51" s="120">
        <v>0</v>
      </c>
      <c r="G51" s="120">
        <v>51533.27</v>
      </c>
      <c r="H51" s="120">
        <v>5</v>
      </c>
      <c r="I51" s="120">
        <v>5561.06</v>
      </c>
      <c r="J51" s="120">
        <v>0.54</v>
      </c>
      <c r="K51" s="120">
        <v>48.85</v>
      </c>
      <c r="L51" s="120" t="s">
        <v>431</v>
      </c>
      <c r="M51" s="120">
        <v>57143.179999999993</v>
      </c>
      <c r="N51" s="121">
        <v>5.54</v>
      </c>
    </row>
    <row r="52" spans="1:14">
      <c r="A52" s="1263"/>
      <c r="B52" s="101" t="s">
        <v>460</v>
      </c>
      <c r="C52" s="120">
        <v>55.98</v>
      </c>
      <c r="D52" s="120">
        <v>0.01</v>
      </c>
      <c r="E52" s="120">
        <v>681990.61</v>
      </c>
      <c r="F52" s="120">
        <v>66.17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682046.59</v>
      </c>
      <c r="N52" s="121">
        <v>66.180000000000007</v>
      </c>
    </row>
    <row r="53" spans="1:14">
      <c r="A53" s="1263"/>
      <c r="B53" s="101" t="s">
        <v>75</v>
      </c>
      <c r="C53" s="120">
        <v>55.98</v>
      </c>
      <c r="D53" s="120">
        <v>0.01</v>
      </c>
      <c r="E53" s="120">
        <v>681990.61</v>
      </c>
      <c r="F53" s="120">
        <v>66.17</v>
      </c>
      <c r="G53" s="120">
        <v>312258.25</v>
      </c>
      <c r="H53" s="120">
        <v>30.3</v>
      </c>
      <c r="I53" s="120">
        <v>25629.19</v>
      </c>
      <c r="J53" s="120">
        <v>2.48</v>
      </c>
      <c r="K53" s="120">
        <v>865.8900000000001</v>
      </c>
      <c r="L53" s="120">
        <v>0.08</v>
      </c>
      <c r="M53" s="120">
        <v>1020799.9199999999</v>
      </c>
      <c r="N53" s="121">
        <v>99.04</v>
      </c>
    </row>
    <row r="54" spans="1:14">
      <c r="A54" s="1263"/>
      <c r="B54" s="101" t="s">
        <v>434</v>
      </c>
      <c r="C54" s="120">
        <v>0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2779.62</v>
      </c>
      <c r="N54" s="121">
        <v>0.27</v>
      </c>
    </row>
    <row r="55" spans="1:14">
      <c r="A55" s="1263"/>
      <c r="B55" s="101" t="s">
        <v>435</v>
      </c>
      <c r="C55" s="120">
        <v>0</v>
      </c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7062.49</v>
      </c>
      <c r="N55" s="121">
        <v>0.69</v>
      </c>
    </row>
    <row r="56" spans="1:14">
      <c r="A56" s="1264"/>
      <c r="B56" s="110" t="s">
        <v>478</v>
      </c>
      <c r="C56" s="122">
        <v>0</v>
      </c>
      <c r="D56" s="122">
        <v>0</v>
      </c>
      <c r="E56" s="122">
        <v>681990.61</v>
      </c>
      <c r="F56" s="122">
        <v>66.17</v>
      </c>
      <c r="G56" s="122">
        <v>312258.25</v>
      </c>
      <c r="H56" s="122">
        <v>30.3</v>
      </c>
      <c r="I56" s="122">
        <v>25629.19</v>
      </c>
      <c r="J56" s="122">
        <v>2.48</v>
      </c>
      <c r="K56" s="122">
        <v>865.8900000000001</v>
      </c>
      <c r="L56" s="122">
        <v>0.08</v>
      </c>
      <c r="M56" s="122">
        <v>1030642.0299999999</v>
      </c>
      <c r="N56" s="123">
        <v>100</v>
      </c>
    </row>
    <row r="57" spans="1:14">
      <c r="A57" s="1265" t="s">
        <v>611</v>
      </c>
      <c r="B57" s="101" t="s">
        <v>457</v>
      </c>
      <c r="C57" s="120">
        <v>0</v>
      </c>
      <c r="D57" s="120">
        <v>0</v>
      </c>
      <c r="E57" s="120">
        <v>0</v>
      </c>
      <c r="F57" s="120">
        <v>0</v>
      </c>
      <c r="G57" s="120">
        <v>99192.4</v>
      </c>
      <c r="H57" s="120">
        <v>15.74</v>
      </c>
      <c r="I57" s="120">
        <v>11591.26</v>
      </c>
      <c r="J57" s="120">
        <v>1.84</v>
      </c>
      <c r="K57" s="120">
        <v>0</v>
      </c>
      <c r="L57" s="120">
        <v>0</v>
      </c>
      <c r="M57" s="120">
        <v>110783.66</v>
      </c>
      <c r="N57" s="121">
        <v>17.579999999999998</v>
      </c>
    </row>
    <row r="58" spans="1:14">
      <c r="A58" s="1263"/>
      <c r="B58" s="101" t="s">
        <v>459</v>
      </c>
      <c r="C58" s="120">
        <v>0</v>
      </c>
      <c r="D58" s="120">
        <v>0</v>
      </c>
      <c r="E58" s="120">
        <v>0</v>
      </c>
      <c r="F58" s="120">
        <v>0</v>
      </c>
      <c r="G58" s="120">
        <v>143080.51</v>
      </c>
      <c r="H58" s="120">
        <v>22.72</v>
      </c>
      <c r="I58" s="120">
        <v>80696.11</v>
      </c>
      <c r="J58" s="120">
        <v>12.8</v>
      </c>
      <c r="K58" s="120">
        <v>388.11</v>
      </c>
      <c r="L58" s="120">
        <v>0.06</v>
      </c>
      <c r="M58" s="120">
        <v>224164.73</v>
      </c>
      <c r="N58" s="121">
        <v>35.58</v>
      </c>
    </row>
    <row r="59" spans="1:14">
      <c r="A59" s="1263"/>
      <c r="B59" s="101" t="s">
        <v>458</v>
      </c>
      <c r="C59" s="120">
        <v>0</v>
      </c>
      <c r="D59" s="120">
        <v>0</v>
      </c>
      <c r="E59" s="120">
        <v>0</v>
      </c>
      <c r="F59" s="120">
        <v>0</v>
      </c>
      <c r="G59" s="120">
        <v>19424.490000000002</v>
      </c>
      <c r="H59" s="120">
        <v>3.08</v>
      </c>
      <c r="I59" s="120">
        <v>120.11</v>
      </c>
      <c r="J59" s="120">
        <v>0.02</v>
      </c>
      <c r="K59" s="120">
        <v>0</v>
      </c>
      <c r="L59" s="120">
        <v>0</v>
      </c>
      <c r="M59" s="120">
        <v>19544.599999999999</v>
      </c>
      <c r="N59" s="121">
        <v>3.1</v>
      </c>
    </row>
    <row r="60" spans="1:14">
      <c r="A60" s="1263"/>
      <c r="B60" s="101" t="s">
        <v>463</v>
      </c>
      <c r="C60" s="120">
        <v>0</v>
      </c>
      <c r="D60" s="120">
        <v>0</v>
      </c>
      <c r="E60" s="120">
        <v>0</v>
      </c>
      <c r="F60" s="120">
        <v>0</v>
      </c>
      <c r="G60" s="120">
        <v>12025.98</v>
      </c>
      <c r="H60" s="120">
        <v>1.91</v>
      </c>
      <c r="I60" s="120">
        <v>16718.150000000001</v>
      </c>
      <c r="J60" s="120">
        <v>2.65</v>
      </c>
      <c r="K60" s="120">
        <v>2918.01</v>
      </c>
      <c r="L60" s="120">
        <v>0.46</v>
      </c>
      <c r="M60" s="120">
        <v>31662.14</v>
      </c>
      <c r="N60" s="121">
        <v>5.0199999999999996</v>
      </c>
    </row>
    <row r="61" spans="1:14">
      <c r="A61" s="1263"/>
      <c r="B61" s="101" t="s">
        <v>464</v>
      </c>
      <c r="C61" s="120">
        <v>0</v>
      </c>
      <c r="D61" s="120">
        <v>0</v>
      </c>
      <c r="E61" s="120">
        <v>0</v>
      </c>
      <c r="F61" s="120">
        <v>0</v>
      </c>
      <c r="G61" s="120">
        <v>32737.01</v>
      </c>
      <c r="H61" s="120">
        <v>5.19</v>
      </c>
      <c r="I61" s="120">
        <v>41114.959999999999</v>
      </c>
      <c r="J61" s="120">
        <v>6.52</v>
      </c>
      <c r="K61" s="120">
        <v>1510.97</v>
      </c>
      <c r="L61" s="120">
        <v>0.24</v>
      </c>
      <c r="M61" s="120">
        <v>75362.94</v>
      </c>
      <c r="N61" s="121">
        <v>11.95</v>
      </c>
    </row>
    <row r="62" spans="1:14">
      <c r="A62" s="1263"/>
      <c r="B62" s="101" t="s">
        <v>460</v>
      </c>
      <c r="C62" s="120">
        <v>33.5</v>
      </c>
      <c r="D62" s="120">
        <v>0.01</v>
      </c>
      <c r="E62" s="120">
        <v>137297.48000000001</v>
      </c>
      <c r="F62" s="120">
        <v>21.78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137330.98000000001</v>
      </c>
      <c r="N62" s="121">
        <v>21.79</v>
      </c>
    </row>
    <row r="63" spans="1:14">
      <c r="A63" s="1263"/>
      <c r="B63" s="101" t="s">
        <v>75</v>
      </c>
      <c r="C63" s="120">
        <v>33.5</v>
      </c>
      <c r="D63" s="120">
        <v>0.01</v>
      </c>
      <c r="E63" s="120">
        <v>137297.48000000001</v>
      </c>
      <c r="F63" s="120">
        <v>21.78</v>
      </c>
      <c r="G63" s="120">
        <v>306460.39</v>
      </c>
      <c r="H63" s="120">
        <v>48.64</v>
      </c>
      <c r="I63" s="120">
        <v>150240.59</v>
      </c>
      <c r="J63" s="120">
        <v>23.83</v>
      </c>
      <c r="K63" s="120">
        <v>4817.09</v>
      </c>
      <c r="L63" s="120">
        <v>0.76</v>
      </c>
      <c r="M63" s="120">
        <v>598849.05000000005</v>
      </c>
      <c r="N63" s="121">
        <v>95.02</v>
      </c>
    </row>
    <row r="64" spans="1:14">
      <c r="A64" s="1263"/>
      <c r="B64" s="101" t="s">
        <v>434</v>
      </c>
      <c r="C64" s="120">
        <v>0</v>
      </c>
      <c r="D64" s="120">
        <v>0</v>
      </c>
      <c r="E64" s="120">
        <v>0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9418.76</v>
      </c>
      <c r="N64" s="121">
        <v>1.49</v>
      </c>
    </row>
    <row r="65" spans="1:14">
      <c r="A65" s="1263"/>
      <c r="B65" s="101" t="s">
        <v>435</v>
      </c>
      <c r="C65" s="120">
        <v>0</v>
      </c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22018.52</v>
      </c>
      <c r="N65" s="121">
        <v>3.49</v>
      </c>
    </row>
    <row r="66" spans="1:14">
      <c r="A66" s="1264"/>
      <c r="B66" s="110" t="s">
        <v>478</v>
      </c>
      <c r="C66" s="122">
        <v>33.5</v>
      </c>
      <c r="D66" s="122">
        <v>0.01</v>
      </c>
      <c r="E66" s="122">
        <v>137297.48000000001</v>
      </c>
      <c r="F66" s="122">
        <v>21.78</v>
      </c>
      <c r="G66" s="122">
        <v>306460.39</v>
      </c>
      <c r="H66" s="122">
        <v>48.64</v>
      </c>
      <c r="I66" s="122">
        <v>150240.59</v>
      </c>
      <c r="J66" s="122">
        <v>23.83</v>
      </c>
      <c r="K66" s="122">
        <v>4817.09</v>
      </c>
      <c r="L66" s="122">
        <v>0.76</v>
      </c>
      <c r="M66" s="122">
        <v>630286.32999999996</v>
      </c>
      <c r="N66" s="123">
        <v>100</v>
      </c>
    </row>
    <row r="67" spans="1:14">
      <c r="A67" s="1265" t="s">
        <v>612</v>
      </c>
      <c r="B67" s="101" t="s">
        <v>457</v>
      </c>
      <c r="C67" s="120">
        <v>0</v>
      </c>
      <c r="D67" s="120">
        <v>0</v>
      </c>
      <c r="E67" s="120">
        <v>0</v>
      </c>
      <c r="F67" s="120">
        <v>0</v>
      </c>
      <c r="G67" s="120">
        <v>3573.18</v>
      </c>
      <c r="H67" s="120">
        <v>1.76</v>
      </c>
      <c r="I67" s="120">
        <v>2409.8200000000002</v>
      </c>
      <c r="J67" s="120">
        <v>1.18</v>
      </c>
      <c r="K67" s="120">
        <v>698.94</v>
      </c>
      <c r="L67" s="120">
        <v>0.34</v>
      </c>
      <c r="M67" s="120">
        <v>6681.94</v>
      </c>
      <c r="N67" s="121">
        <v>3.28</v>
      </c>
    </row>
    <row r="68" spans="1:14">
      <c r="A68" s="1263"/>
      <c r="B68" s="101" t="s">
        <v>459</v>
      </c>
      <c r="C68" s="120">
        <v>0</v>
      </c>
      <c r="D68" s="120">
        <v>0</v>
      </c>
      <c r="E68" s="120">
        <v>0</v>
      </c>
      <c r="F68" s="120">
        <v>0</v>
      </c>
      <c r="G68" s="120">
        <v>101337.28</v>
      </c>
      <c r="H68" s="120">
        <v>49.81</v>
      </c>
      <c r="I68" s="120">
        <v>60702.04</v>
      </c>
      <c r="J68" s="120">
        <v>29.84</v>
      </c>
      <c r="K68" s="120">
        <v>5871.91</v>
      </c>
      <c r="L68" s="120">
        <v>2.89</v>
      </c>
      <c r="M68" s="120">
        <v>167911.23</v>
      </c>
      <c r="N68" s="121">
        <v>82.54</v>
      </c>
    </row>
    <row r="69" spans="1:14">
      <c r="A69" s="1263"/>
      <c r="B69" s="101" t="s">
        <v>458</v>
      </c>
      <c r="C69" s="120">
        <v>0</v>
      </c>
      <c r="D69" s="120">
        <v>0</v>
      </c>
      <c r="E69" s="120">
        <v>0</v>
      </c>
      <c r="F69" s="120">
        <v>0</v>
      </c>
      <c r="G69" s="120">
        <v>2289.87</v>
      </c>
      <c r="H69" s="120">
        <v>1.1299999999999999</v>
      </c>
      <c r="I69" s="120">
        <v>26.12</v>
      </c>
      <c r="J69" s="120">
        <v>0.01</v>
      </c>
      <c r="K69" s="120">
        <v>0</v>
      </c>
      <c r="L69" s="120">
        <v>0</v>
      </c>
      <c r="M69" s="120">
        <v>2315.9899999999998</v>
      </c>
      <c r="N69" s="121">
        <v>1.1399999999999999</v>
      </c>
    </row>
    <row r="70" spans="1:14">
      <c r="A70" s="1263"/>
      <c r="B70" s="101" t="s">
        <v>463</v>
      </c>
      <c r="C70" s="120">
        <v>0</v>
      </c>
      <c r="D70" s="120">
        <v>0</v>
      </c>
      <c r="E70" s="120">
        <v>0</v>
      </c>
      <c r="F70" s="120">
        <v>0</v>
      </c>
      <c r="G70" s="120">
        <v>71.95</v>
      </c>
      <c r="H70" s="120">
        <v>0.04</v>
      </c>
      <c r="I70" s="120">
        <v>99.89</v>
      </c>
      <c r="J70" s="120">
        <v>0.05</v>
      </c>
      <c r="K70" s="120">
        <v>0.69</v>
      </c>
      <c r="L70" s="120" t="s">
        <v>431</v>
      </c>
      <c r="M70" s="120">
        <v>172.53</v>
      </c>
      <c r="N70" s="121">
        <v>0.09</v>
      </c>
    </row>
    <row r="71" spans="1:14">
      <c r="A71" s="1263"/>
      <c r="B71" s="101" t="s">
        <v>460</v>
      </c>
      <c r="C71" s="120">
        <v>7.06</v>
      </c>
      <c r="D71" s="120" t="s">
        <v>431</v>
      </c>
      <c r="E71" s="120">
        <v>10985.8</v>
      </c>
      <c r="F71" s="120">
        <v>5.4</v>
      </c>
      <c r="G71" s="120">
        <v>4.01</v>
      </c>
      <c r="H71" s="120" t="s">
        <v>431</v>
      </c>
      <c r="I71" s="120">
        <v>0</v>
      </c>
      <c r="J71" s="120">
        <v>0</v>
      </c>
      <c r="K71" s="120">
        <v>0</v>
      </c>
      <c r="L71" s="120">
        <v>0</v>
      </c>
      <c r="M71" s="120">
        <v>10996.87</v>
      </c>
      <c r="N71" s="121">
        <v>5.4</v>
      </c>
    </row>
    <row r="72" spans="1:14">
      <c r="A72" s="1263"/>
      <c r="B72" s="101" t="s">
        <v>75</v>
      </c>
      <c r="C72" s="120">
        <v>7.06</v>
      </c>
      <c r="D72" s="120" t="s">
        <v>431</v>
      </c>
      <c r="E72" s="120">
        <v>10985.8</v>
      </c>
      <c r="F72" s="120">
        <v>5.4</v>
      </c>
      <c r="G72" s="120">
        <v>107276.29</v>
      </c>
      <c r="H72" s="120">
        <v>52.74</v>
      </c>
      <c r="I72" s="120">
        <v>63237.87</v>
      </c>
      <c r="J72" s="120">
        <v>31.08</v>
      </c>
      <c r="K72" s="120">
        <v>6571.54</v>
      </c>
      <c r="L72" s="120">
        <v>3.23</v>
      </c>
      <c r="M72" s="120">
        <v>188078.56</v>
      </c>
      <c r="N72" s="121">
        <v>92.45</v>
      </c>
    </row>
    <row r="73" spans="1:14">
      <c r="A73" s="1263"/>
      <c r="B73" s="101" t="s">
        <v>434</v>
      </c>
      <c r="C73" s="120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82.33</v>
      </c>
      <c r="N73" s="121">
        <v>0.04</v>
      </c>
    </row>
    <row r="74" spans="1:14">
      <c r="A74" s="1263"/>
      <c r="B74" s="101" t="s">
        <v>435</v>
      </c>
      <c r="C74" s="120">
        <v>0</v>
      </c>
      <c r="D74" s="120">
        <v>0</v>
      </c>
      <c r="E74" s="120">
        <v>0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15275.54</v>
      </c>
      <c r="N74" s="121">
        <v>7.51</v>
      </c>
    </row>
    <row r="75" spans="1:14">
      <c r="A75" s="1264"/>
      <c r="B75" s="110" t="s">
        <v>478</v>
      </c>
      <c r="C75" s="122">
        <v>7.06</v>
      </c>
      <c r="D75" s="122" t="s">
        <v>431</v>
      </c>
      <c r="E75" s="122">
        <v>10985.8</v>
      </c>
      <c r="F75" s="122">
        <v>5.4</v>
      </c>
      <c r="G75" s="122">
        <v>107276.29</v>
      </c>
      <c r="H75" s="122">
        <v>52.74</v>
      </c>
      <c r="I75" s="122">
        <v>63237.87</v>
      </c>
      <c r="J75" s="122">
        <v>31.08</v>
      </c>
      <c r="K75" s="122">
        <v>6571.54</v>
      </c>
      <c r="L75" s="122">
        <v>3.23</v>
      </c>
      <c r="M75" s="122">
        <v>203436.43</v>
      </c>
      <c r="N75" s="123">
        <v>100</v>
      </c>
    </row>
    <row r="76" spans="1:14">
      <c r="A76" s="1265" t="s">
        <v>613</v>
      </c>
      <c r="B76" s="101" t="s">
        <v>457</v>
      </c>
      <c r="C76" s="120">
        <v>0</v>
      </c>
      <c r="D76" s="120">
        <v>0</v>
      </c>
      <c r="E76" s="120">
        <v>0</v>
      </c>
      <c r="F76" s="120">
        <v>0</v>
      </c>
      <c r="G76" s="120">
        <v>127111.28</v>
      </c>
      <c r="H76" s="120">
        <v>11.77</v>
      </c>
      <c r="I76" s="120">
        <v>14826.01</v>
      </c>
      <c r="J76" s="120">
        <v>1.37</v>
      </c>
      <c r="K76" s="120">
        <v>1653.14</v>
      </c>
      <c r="L76" s="120">
        <v>0.15</v>
      </c>
      <c r="M76" s="120">
        <v>143590.43</v>
      </c>
      <c r="N76" s="121">
        <v>13.29</v>
      </c>
    </row>
    <row r="77" spans="1:14">
      <c r="A77" s="1263"/>
      <c r="B77" s="101" t="s">
        <v>458</v>
      </c>
      <c r="C77" s="120">
        <v>0</v>
      </c>
      <c r="D77" s="120">
        <v>0</v>
      </c>
      <c r="E77" s="120">
        <v>0</v>
      </c>
      <c r="F77" s="120">
        <v>0</v>
      </c>
      <c r="G77" s="120">
        <v>50168.11</v>
      </c>
      <c r="H77" s="120">
        <v>4.6399999999999997</v>
      </c>
      <c r="I77" s="120">
        <v>241.22</v>
      </c>
      <c r="J77" s="120">
        <v>0.02</v>
      </c>
      <c r="K77" s="120">
        <v>0</v>
      </c>
      <c r="L77" s="120">
        <v>0</v>
      </c>
      <c r="M77" s="120">
        <v>50409.33</v>
      </c>
      <c r="N77" s="121">
        <v>4.66</v>
      </c>
    </row>
    <row r="78" spans="1:14">
      <c r="A78" s="1263"/>
      <c r="B78" s="101" t="s">
        <v>459</v>
      </c>
      <c r="C78" s="120">
        <v>0</v>
      </c>
      <c r="D78" s="120">
        <v>0</v>
      </c>
      <c r="E78" s="120">
        <v>0</v>
      </c>
      <c r="F78" s="120">
        <v>0</v>
      </c>
      <c r="G78" s="120">
        <v>341032.21</v>
      </c>
      <c r="H78" s="120">
        <v>31.56</v>
      </c>
      <c r="I78" s="120">
        <v>170455.85</v>
      </c>
      <c r="J78" s="120">
        <v>15.77</v>
      </c>
      <c r="K78" s="120">
        <v>7861.42</v>
      </c>
      <c r="L78" s="120">
        <v>0.73</v>
      </c>
      <c r="M78" s="120">
        <v>519349.48</v>
      </c>
      <c r="N78" s="121">
        <v>48.06</v>
      </c>
    </row>
    <row r="79" spans="1:14">
      <c r="A79" s="1263"/>
      <c r="B79" s="101" t="s">
        <v>464</v>
      </c>
      <c r="C79" s="120">
        <v>0</v>
      </c>
      <c r="D79" s="120">
        <v>0</v>
      </c>
      <c r="E79" s="120">
        <v>0</v>
      </c>
      <c r="F79" s="120">
        <v>0</v>
      </c>
      <c r="G79" s="120">
        <v>45535.9</v>
      </c>
      <c r="H79" s="120">
        <v>4.21</v>
      </c>
      <c r="I79" s="120">
        <v>41768.93</v>
      </c>
      <c r="J79" s="120">
        <v>3.87</v>
      </c>
      <c r="K79" s="120">
        <v>6766.48</v>
      </c>
      <c r="L79" s="120">
        <v>0.63</v>
      </c>
      <c r="M79" s="120">
        <v>94071.31</v>
      </c>
      <c r="N79" s="121">
        <v>8.7100000000000009</v>
      </c>
    </row>
    <row r="80" spans="1:14">
      <c r="A80" s="1263"/>
      <c r="B80" s="101" t="s">
        <v>460</v>
      </c>
      <c r="C80" s="120">
        <v>0</v>
      </c>
      <c r="D80" s="120">
        <v>0</v>
      </c>
      <c r="E80" s="120">
        <v>201712.76</v>
      </c>
      <c r="F80" s="120">
        <v>18.670000000000002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201712.76</v>
      </c>
      <c r="N80" s="121">
        <v>18.670000000000002</v>
      </c>
    </row>
    <row r="81" spans="1:14">
      <c r="A81" s="1263"/>
      <c r="B81" s="101" t="s">
        <v>75</v>
      </c>
      <c r="C81" s="120">
        <v>0</v>
      </c>
      <c r="D81" s="120">
        <v>0</v>
      </c>
      <c r="E81" s="120">
        <v>201712.76</v>
      </c>
      <c r="F81" s="120">
        <v>18.670000000000002</v>
      </c>
      <c r="G81" s="120">
        <v>563847.5</v>
      </c>
      <c r="H81" s="120">
        <v>52.18</v>
      </c>
      <c r="I81" s="120">
        <v>227292.01</v>
      </c>
      <c r="J81" s="120">
        <v>21.03</v>
      </c>
      <c r="K81" s="120">
        <v>16281.04</v>
      </c>
      <c r="L81" s="120">
        <v>1.51</v>
      </c>
      <c r="M81" s="120">
        <v>1009133.31</v>
      </c>
      <c r="N81" s="121">
        <v>93.39</v>
      </c>
    </row>
    <row r="82" spans="1:14">
      <c r="A82" s="1263"/>
      <c r="B82" s="101" t="s">
        <v>434</v>
      </c>
      <c r="C82" s="120">
        <v>0</v>
      </c>
      <c r="D82" s="120">
        <v>0</v>
      </c>
      <c r="E82" s="120">
        <v>0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12646.42</v>
      </c>
      <c r="N82" s="121">
        <v>1.17</v>
      </c>
    </row>
    <row r="83" spans="1:14">
      <c r="A83" s="1263"/>
      <c r="B83" s="101" t="s">
        <v>435</v>
      </c>
      <c r="C83" s="120">
        <v>0</v>
      </c>
      <c r="D83" s="120">
        <v>0</v>
      </c>
      <c r="E83" s="120">
        <v>0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58829.01</v>
      </c>
      <c r="N83" s="121">
        <v>5.44</v>
      </c>
    </row>
    <row r="84" spans="1:14">
      <c r="A84" s="1264"/>
      <c r="B84" s="110" t="s">
        <v>478</v>
      </c>
      <c r="C84" s="122">
        <v>0</v>
      </c>
      <c r="D84" s="122">
        <v>0</v>
      </c>
      <c r="E84" s="122">
        <v>201712.76</v>
      </c>
      <c r="F84" s="122">
        <v>18.670000000000002</v>
      </c>
      <c r="G84" s="122">
        <v>563847.5</v>
      </c>
      <c r="H84" s="122">
        <v>52.18</v>
      </c>
      <c r="I84" s="122">
        <v>227292.01</v>
      </c>
      <c r="J84" s="122">
        <v>21.03</v>
      </c>
      <c r="K84" s="122">
        <v>16281.04</v>
      </c>
      <c r="L84" s="122">
        <v>1.51</v>
      </c>
      <c r="M84" s="122">
        <v>1080608.74</v>
      </c>
      <c r="N84" s="123">
        <v>100</v>
      </c>
    </row>
    <row r="85" spans="1:14">
      <c r="A85" s="1265" t="s">
        <v>614</v>
      </c>
      <c r="B85" s="101" t="s">
        <v>457</v>
      </c>
      <c r="C85" s="120">
        <v>0</v>
      </c>
      <c r="D85" s="120">
        <v>0</v>
      </c>
      <c r="E85" s="120">
        <v>0</v>
      </c>
      <c r="F85" s="120">
        <v>0</v>
      </c>
      <c r="G85" s="120">
        <v>7775.54</v>
      </c>
      <c r="H85" s="120">
        <v>0.96</v>
      </c>
      <c r="I85" s="120">
        <v>80.39</v>
      </c>
      <c r="J85" s="120">
        <v>0.01</v>
      </c>
      <c r="K85" s="120">
        <v>274.49</v>
      </c>
      <c r="L85" s="120">
        <v>0.03</v>
      </c>
      <c r="M85" s="120">
        <v>8130.42</v>
      </c>
      <c r="N85" s="121">
        <v>1</v>
      </c>
    </row>
    <row r="86" spans="1:14">
      <c r="A86" s="1263"/>
      <c r="B86" s="101" t="s">
        <v>458</v>
      </c>
      <c r="C86" s="120">
        <v>0</v>
      </c>
      <c r="D86" s="120">
        <v>0</v>
      </c>
      <c r="E86" s="120">
        <v>0</v>
      </c>
      <c r="F86" s="120">
        <v>0</v>
      </c>
      <c r="G86" s="120">
        <v>14.88</v>
      </c>
      <c r="H86" s="120" t="s">
        <v>431</v>
      </c>
      <c r="I86" s="120">
        <v>0.81</v>
      </c>
      <c r="J86" s="120" t="s">
        <v>431</v>
      </c>
      <c r="K86" s="120">
        <v>0</v>
      </c>
      <c r="L86" s="120">
        <v>0</v>
      </c>
      <c r="M86" s="120">
        <v>15.69</v>
      </c>
      <c r="N86" s="121" t="s">
        <v>431</v>
      </c>
    </row>
    <row r="87" spans="1:14">
      <c r="A87" s="1263"/>
      <c r="B87" s="101" t="s">
        <v>459</v>
      </c>
      <c r="C87" s="120">
        <v>0</v>
      </c>
      <c r="D87" s="120">
        <v>0</v>
      </c>
      <c r="E87" s="120">
        <v>0</v>
      </c>
      <c r="F87" s="120">
        <v>0</v>
      </c>
      <c r="G87" s="120">
        <v>16066.11</v>
      </c>
      <c r="H87" s="120">
        <v>1.98</v>
      </c>
      <c r="I87" s="120">
        <v>224.04</v>
      </c>
      <c r="J87" s="120">
        <v>0.03</v>
      </c>
      <c r="K87" s="120">
        <v>799.97</v>
      </c>
      <c r="L87" s="120">
        <v>0.1</v>
      </c>
      <c r="M87" s="120">
        <v>17090.12</v>
      </c>
      <c r="N87" s="121">
        <v>2.11</v>
      </c>
    </row>
    <row r="88" spans="1:14">
      <c r="A88" s="1263"/>
      <c r="B88" s="101" t="s">
        <v>464</v>
      </c>
      <c r="C88" s="120">
        <v>0</v>
      </c>
      <c r="D88" s="120">
        <v>0</v>
      </c>
      <c r="E88" s="120">
        <v>0</v>
      </c>
      <c r="F88" s="120">
        <v>0</v>
      </c>
      <c r="G88" s="120">
        <v>53404.33</v>
      </c>
      <c r="H88" s="120">
        <v>6.59</v>
      </c>
      <c r="I88" s="120">
        <v>4655.49</v>
      </c>
      <c r="J88" s="120">
        <v>0.56999999999999995</v>
      </c>
      <c r="K88" s="120">
        <v>323.38</v>
      </c>
      <c r="L88" s="120">
        <v>0.04</v>
      </c>
      <c r="M88" s="120">
        <v>58383.199999999997</v>
      </c>
      <c r="N88" s="121">
        <v>7.2</v>
      </c>
    </row>
    <row r="89" spans="1:14">
      <c r="A89" s="1263"/>
      <c r="B89" s="101" t="s">
        <v>460</v>
      </c>
      <c r="C89" s="120">
        <v>0</v>
      </c>
      <c r="D89" s="120">
        <v>0</v>
      </c>
      <c r="E89" s="120">
        <v>709000.53</v>
      </c>
      <c r="F89" s="120">
        <v>87.42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709000.53</v>
      </c>
      <c r="N89" s="121">
        <v>87.42</v>
      </c>
    </row>
    <row r="90" spans="1:14">
      <c r="A90" s="1263"/>
      <c r="B90" s="101" t="s">
        <v>75</v>
      </c>
      <c r="C90" s="120">
        <v>0</v>
      </c>
      <c r="D90" s="120">
        <v>0</v>
      </c>
      <c r="E90" s="120">
        <v>709000.53</v>
      </c>
      <c r="F90" s="120">
        <v>87.42</v>
      </c>
      <c r="G90" s="120">
        <v>77260.86</v>
      </c>
      <c r="H90" s="120">
        <v>9.5299999999999994</v>
      </c>
      <c r="I90" s="120">
        <v>4960.7299999999996</v>
      </c>
      <c r="J90" s="120">
        <v>0.61</v>
      </c>
      <c r="K90" s="120">
        <v>1397.84</v>
      </c>
      <c r="L90" s="120">
        <v>0.17</v>
      </c>
      <c r="M90" s="120">
        <v>792619.96</v>
      </c>
      <c r="N90" s="121">
        <v>97.73</v>
      </c>
    </row>
    <row r="91" spans="1:14">
      <c r="A91" s="1263"/>
      <c r="B91" s="101" t="s">
        <v>434</v>
      </c>
      <c r="C91" s="120">
        <v>0</v>
      </c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1488.54</v>
      </c>
      <c r="N91" s="121">
        <v>0.18</v>
      </c>
    </row>
    <row r="92" spans="1:14">
      <c r="A92" s="1263"/>
      <c r="B92" s="101" t="s">
        <v>435</v>
      </c>
      <c r="C92" s="120">
        <v>0</v>
      </c>
      <c r="D92" s="120">
        <v>0</v>
      </c>
      <c r="E92" s="120">
        <v>0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16940.47</v>
      </c>
      <c r="N92" s="121">
        <v>2.09</v>
      </c>
    </row>
    <row r="93" spans="1:14">
      <c r="A93" s="1264"/>
      <c r="B93" s="110" t="s">
        <v>478</v>
      </c>
      <c r="C93" s="122">
        <v>0</v>
      </c>
      <c r="D93" s="122">
        <v>0</v>
      </c>
      <c r="E93" s="122">
        <v>709000.53</v>
      </c>
      <c r="F93" s="122">
        <v>87.42</v>
      </c>
      <c r="G93" s="122">
        <v>77260.86</v>
      </c>
      <c r="H93" s="122">
        <v>9.5299999999999994</v>
      </c>
      <c r="I93" s="122">
        <v>4960.7299999999996</v>
      </c>
      <c r="J93" s="122">
        <v>0.61</v>
      </c>
      <c r="K93" s="122">
        <v>1397.84</v>
      </c>
      <c r="L93" s="122">
        <v>0.17</v>
      </c>
      <c r="M93" s="122">
        <v>811048.97</v>
      </c>
      <c r="N93" s="123">
        <v>100</v>
      </c>
    </row>
    <row r="94" spans="1:14">
      <c r="A94" s="1265" t="s">
        <v>136</v>
      </c>
      <c r="B94" s="101" t="s">
        <v>457</v>
      </c>
      <c r="C94" s="120">
        <v>0</v>
      </c>
      <c r="D94" s="120">
        <v>0</v>
      </c>
      <c r="E94" s="120">
        <v>0</v>
      </c>
      <c r="F94" s="120">
        <v>0</v>
      </c>
      <c r="G94" s="120">
        <v>59468.59</v>
      </c>
      <c r="H94" s="120">
        <v>5.63</v>
      </c>
      <c r="I94" s="120">
        <v>14331.81</v>
      </c>
      <c r="J94" s="120">
        <v>1.36</v>
      </c>
      <c r="K94" s="120">
        <v>1103.31</v>
      </c>
      <c r="L94" s="120">
        <v>0.1</v>
      </c>
      <c r="M94" s="120">
        <v>74903.710000000006</v>
      </c>
      <c r="N94" s="121">
        <v>7.09</v>
      </c>
    </row>
    <row r="95" spans="1:14">
      <c r="A95" s="1263"/>
      <c r="B95" s="101" t="s">
        <v>458</v>
      </c>
      <c r="C95" s="120">
        <v>0</v>
      </c>
      <c r="D95" s="120">
        <v>0</v>
      </c>
      <c r="E95" s="120">
        <v>0</v>
      </c>
      <c r="F95" s="120">
        <v>0</v>
      </c>
      <c r="G95" s="120">
        <v>1.37</v>
      </c>
      <c r="H95" s="120" t="s">
        <v>431</v>
      </c>
      <c r="I95" s="120">
        <v>0</v>
      </c>
      <c r="J95" s="120">
        <v>0</v>
      </c>
      <c r="K95" s="120">
        <v>0</v>
      </c>
      <c r="L95" s="120">
        <v>0</v>
      </c>
      <c r="M95" s="120">
        <v>1.37</v>
      </c>
      <c r="N95" s="121">
        <v>0</v>
      </c>
    </row>
    <row r="96" spans="1:14">
      <c r="A96" s="1263"/>
      <c r="B96" s="101" t="s">
        <v>459</v>
      </c>
      <c r="C96" s="120">
        <v>0</v>
      </c>
      <c r="D96" s="120">
        <v>0</v>
      </c>
      <c r="E96" s="120">
        <v>0</v>
      </c>
      <c r="F96" s="120">
        <v>0</v>
      </c>
      <c r="G96" s="120">
        <v>163283.51</v>
      </c>
      <c r="H96" s="120">
        <v>15.46</v>
      </c>
      <c r="I96" s="120">
        <v>34824.99</v>
      </c>
      <c r="J96" s="120">
        <v>3.29</v>
      </c>
      <c r="K96" s="120">
        <v>1869.18</v>
      </c>
      <c r="L96" s="120">
        <v>0.18</v>
      </c>
      <c r="M96" s="120">
        <v>199977.68</v>
      </c>
      <c r="N96" s="121">
        <v>18.93</v>
      </c>
    </row>
    <row r="97" spans="1:14">
      <c r="A97" s="1263"/>
      <c r="B97" s="101" t="s">
        <v>463</v>
      </c>
      <c r="C97" s="120">
        <v>0</v>
      </c>
      <c r="D97" s="120">
        <v>0</v>
      </c>
      <c r="E97" s="120">
        <v>0</v>
      </c>
      <c r="F97" s="120">
        <v>0</v>
      </c>
      <c r="G97" s="120">
        <v>1.19</v>
      </c>
      <c r="H97" s="120" t="s">
        <v>431</v>
      </c>
      <c r="I97" s="120">
        <v>0</v>
      </c>
      <c r="J97" s="120">
        <v>0</v>
      </c>
      <c r="K97" s="120">
        <v>2.74</v>
      </c>
      <c r="L97" s="120" t="s">
        <v>431</v>
      </c>
      <c r="M97" s="120">
        <v>3.93</v>
      </c>
      <c r="N97" s="121">
        <v>0</v>
      </c>
    </row>
    <row r="98" spans="1:14">
      <c r="A98" s="1263"/>
      <c r="B98" s="101" t="s">
        <v>464</v>
      </c>
      <c r="C98" s="120">
        <v>0</v>
      </c>
      <c r="D98" s="120">
        <v>0</v>
      </c>
      <c r="E98" s="120">
        <v>0</v>
      </c>
      <c r="F98" s="120">
        <v>0</v>
      </c>
      <c r="G98" s="120">
        <v>5770.9</v>
      </c>
      <c r="H98" s="120">
        <v>0.55000000000000004</v>
      </c>
      <c r="I98" s="120">
        <v>1127.48</v>
      </c>
      <c r="J98" s="120">
        <v>0.11</v>
      </c>
      <c r="K98" s="120">
        <v>233.02</v>
      </c>
      <c r="L98" s="120">
        <v>0.02</v>
      </c>
      <c r="M98" s="120">
        <v>7131.4</v>
      </c>
      <c r="N98" s="121">
        <v>0.68</v>
      </c>
    </row>
    <row r="99" spans="1:14">
      <c r="A99" s="1263"/>
      <c r="B99" s="101" t="s">
        <v>460</v>
      </c>
      <c r="C99" s="120">
        <v>81372.36</v>
      </c>
      <c r="D99" s="120">
        <v>7.7</v>
      </c>
      <c r="E99" s="120">
        <v>662726.01</v>
      </c>
      <c r="F99" s="120">
        <v>62.75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0">
        <v>0</v>
      </c>
      <c r="M99" s="120">
        <v>744098.37</v>
      </c>
      <c r="N99" s="121">
        <v>70.45</v>
      </c>
    </row>
    <row r="100" spans="1:14">
      <c r="A100" s="1263"/>
      <c r="B100" s="101" t="s">
        <v>75</v>
      </c>
      <c r="C100" s="120">
        <v>81372.36</v>
      </c>
      <c r="D100" s="120">
        <v>7.7</v>
      </c>
      <c r="E100" s="120">
        <v>662726.01</v>
      </c>
      <c r="F100" s="120">
        <v>62.75</v>
      </c>
      <c r="G100" s="120">
        <v>228525.56</v>
      </c>
      <c r="H100" s="120">
        <v>21.64</v>
      </c>
      <c r="I100" s="120">
        <v>50284.28</v>
      </c>
      <c r="J100" s="120">
        <v>4.76</v>
      </c>
      <c r="K100" s="120">
        <v>3208.25</v>
      </c>
      <c r="L100" s="120">
        <v>0.3</v>
      </c>
      <c r="M100" s="120">
        <v>1026116.46</v>
      </c>
      <c r="N100" s="121">
        <v>97.15</v>
      </c>
    </row>
    <row r="101" spans="1:14">
      <c r="A101" s="1263"/>
      <c r="B101" s="101" t="s">
        <v>434</v>
      </c>
      <c r="C101" s="120">
        <v>0</v>
      </c>
      <c r="D101" s="120">
        <v>0</v>
      </c>
      <c r="E101" s="120">
        <v>0</v>
      </c>
      <c r="F101" s="120"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16532.8</v>
      </c>
      <c r="N101" s="121">
        <v>1.57</v>
      </c>
    </row>
    <row r="102" spans="1:14">
      <c r="A102" s="1263"/>
      <c r="B102" s="101" t="s">
        <v>435</v>
      </c>
      <c r="C102" s="120">
        <v>0</v>
      </c>
      <c r="D102" s="120">
        <v>0</v>
      </c>
      <c r="E102" s="120">
        <v>0</v>
      </c>
      <c r="F102" s="120"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13477.13</v>
      </c>
      <c r="N102" s="121">
        <v>1.28</v>
      </c>
    </row>
    <row r="103" spans="1:14" ht="13.5" thickBot="1">
      <c r="A103" s="1269"/>
      <c r="B103" s="231" t="s">
        <v>478</v>
      </c>
      <c r="C103" s="232">
        <v>81372.36</v>
      </c>
      <c r="D103" s="232">
        <v>7.7</v>
      </c>
      <c r="E103" s="232">
        <v>662726.01</v>
      </c>
      <c r="F103" s="232">
        <v>62.75</v>
      </c>
      <c r="G103" s="232">
        <v>228525.56</v>
      </c>
      <c r="H103" s="232">
        <v>21.64</v>
      </c>
      <c r="I103" s="232">
        <v>50284.28</v>
      </c>
      <c r="J103" s="232">
        <v>4.76</v>
      </c>
      <c r="K103" s="232">
        <v>3208.25</v>
      </c>
      <c r="L103" s="232">
        <v>0.3</v>
      </c>
      <c r="M103" s="232">
        <v>1056126.3899999999</v>
      </c>
      <c r="N103" s="233">
        <v>100</v>
      </c>
    </row>
    <row r="104" spans="1:14">
      <c r="A104" s="1268" t="s">
        <v>466</v>
      </c>
      <c r="B104" s="1268"/>
    </row>
  </sheetData>
  <mergeCells count="23">
    <mergeCell ref="A104:B104"/>
    <mergeCell ref="A47:A56"/>
    <mergeCell ref="A57:A66"/>
    <mergeCell ref="A67:A75"/>
    <mergeCell ref="A76:A84"/>
    <mergeCell ref="A85:A93"/>
    <mergeCell ref="A94:A103"/>
    <mergeCell ref="A37:A46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  <mergeCell ref="A8:A18"/>
    <mergeCell ref="A19:A27"/>
    <mergeCell ref="A28:A3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50" orientation="portrait" r:id="rId2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65"/>
  <dimension ref="A1:O38"/>
  <sheetViews>
    <sheetView view="pageBreakPreview" zoomScale="62" zoomScaleSheetLayoutView="62" workbookViewId="0">
      <selection activeCell="E5" sqref="E5:I5"/>
    </sheetView>
  </sheetViews>
  <sheetFormatPr baseColWidth="10" defaultRowHeight="12.75"/>
  <cols>
    <col min="1" max="1" width="13.7109375" style="340" customWidth="1"/>
    <col min="2" max="2" width="38.28515625" style="340" customWidth="1"/>
    <col min="3" max="3" width="14.28515625" style="340" customWidth="1"/>
    <col min="4" max="4" width="11" style="340" customWidth="1"/>
    <col min="5" max="5" width="14.28515625" style="340" customWidth="1"/>
    <col min="6" max="6" width="11" style="340" customWidth="1"/>
    <col min="7" max="7" width="14.28515625" style="340" customWidth="1"/>
    <col min="8" max="8" width="11" style="340" customWidth="1"/>
    <col min="9" max="9" width="14.28515625" style="340" customWidth="1"/>
    <col min="10" max="10" width="11" style="340" customWidth="1"/>
    <col min="11" max="11" width="13.140625" style="340" customWidth="1"/>
    <col min="12" max="12" width="11" style="340" customWidth="1"/>
    <col min="13" max="13" width="14.28515625" style="340" customWidth="1"/>
    <col min="14" max="14" width="11" style="340" customWidth="1"/>
    <col min="15" max="16384" width="11.42578125" style="340"/>
  </cols>
  <sheetData>
    <row r="1" spans="1:15" s="273" customFormat="1" ht="18">
      <c r="A1" s="1119" t="s">
        <v>424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</row>
    <row r="2" spans="1:15" s="273" customForma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s="273" customFormat="1" ht="15">
      <c r="A3" s="1216" t="s">
        <v>939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</row>
    <row r="4" spans="1:15" s="273" customFormat="1" ht="13.5" thickBot="1">
      <c r="A4" s="700"/>
    </row>
    <row r="5" spans="1:15" s="275" customFormat="1" ht="27" customHeight="1">
      <c r="A5" s="1217" t="s">
        <v>218</v>
      </c>
      <c r="B5" s="1240" t="s">
        <v>452</v>
      </c>
      <c r="C5" s="1242" t="s">
        <v>453</v>
      </c>
      <c r="D5" s="1242"/>
      <c r="E5" s="1242"/>
      <c r="F5" s="1242"/>
      <c r="G5" s="1242"/>
      <c r="H5" s="1242"/>
      <c r="I5" s="1242"/>
      <c r="J5" s="1242"/>
      <c r="K5" s="1242"/>
      <c r="L5" s="1242"/>
      <c r="M5" s="1240" t="s">
        <v>628</v>
      </c>
      <c r="N5" s="1243"/>
      <c r="O5" s="340"/>
    </row>
    <row r="6" spans="1:15" s="275" customFormat="1" ht="21" customHeight="1">
      <c r="A6" s="1238"/>
      <c r="B6" s="1241"/>
      <c r="C6" s="1244" t="s">
        <v>454</v>
      </c>
      <c r="D6" s="1244"/>
      <c r="E6" s="1244" t="s">
        <v>455</v>
      </c>
      <c r="F6" s="1244"/>
      <c r="G6" s="1244" t="s">
        <v>444</v>
      </c>
      <c r="H6" s="1244"/>
      <c r="I6" s="1244" t="s">
        <v>445</v>
      </c>
      <c r="J6" s="1244"/>
      <c r="K6" s="1244" t="s">
        <v>456</v>
      </c>
      <c r="L6" s="1244"/>
      <c r="M6" s="1245" t="s">
        <v>446</v>
      </c>
      <c r="N6" s="1246"/>
      <c r="O6" s="340"/>
    </row>
    <row r="7" spans="1:15" s="275" customFormat="1" ht="33" customHeight="1" thickBot="1">
      <c r="A7" s="1218"/>
      <c r="B7" s="1260"/>
      <c r="C7" s="107" t="s">
        <v>632</v>
      </c>
      <c r="D7" s="107" t="s">
        <v>567</v>
      </c>
      <c r="E7" s="107" t="s">
        <v>632</v>
      </c>
      <c r="F7" s="107" t="s">
        <v>567</v>
      </c>
      <c r="G7" s="107" t="s">
        <v>632</v>
      </c>
      <c r="H7" s="107" t="s">
        <v>567</v>
      </c>
      <c r="I7" s="107" t="s">
        <v>632</v>
      </c>
      <c r="J7" s="107" t="s">
        <v>567</v>
      </c>
      <c r="K7" s="107" t="s">
        <v>632</v>
      </c>
      <c r="L7" s="107" t="s">
        <v>567</v>
      </c>
      <c r="M7" s="107" t="s">
        <v>632</v>
      </c>
      <c r="N7" s="676" t="s">
        <v>567</v>
      </c>
      <c r="O7" s="340"/>
    </row>
    <row r="8" spans="1:15">
      <c r="A8" s="1265" t="s">
        <v>614</v>
      </c>
      <c r="B8" s="101" t="s">
        <v>457</v>
      </c>
      <c r="C8" s="120">
        <v>0</v>
      </c>
      <c r="D8" s="120">
        <v>0</v>
      </c>
      <c r="E8" s="120">
        <v>0</v>
      </c>
      <c r="F8" s="120">
        <v>0</v>
      </c>
      <c r="G8" s="120">
        <v>7775.54</v>
      </c>
      <c r="H8" s="120">
        <v>0.96</v>
      </c>
      <c r="I8" s="120">
        <v>80.39</v>
      </c>
      <c r="J8" s="120">
        <v>0.01</v>
      </c>
      <c r="K8" s="120">
        <v>274.49</v>
      </c>
      <c r="L8" s="120">
        <v>0.03</v>
      </c>
      <c r="M8" s="120">
        <v>8130.42</v>
      </c>
      <c r="N8" s="121">
        <v>1</v>
      </c>
    </row>
    <row r="9" spans="1:15">
      <c r="A9" s="1263"/>
      <c r="B9" s="101" t="s">
        <v>458</v>
      </c>
      <c r="C9" s="120">
        <v>0</v>
      </c>
      <c r="D9" s="120">
        <v>0</v>
      </c>
      <c r="E9" s="120">
        <v>0</v>
      </c>
      <c r="F9" s="120">
        <v>0</v>
      </c>
      <c r="G9" s="120">
        <v>14.88</v>
      </c>
      <c r="H9" s="120" t="s">
        <v>431</v>
      </c>
      <c r="I9" s="120">
        <v>0.81</v>
      </c>
      <c r="J9" s="120" t="s">
        <v>431</v>
      </c>
      <c r="K9" s="120">
        <v>0</v>
      </c>
      <c r="L9" s="120">
        <v>0</v>
      </c>
      <c r="M9" s="120">
        <v>15.69</v>
      </c>
      <c r="N9" s="121" t="s">
        <v>431</v>
      </c>
    </row>
    <row r="10" spans="1:15">
      <c r="A10" s="1263"/>
      <c r="B10" s="101" t="s">
        <v>459</v>
      </c>
      <c r="C10" s="120">
        <v>0</v>
      </c>
      <c r="D10" s="120">
        <v>0</v>
      </c>
      <c r="E10" s="120">
        <v>0</v>
      </c>
      <c r="F10" s="120">
        <v>0</v>
      </c>
      <c r="G10" s="120">
        <v>16066.11</v>
      </c>
      <c r="H10" s="120">
        <v>1.98</v>
      </c>
      <c r="I10" s="120">
        <v>224.04</v>
      </c>
      <c r="J10" s="120">
        <v>0.03</v>
      </c>
      <c r="K10" s="120">
        <v>799.97</v>
      </c>
      <c r="L10" s="120">
        <v>0.1</v>
      </c>
      <c r="M10" s="120">
        <v>17090.12</v>
      </c>
      <c r="N10" s="121">
        <v>2.11</v>
      </c>
    </row>
    <row r="11" spans="1:15">
      <c r="A11" s="1263"/>
      <c r="B11" s="101" t="s">
        <v>464</v>
      </c>
      <c r="C11" s="120">
        <v>0</v>
      </c>
      <c r="D11" s="120">
        <v>0</v>
      </c>
      <c r="E11" s="120">
        <v>0</v>
      </c>
      <c r="F11" s="120">
        <v>0</v>
      </c>
      <c r="G11" s="120">
        <v>53404.33</v>
      </c>
      <c r="H11" s="120">
        <v>6.59</v>
      </c>
      <c r="I11" s="120">
        <v>4655.49</v>
      </c>
      <c r="J11" s="120">
        <v>0.56999999999999995</v>
      </c>
      <c r="K11" s="120">
        <v>323.38</v>
      </c>
      <c r="L11" s="120">
        <v>0.04</v>
      </c>
      <c r="M11" s="120">
        <v>58383.199999999997</v>
      </c>
      <c r="N11" s="121">
        <v>7.2</v>
      </c>
    </row>
    <row r="12" spans="1:15">
      <c r="A12" s="1263"/>
      <c r="B12" s="101" t="s">
        <v>460</v>
      </c>
      <c r="C12" s="120">
        <v>0</v>
      </c>
      <c r="D12" s="120">
        <v>0</v>
      </c>
      <c r="E12" s="120">
        <v>709000.53</v>
      </c>
      <c r="F12" s="120">
        <v>87.42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709000.53</v>
      </c>
      <c r="N12" s="121">
        <v>87.42</v>
      </c>
    </row>
    <row r="13" spans="1:15">
      <c r="A13" s="1263"/>
      <c r="B13" s="101" t="s">
        <v>75</v>
      </c>
      <c r="C13" s="120">
        <v>0</v>
      </c>
      <c r="D13" s="120">
        <v>0</v>
      </c>
      <c r="E13" s="120">
        <v>709000.53</v>
      </c>
      <c r="F13" s="120">
        <v>87.42</v>
      </c>
      <c r="G13" s="120">
        <v>77260.86</v>
      </c>
      <c r="H13" s="120">
        <v>9.5299999999999994</v>
      </c>
      <c r="I13" s="120">
        <v>4960.7299999999996</v>
      </c>
      <c r="J13" s="120">
        <v>0.61</v>
      </c>
      <c r="K13" s="120">
        <v>1397.84</v>
      </c>
      <c r="L13" s="120">
        <v>0.17</v>
      </c>
      <c r="M13" s="120">
        <v>792619.96</v>
      </c>
      <c r="N13" s="121">
        <v>97.73</v>
      </c>
    </row>
    <row r="14" spans="1:15">
      <c r="A14" s="1263"/>
      <c r="B14" s="101" t="s">
        <v>434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1488.54</v>
      </c>
      <c r="N14" s="121">
        <v>0.18</v>
      </c>
    </row>
    <row r="15" spans="1:15">
      <c r="A15" s="1263"/>
      <c r="B15" s="101" t="s">
        <v>435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16940.47</v>
      </c>
      <c r="N15" s="121">
        <v>2.09</v>
      </c>
    </row>
    <row r="16" spans="1:15">
      <c r="A16" s="1263"/>
      <c r="B16" s="101" t="s">
        <v>478</v>
      </c>
      <c r="C16" s="120">
        <v>0</v>
      </c>
      <c r="D16" s="774">
        <v>0</v>
      </c>
      <c r="E16" s="774">
        <v>709000.53</v>
      </c>
      <c r="F16" s="774">
        <v>87.42</v>
      </c>
      <c r="G16" s="120">
        <v>77260.86</v>
      </c>
      <c r="H16" s="120">
        <v>9.5299999999999994</v>
      </c>
      <c r="I16" s="120">
        <v>4960.7299999999996</v>
      </c>
      <c r="J16" s="120">
        <v>0.61</v>
      </c>
      <c r="K16" s="120">
        <v>1397.84</v>
      </c>
      <c r="L16" s="120">
        <v>0.17</v>
      </c>
      <c r="M16" s="120">
        <v>811048.97</v>
      </c>
      <c r="N16" s="121">
        <v>100</v>
      </c>
    </row>
    <row r="17" spans="1:14">
      <c r="A17" s="1265" t="s">
        <v>136</v>
      </c>
      <c r="B17" s="111" t="s">
        <v>457</v>
      </c>
      <c r="C17" s="125">
        <v>0</v>
      </c>
      <c r="D17" s="120">
        <v>0</v>
      </c>
      <c r="E17" s="120">
        <v>0</v>
      </c>
      <c r="F17" s="120">
        <v>0</v>
      </c>
      <c r="G17" s="125">
        <v>59468.59</v>
      </c>
      <c r="H17" s="125">
        <v>5.63</v>
      </c>
      <c r="I17" s="125">
        <v>14331.81</v>
      </c>
      <c r="J17" s="125">
        <v>1.36</v>
      </c>
      <c r="K17" s="125">
        <v>1103.31</v>
      </c>
      <c r="L17" s="125">
        <v>0.1</v>
      </c>
      <c r="M17" s="125">
        <v>74903.710000000006</v>
      </c>
      <c r="N17" s="126">
        <v>7.09</v>
      </c>
    </row>
    <row r="18" spans="1:14">
      <c r="A18" s="1263"/>
      <c r="B18" s="101" t="s">
        <v>458</v>
      </c>
      <c r="C18" s="120">
        <v>0</v>
      </c>
      <c r="D18" s="120">
        <v>0</v>
      </c>
      <c r="E18" s="120">
        <v>0</v>
      </c>
      <c r="F18" s="120">
        <v>0</v>
      </c>
      <c r="G18" s="120">
        <v>1.37</v>
      </c>
      <c r="H18" s="120" t="s">
        <v>431</v>
      </c>
      <c r="I18" s="120">
        <v>0</v>
      </c>
      <c r="J18" s="120">
        <v>0</v>
      </c>
      <c r="K18" s="120">
        <v>0</v>
      </c>
      <c r="L18" s="120">
        <v>0</v>
      </c>
      <c r="M18" s="120">
        <v>1.37</v>
      </c>
      <c r="N18" s="121">
        <v>0</v>
      </c>
    </row>
    <row r="19" spans="1:14">
      <c r="A19" s="1263"/>
      <c r="B19" s="101" t="s">
        <v>459</v>
      </c>
      <c r="C19" s="120">
        <v>0</v>
      </c>
      <c r="D19" s="120">
        <v>0</v>
      </c>
      <c r="E19" s="120">
        <v>0</v>
      </c>
      <c r="F19" s="120">
        <v>0</v>
      </c>
      <c r="G19" s="120">
        <v>163283.51</v>
      </c>
      <c r="H19" s="120">
        <v>15.46</v>
      </c>
      <c r="I19" s="120">
        <v>34824.99</v>
      </c>
      <c r="J19" s="120">
        <v>3.29</v>
      </c>
      <c r="K19" s="120">
        <v>1869.18</v>
      </c>
      <c r="L19" s="120">
        <v>0.18</v>
      </c>
      <c r="M19" s="120">
        <v>199977.68</v>
      </c>
      <c r="N19" s="121">
        <v>18.93</v>
      </c>
    </row>
    <row r="20" spans="1:14">
      <c r="A20" s="1263"/>
      <c r="B20" s="101" t="s">
        <v>463</v>
      </c>
      <c r="C20" s="120">
        <v>0</v>
      </c>
      <c r="D20" s="120">
        <v>0</v>
      </c>
      <c r="E20" s="120">
        <v>0</v>
      </c>
      <c r="F20" s="120">
        <v>0</v>
      </c>
      <c r="G20" s="120">
        <v>1.19</v>
      </c>
      <c r="H20" s="120" t="s">
        <v>431</v>
      </c>
      <c r="I20" s="120">
        <v>0</v>
      </c>
      <c r="J20" s="120">
        <v>0</v>
      </c>
      <c r="K20" s="120">
        <v>2.74</v>
      </c>
      <c r="L20" s="120" t="s">
        <v>431</v>
      </c>
      <c r="M20" s="120">
        <v>3.93</v>
      </c>
      <c r="N20" s="121">
        <v>0</v>
      </c>
    </row>
    <row r="21" spans="1:14">
      <c r="A21" s="1263"/>
      <c r="B21" s="101" t="s">
        <v>464</v>
      </c>
      <c r="C21" s="120">
        <v>0</v>
      </c>
      <c r="D21" s="120">
        <v>0</v>
      </c>
      <c r="E21" s="120">
        <v>0</v>
      </c>
      <c r="F21" s="120">
        <v>0</v>
      </c>
      <c r="G21" s="120">
        <v>5770.9</v>
      </c>
      <c r="H21" s="120">
        <v>0.55000000000000004</v>
      </c>
      <c r="I21" s="120">
        <v>1127.48</v>
      </c>
      <c r="J21" s="120">
        <v>0.11</v>
      </c>
      <c r="K21" s="120">
        <v>233.02</v>
      </c>
      <c r="L21" s="120">
        <v>0.02</v>
      </c>
      <c r="M21" s="120">
        <v>7131.4</v>
      </c>
      <c r="N21" s="121">
        <v>0.68</v>
      </c>
    </row>
    <row r="22" spans="1:14">
      <c r="A22" s="1263"/>
      <c r="B22" s="101" t="s">
        <v>460</v>
      </c>
      <c r="C22" s="120">
        <v>81372.36</v>
      </c>
      <c r="D22" s="120">
        <v>7.7</v>
      </c>
      <c r="E22" s="120">
        <v>662726.01</v>
      </c>
      <c r="F22" s="120">
        <v>62.75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744098.37</v>
      </c>
      <c r="N22" s="121">
        <v>70.45</v>
      </c>
    </row>
    <row r="23" spans="1:14">
      <c r="A23" s="1263"/>
      <c r="B23" s="101" t="s">
        <v>75</v>
      </c>
      <c r="C23" s="120">
        <v>81372.36</v>
      </c>
      <c r="D23" s="120">
        <v>7.7</v>
      </c>
      <c r="E23" s="120">
        <v>662726.01</v>
      </c>
      <c r="F23" s="120">
        <v>62.75</v>
      </c>
      <c r="G23" s="120">
        <v>228525.56</v>
      </c>
      <c r="H23" s="120">
        <v>21.64</v>
      </c>
      <c r="I23" s="120">
        <v>50284.28</v>
      </c>
      <c r="J23" s="120">
        <v>4.76</v>
      </c>
      <c r="K23" s="120">
        <v>3208.25</v>
      </c>
      <c r="L23" s="120">
        <v>0.3</v>
      </c>
      <c r="M23" s="120">
        <v>1026116.46</v>
      </c>
      <c r="N23" s="121">
        <v>97.15</v>
      </c>
    </row>
    <row r="24" spans="1:14">
      <c r="A24" s="1263"/>
      <c r="B24" s="101" t="s">
        <v>434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16532.8</v>
      </c>
      <c r="N24" s="121">
        <v>1.57</v>
      </c>
    </row>
    <row r="25" spans="1:14">
      <c r="A25" s="1263"/>
      <c r="B25" s="101" t="s">
        <v>435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13477.13</v>
      </c>
      <c r="N25" s="121">
        <v>1.28</v>
      </c>
    </row>
    <row r="26" spans="1:14">
      <c r="A26" s="1264"/>
      <c r="B26" s="110" t="s">
        <v>478</v>
      </c>
      <c r="C26" s="122">
        <v>81372.36</v>
      </c>
      <c r="D26" s="774">
        <v>7.7</v>
      </c>
      <c r="E26" s="774">
        <v>662726.01</v>
      </c>
      <c r="F26" s="774">
        <v>62.75</v>
      </c>
      <c r="G26" s="122">
        <v>228525.56</v>
      </c>
      <c r="H26" s="122">
        <v>21.64</v>
      </c>
      <c r="I26" s="122">
        <v>50284.28</v>
      </c>
      <c r="J26" s="122">
        <v>4.76</v>
      </c>
      <c r="K26" s="122">
        <v>3208.25</v>
      </c>
      <c r="L26" s="122">
        <v>0.3</v>
      </c>
      <c r="M26" s="122">
        <v>1056126.3899999999</v>
      </c>
      <c r="N26" s="123">
        <v>100</v>
      </c>
    </row>
    <row r="27" spans="1:14" s="685" customFormat="1">
      <c r="A27" s="1270" t="s">
        <v>921</v>
      </c>
      <c r="B27" s="269" t="s">
        <v>457</v>
      </c>
      <c r="C27" s="280">
        <v>0</v>
      </c>
      <c r="D27" s="280">
        <v>0</v>
      </c>
      <c r="E27" s="280">
        <v>0</v>
      </c>
      <c r="F27" s="280">
        <v>0</v>
      </c>
      <c r="G27" s="280">
        <v>36596.25</v>
      </c>
      <c r="H27" s="280">
        <v>2.12</v>
      </c>
      <c r="I27" s="280">
        <v>2120.04</v>
      </c>
      <c r="J27" s="280">
        <v>0.12</v>
      </c>
      <c r="K27" s="280">
        <v>144.77000000000001</v>
      </c>
      <c r="L27" s="280">
        <v>0.01</v>
      </c>
      <c r="M27" s="280">
        <v>38861.06</v>
      </c>
      <c r="N27" s="281">
        <v>2.25</v>
      </c>
    </row>
    <row r="28" spans="1:14" s="685" customFormat="1">
      <c r="A28" s="1266"/>
      <c r="B28" s="269" t="s">
        <v>458</v>
      </c>
      <c r="C28" s="280">
        <v>0</v>
      </c>
      <c r="D28" s="280">
        <v>0</v>
      </c>
      <c r="E28" s="280">
        <v>0</v>
      </c>
      <c r="F28" s="280">
        <v>0</v>
      </c>
      <c r="G28" s="280">
        <v>2.38</v>
      </c>
      <c r="H28" s="280" t="s">
        <v>431</v>
      </c>
      <c r="I28" s="280">
        <v>0</v>
      </c>
      <c r="J28" s="280">
        <v>0</v>
      </c>
      <c r="K28" s="280">
        <v>0</v>
      </c>
      <c r="L28" s="280">
        <v>0</v>
      </c>
      <c r="M28" s="280">
        <v>2.38</v>
      </c>
      <c r="N28" s="281" t="s">
        <v>431</v>
      </c>
    </row>
    <row r="29" spans="1:14" s="685" customFormat="1">
      <c r="A29" s="1266"/>
      <c r="B29" s="269" t="s">
        <v>459</v>
      </c>
      <c r="C29" s="280">
        <v>0</v>
      </c>
      <c r="D29" s="280">
        <v>0</v>
      </c>
      <c r="E29" s="280">
        <v>0</v>
      </c>
      <c r="F29" s="280">
        <v>0</v>
      </c>
      <c r="G29" s="280">
        <v>355973.76</v>
      </c>
      <c r="H29" s="280">
        <v>20.61</v>
      </c>
      <c r="I29" s="280">
        <v>54070.81</v>
      </c>
      <c r="J29" s="280">
        <v>3.13</v>
      </c>
      <c r="K29" s="280">
        <v>371.73</v>
      </c>
      <c r="L29" s="280">
        <v>0.02</v>
      </c>
      <c r="M29" s="280">
        <v>410416.3</v>
      </c>
      <c r="N29" s="281">
        <v>23.759999999999998</v>
      </c>
    </row>
    <row r="30" spans="1:14" s="685" customFormat="1">
      <c r="A30" s="1266"/>
      <c r="B30" s="269" t="s">
        <v>463</v>
      </c>
      <c r="C30" s="280">
        <v>0</v>
      </c>
      <c r="D30" s="280">
        <v>0</v>
      </c>
      <c r="E30" s="280">
        <v>0</v>
      </c>
      <c r="F30" s="280">
        <v>0</v>
      </c>
      <c r="G30" s="280">
        <v>8332.58</v>
      </c>
      <c r="H30" s="280">
        <v>0.48</v>
      </c>
      <c r="I30" s="280">
        <v>260.52999999999997</v>
      </c>
      <c r="J30" s="280">
        <v>0.02</v>
      </c>
      <c r="K30" s="280">
        <v>0.06</v>
      </c>
      <c r="L30" s="280" t="s">
        <v>431</v>
      </c>
      <c r="M30" s="280">
        <v>8593.17</v>
      </c>
      <c r="N30" s="281">
        <v>0.5</v>
      </c>
    </row>
    <row r="31" spans="1:14" s="685" customFormat="1">
      <c r="A31" s="1266"/>
      <c r="B31" s="269" t="s">
        <v>464</v>
      </c>
      <c r="C31" s="280">
        <v>0</v>
      </c>
      <c r="D31" s="280">
        <v>0</v>
      </c>
      <c r="E31" s="280">
        <v>0</v>
      </c>
      <c r="F31" s="280">
        <v>0</v>
      </c>
      <c r="G31" s="280">
        <v>120828.51</v>
      </c>
      <c r="H31" s="280">
        <v>6.99</v>
      </c>
      <c r="I31" s="280">
        <v>12784.13</v>
      </c>
      <c r="J31" s="280">
        <v>0.74</v>
      </c>
      <c r="K31" s="280">
        <v>745.45</v>
      </c>
      <c r="L31" s="280">
        <v>0.04</v>
      </c>
      <c r="M31" s="280">
        <v>134358.09</v>
      </c>
      <c r="N31" s="281">
        <v>7.7700000000000005</v>
      </c>
    </row>
    <row r="32" spans="1:14" s="685" customFormat="1">
      <c r="A32" s="1266"/>
      <c r="B32" s="269" t="s">
        <v>460</v>
      </c>
      <c r="C32" s="280">
        <v>9.99</v>
      </c>
      <c r="D32" s="280" t="s">
        <v>431</v>
      </c>
      <c r="E32" s="280">
        <v>1087451.06</v>
      </c>
      <c r="F32" s="280">
        <v>62.96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1087461.05</v>
      </c>
      <c r="N32" s="281">
        <v>62.96</v>
      </c>
    </row>
    <row r="33" spans="1:14" s="685" customFormat="1">
      <c r="A33" s="1266"/>
      <c r="B33" s="269" t="s">
        <v>75</v>
      </c>
      <c r="C33" s="280">
        <v>9.99</v>
      </c>
      <c r="D33" s="280" t="s">
        <v>431</v>
      </c>
      <c r="E33" s="280">
        <v>1087451.06</v>
      </c>
      <c r="F33" s="280">
        <v>62.96</v>
      </c>
      <c r="G33" s="280">
        <v>521733.48000000004</v>
      </c>
      <c r="H33" s="280">
        <v>30.200000000000003</v>
      </c>
      <c r="I33" s="280">
        <v>69235.509999999995</v>
      </c>
      <c r="J33" s="280">
        <v>4.01</v>
      </c>
      <c r="K33" s="280">
        <v>1262.01</v>
      </c>
      <c r="L33" s="280">
        <v>7.0000000000000007E-2</v>
      </c>
      <c r="M33" s="280">
        <v>1679692.05</v>
      </c>
      <c r="N33" s="281">
        <v>97.240000000000009</v>
      </c>
    </row>
    <row r="34" spans="1:14" s="685" customFormat="1">
      <c r="A34" s="1266"/>
      <c r="B34" s="269" t="s">
        <v>434</v>
      </c>
      <c r="C34" s="280">
        <v>0</v>
      </c>
      <c r="D34" s="280">
        <v>0</v>
      </c>
      <c r="E34" s="280">
        <v>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v>18452.36</v>
      </c>
      <c r="N34" s="281">
        <v>1.07</v>
      </c>
    </row>
    <row r="35" spans="1:14" s="685" customFormat="1">
      <c r="A35" s="1266"/>
      <c r="B35" s="269" t="s">
        <v>435</v>
      </c>
      <c r="C35" s="280">
        <v>0</v>
      </c>
      <c r="D35" s="280">
        <v>0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29278.34</v>
      </c>
      <c r="N35" s="281">
        <v>1.69</v>
      </c>
    </row>
    <row r="36" spans="1:14" s="685" customFormat="1">
      <c r="A36" s="1267"/>
      <c r="B36" s="762" t="s">
        <v>478</v>
      </c>
      <c r="C36" s="763">
        <v>9.99</v>
      </c>
      <c r="D36" s="763">
        <v>0</v>
      </c>
      <c r="E36" s="763">
        <v>1087451.06</v>
      </c>
      <c r="F36" s="763">
        <v>62.96</v>
      </c>
      <c r="G36" s="763">
        <v>521733.48000000004</v>
      </c>
      <c r="H36" s="763">
        <v>30.200000000000003</v>
      </c>
      <c r="I36" s="763">
        <v>69235.509999999995</v>
      </c>
      <c r="J36" s="763">
        <v>4.01</v>
      </c>
      <c r="K36" s="763">
        <v>1262.01</v>
      </c>
      <c r="L36" s="763">
        <v>7.0000000000000007E-2</v>
      </c>
      <c r="M36" s="763">
        <v>1727422.7500000002</v>
      </c>
      <c r="N36" s="767">
        <v>100</v>
      </c>
    </row>
    <row r="37" spans="1:14">
      <c r="A37" s="701"/>
      <c r="B37" s="29"/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7"/>
    </row>
    <row r="38" spans="1:14">
      <c r="A38" s="1268" t="s">
        <v>466</v>
      </c>
      <c r="B38" s="1268"/>
    </row>
  </sheetData>
  <mergeCells count="16">
    <mergeCell ref="A8:A16"/>
    <mergeCell ref="A17:A26"/>
    <mergeCell ref="A27:A36"/>
    <mergeCell ref="A38:B38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  <mergeCell ref="K6:L6"/>
    <mergeCell ref="M6:N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48" orientation="portrait" r:id="rId2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66">
    <pageSetUpPr fitToPage="1"/>
  </sheetPr>
  <dimension ref="A1:D62"/>
  <sheetViews>
    <sheetView view="pageBreakPreview" zoomScale="60" workbookViewId="0">
      <selection activeCell="E5" sqref="E5:I5"/>
    </sheetView>
  </sheetViews>
  <sheetFormatPr baseColWidth="10" defaultRowHeight="12.75"/>
  <cols>
    <col min="1" max="4" width="30.7109375" style="340" customWidth="1"/>
    <col min="5" max="5" width="0.42578125" style="340" customWidth="1"/>
    <col min="6" max="16384" width="11.42578125" style="340"/>
  </cols>
  <sheetData>
    <row r="1" spans="1:4" ht="18">
      <c r="A1" s="1119" t="s">
        <v>424</v>
      </c>
      <c r="B1" s="1119"/>
      <c r="C1" s="1119"/>
      <c r="D1" s="1119"/>
    </row>
    <row r="3" spans="1:4" ht="15">
      <c r="A3" s="1216" t="s">
        <v>940</v>
      </c>
      <c r="B3" s="1273"/>
      <c r="C3" s="1273"/>
      <c r="D3" s="1273"/>
    </row>
    <row r="4" spans="1:4" ht="13.5" thickBot="1"/>
    <row r="5" spans="1:4" ht="26.25" customHeight="1">
      <c r="A5" s="1274" t="s">
        <v>506</v>
      </c>
      <c r="B5" s="1276" t="s">
        <v>467</v>
      </c>
      <c r="C5" s="1278" t="s">
        <v>426</v>
      </c>
      <c r="D5" s="1279"/>
    </row>
    <row r="6" spans="1:4" ht="24.75" customHeight="1" thickBot="1">
      <c r="A6" s="1275"/>
      <c r="B6" s="1277"/>
      <c r="C6" s="663" t="s">
        <v>632</v>
      </c>
      <c r="D6" s="197" t="s">
        <v>567</v>
      </c>
    </row>
    <row r="7" spans="1:4">
      <c r="A7" s="1271" t="s">
        <v>128</v>
      </c>
      <c r="B7" s="198" t="s">
        <v>468</v>
      </c>
      <c r="C7" s="195">
        <v>38289.379999999997</v>
      </c>
      <c r="D7" s="196">
        <v>4.82</v>
      </c>
    </row>
    <row r="8" spans="1:4">
      <c r="A8" s="1272"/>
      <c r="B8" s="119" t="s">
        <v>469</v>
      </c>
      <c r="C8" s="120">
        <v>725391.73</v>
      </c>
      <c r="D8" s="121">
        <v>91.24</v>
      </c>
    </row>
    <row r="9" spans="1:4">
      <c r="A9" s="1272"/>
      <c r="B9" s="119" t="s">
        <v>507</v>
      </c>
      <c r="C9" s="120">
        <v>31357.31</v>
      </c>
      <c r="D9" s="121">
        <v>3.94</v>
      </c>
    </row>
    <row r="10" spans="1:4">
      <c r="A10" s="1272"/>
      <c r="B10" s="119" t="s">
        <v>472</v>
      </c>
      <c r="C10" s="120">
        <v>0</v>
      </c>
      <c r="D10" s="121">
        <v>0</v>
      </c>
    </row>
    <row r="11" spans="1:4">
      <c r="A11" s="1272"/>
      <c r="B11" s="184" t="s">
        <v>391</v>
      </c>
      <c r="C11" s="122">
        <v>795038.42</v>
      </c>
      <c r="D11" s="123">
        <v>100</v>
      </c>
    </row>
    <row r="12" spans="1:4">
      <c r="A12" s="1272" t="s">
        <v>589</v>
      </c>
      <c r="B12" s="119" t="s">
        <v>468</v>
      </c>
      <c r="C12" s="120">
        <v>0</v>
      </c>
      <c r="D12" s="121">
        <v>0</v>
      </c>
    </row>
    <row r="13" spans="1:4">
      <c r="A13" s="1272" t="s">
        <v>589</v>
      </c>
      <c r="B13" s="119" t="s">
        <v>469</v>
      </c>
      <c r="C13" s="120">
        <v>347987.76</v>
      </c>
      <c r="D13" s="121">
        <v>59.83</v>
      </c>
    </row>
    <row r="14" spans="1:4">
      <c r="A14" s="1272" t="s">
        <v>589</v>
      </c>
      <c r="B14" s="119" t="s">
        <v>507</v>
      </c>
      <c r="C14" s="120">
        <v>195812.02</v>
      </c>
      <c r="D14" s="121">
        <v>33.659999999999997</v>
      </c>
    </row>
    <row r="15" spans="1:4">
      <c r="A15" s="1272" t="s">
        <v>589</v>
      </c>
      <c r="B15" s="119" t="s">
        <v>472</v>
      </c>
      <c r="C15" s="120">
        <v>37858.410000000003</v>
      </c>
      <c r="D15" s="121">
        <v>6.51</v>
      </c>
    </row>
    <row r="16" spans="1:4">
      <c r="A16" s="1272" t="s">
        <v>589</v>
      </c>
      <c r="B16" s="184" t="s">
        <v>391</v>
      </c>
      <c r="C16" s="122">
        <v>581658.18999999994</v>
      </c>
      <c r="D16" s="123">
        <v>100</v>
      </c>
    </row>
    <row r="17" spans="1:4">
      <c r="A17" s="1272" t="s">
        <v>590</v>
      </c>
      <c r="B17" s="119" t="s">
        <v>468</v>
      </c>
      <c r="C17" s="120">
        <v>0</v>
      </c>
      <c r="D17" s="121">
        <v>0</v>
      </c>
    </row>
    <row r="18" spans="1:4">
      <c r="A18" s="1272" t="s">
        <v>590</v>
      </c>
      <c r="B18" s="119" t="s">
        <v>469</v>
      </c>
      <c r="C18" s="120">
        <v>556264.78</v>
      </c>
      <c r="D18" s="121">
        <v>63.39</v>
      </c>
    </row>
    <row r="19" spans="1:4">
      <c r="A19" s="1272" t="s">
        <v>590</v>
      </c>
      <c r="B19" s="119" t="s">
        <v>507</v>
      </c>
      <c r="C19" s="120">
        <v>321223.8</v>
      </c>
      <c r="D19" s="121">
        <v>36.61</v>
      </c>
    </row>
    <row r="20" spans="1:4">
      <c r="A20" s="1272" t="s">
        <v>590</v>
      </c>
      <c r="B20" s="119" t="s">
        <v>472</v>
      </c>
      <c r="C20" s="120">
        <v>0</v>
      </c>
      <c r="D20" s="121">
        <v>0</v>
      </c>
    </row>
    <row r="21" spans="1:4">
      <c r="A21" s="1272" t="s">
        <v>590</v>
      </c>
      <c r="B21" s="184" t="s">
        <v>391</v>
      </c>
      <c r="C21" s="122">
        <v>877488.58</v>
      </c>
      <c r="D21" s="123">
        <v>100</v>
      </c>
    </row>
    <row r="22" spans="1:4">
      <c r="A22" s="1272" t="s">
        <v>138</v>
      </c>
      <c r="B22" s="119" t="s">
        <v>468</v>
      </c>
      <c r="C22" s="120">
        <v>145050.94</v>
      </c>
      <c r="D22" s="121">
        <v>18.02</v>
      </c>
    </row>
    <row r="23" spans="1:4">
      <c r="A23" s="1272" t="s">
        <v>590</v>
      </c>
      <c r="B23" s="119" t="s">
        <v>469</v>
      </c>
      <c r="C23" s="120">
        <v>624785.77</v>
      </c>
      <c r="D23" s="121">
        <v>77.61</v>
      </c>
    </row>
    <row r="24" spans="1:4">
      <c r="A24" s="1272" t="s">
        <v>590</v>
      </c>
      <c r="B24" s="119" t="s">
        <v>507</v>
      </c>
      <c r="C24" s="120">
        <v>35178.26</v>
      </c>
      <c r="D24" s="121">
        <v>4.37</v>
      </c>
    </row>
    <row r="25" spans="1:4">
      <c r="A25" s="1272" t="s">
        <v>590</v>
      </c>
      <c r="B25" s="119" t="s">
        <v>472</v>
      </c>
      <c r="C25" s="120">
        <v>0</v>
      </c>
      <c r="D25" s="121">
        <v>0</v>
      </c>
    </row>
    <row r="26" spans="1:4">
      <c r="A26" s="1272" t="s">
        <v>590</v>
      </c>
      <c r="B26" s="184" t="s">
        <v>391</v>
      </c>
      <c r="C26" s="122">
        <v>805014.97</v>
      </c>
      <c r="D26" s="123">
        <v>100</v>
      </c>
    </row>
    <row r="27" spans="1:4">
      <c r="A27" s="1272" t="s">
        <v>591</v>
      </c>
      <c r="B27" s="119" t="s">
        <v>468</v>
      </c>
      <c r="C27" s="120">
        <v>593249.39</v>
      </c>
      <c r="D27" s="121">
        <v>27.26</v>
      </c>
    </row>
    <row r="28" spans="1:4">
      <c r="A28" s="1272" t="s">
        <v>591</v>
      </c>
      <c r="B28" s="119" t="s">
        <v>469</v>
      </c>
      <c r="C28" s="120">
        <v>1583180.38</v>
      </c>
      <c r="D28" s="121">
        <v>72.73</v>
      </c>
    </row>
    <row r="29" spans="1:4">
      <c r="A29" s="1272" t="s">
        <v>591</v>
      </c>
      <c r="B29" s="119" t="s">
        <v>507</v>
      </c>
      <c r="C29" s="120">
        <v>200.28</v>
      </c>
      <c r="D29" s="121">
        <v>0.01</v>
      </c>
    </row>
    <row r="30" spans="1:4">
      <c r="A30" s="1272" t="s">
        <v>591</v>
      </c>
      <c r="B30" s="119" t="s">
        <v>472</v>
      </c>
      <c r="C30" s="120"/>
      <c r="D30" s="121"/>
    </row>
    <row r="31" spans="1:4">
      <c r="A31" s="1272" t="s">
        <v>591</v>
      </c>
      <c r="B31" s="184" t="s">
        <v>391</v>
      </c>
      <c r="C31" s="122">
        <v>2176630.0499999998</v>
      </c>
      <c r="D31" s="123">
        <v>100</v>
      </c>
    </row>
    <row r="32" spans="1:4">
      <c r="A32" s="1272" t="s">
        <v>592</v>
      </c>
      <c r="B32" s="119" t="s">
        <v>468</v>
      </c>
      <c r="C32" s="120"/>
      <c r="D32" s="121"/>
    </row>
    <row r="33" spans="1:4">
      <c r="A33" s="1272" t="s">
        <v>592</v>
      </c>
      <c r="B33" s="119" t="s">
        <v>469</v>
      </c>
      <c r="C33" s="120">
        <v>283742.69</v>
      </c>
      <c r="D33" s="121">
        <v>36.71</v>
      </c>
    </row>
    <row r="34" spans="1:4">
      <c r="A34" s="1272" t="s">
        <v>592</v>
      </c>
      <c r="B34" s="119" t="s">
        <v>507</v>
      </c>
      <c r="C34" s="120">
        <v>489093.18</v>
      </c>
      <c r="D34" s="121">
        <v>63.29</v>
      </c>
    </row>
    <row r="35" spans="1:4">
      <c r="A35" s="1272" t="s">
        <v>592</v>
      </c>
      <c r="B35" s="119" t="s">
        <v>472</v>
      </c>
      <c r="C35" s="120"/>
      <c r="D35" s="121"/>
    </row>
    <row r="36" spans="1:4">
      <c r="A36" s="1272" t="s">
        <v>592</v>
      </c>
      <c r="B36" s="184" t="s">
        <v>391</v>
      </c>
      <c r="C36" s="122">
        <v>772835.87</v>
      </c>
      <c r="D36" s="123">
        <v>100</v>
      </c>
    </row>
    <row r="37" spans="1:4">
      <c r="A37" s="1281" t="s">
        <v>448</v>
      </c>
      <c r="B37" s="119" t="s">
        <v>468</v>
      </c>
      <c r="C37" s="120">
        <v>48287.96</v>
      </c>
      <c r="D37" s="121">
        <v>3.38</v>
      </c>
    </row>
    <row r="38" spans="1:4">
      <c r="A38" s="1282"/>
      <c r="B38" s="119" t="s">
        <v>469</v>
      </c>
      <c r="C38" s="120">
        <v>1285005.97</v>
      </c>
      <c r="D38" s="121">
        <v>89.92</v>
      </c>
    </row>
    <row r="39" spans="1:4">
      <c r="A39" s="1282"/>
      <c r="B39" s="119" t="s">
        <v>507</v>
      </c>
      <c r="C39" s="120">
        <v>95809.96</v>
      </c>
      <c r="D39" s="121">
        <v>6.7</v>
      </c>
    </row>
    <row r="40" spans="1:4">
      <c r="A40" s="1282"/>
      <c r="B40" s="119" t="s">
        <v>472</v>
      </c>
      <c r="C40" s="120">
        <v>0</v>
      </c>
      <c r="D40" s="121">
        <v>0</v>
      </c>
    </row>
    <row r="41" spans="1:4">
      <c r="A41" s="1280"/>
      <c r="B41" s="184" t="s">
        <v>391</v>
      </c>
      <c r="C41" s="122">
        <v>1429103.89</v>
      </c>
      <c r="D41" s="123">
        <v>100</v>
      </c>
    </row>
    <row r="42" spans="1:4">
      <c r="A42" s="1280" t="s">
        <v>140</v>
      </c>
      <c r="B42" s="119" t="s">
        <v>468</v>
      </c>
      <c r="C42" s="120">
        <v>605619.82999999996</v>
      </c>
      <c r="D42" s="121">
        <v>30.48</v>
      </c>
    </row>
    <row r="43" spans="1:4">
      <c r="A43" s="1272" t="s">
        <v>140</v>
      </c>
      <c r="B43" s="119" t="s">
        <v>469</v>
      </c>
      <c r="C43" s="120">
        <v>1306514.1399999999</v>
      </c>
      <c r="D43" s="121">
        <v>65.760000000000005</v>
      </c>
    </row>
    <row r="44" spans="1:4">
      <c r="A44" s="1272" t="s">
        <v>140</v>
      </c>
      <c r="B44" s="119" t="s">
        <v>507</v>
      </c>
      <c r="C44" s="120">
        <v>74689.179999999993</v>
      </c>
      <c r="D44" s="121">
        <v>3.76</v>
      </c>
    </row>
    <row r="45" spans="1:4">
      <c r="A45" s="1272" t="s">
        <v>140</v>
      </c>
      <c r="B45" s="119" t="s">
        <v>472</v>
      </c>
      <c r="C45" s="120"/>
      <c r="D45" s="121"/>
    </row>
    <row r="46" spans="1:4">
      <c r="A46" s="1272" t="s">
        <v>140</v>
      </c>
      <c r="B46" s="184" t="s">
        <v>391</v>
      </c>
      <c r="C46" s="122">
        <v>1986823.15</v>
      </c>
      <c r="D46" s="123">
        <v>100</v>
      </c>
    </row>
    <row r="47" spans="1:4">
      <c r="A47" s="1272" t="s">
        <v>593</v>
      </c>
      <c r="B47" s="119" t="s">
        <v>468</v>
      </c>
      <c r="C47" s="120">
        <v>166.53</v>
      </c>
      <c r="D47" s="121">
        <v>0.02</v>
      </c>
    </row>
    <row r="48" spans="1:4">
      <c r="A48" s="1272" t="s">
        <v>593</v>
      </c>
      <c r="B48" s="119" t="s">
        <v>469</v>
      </c>
      <c r="C48" s="120">
        <v>343105.13</v>
      </c>
      <c r="D48" s="121">
        <v>46.14</v>
      </c>
    </row>
    <row r="49" spans="1:4">
      <c r="A49" s="1272" t="s">
        <v>593</v>
      </c>
      <c r="B49" s="119" t="s">
        <v>507</v>
      </c>
      <c r="C49" s="120">
        <v>400316.56</v>
      </c>
      <c r="D49" s="121">
        <v>53.84</v>
      </c>
    </row>
    <row r="50" spans="1:4">
      <c r="A50" s="1272" t="s">
        <v>593</v>
      </c>
      <c r="B50" s="119" t="s">
        <v>472</v>
      </c>
      <c r="C50" s="120">
        <v>0</v>
      </c>
      <c r="D50" s="121">
        <v>0</v>
      </c>
    </row>
    <row r="51" spans="1:4">
      <c r="A51" s="1272" t="s">
        <v>593</v>
      </c>
      <c r="B51" s="184" t="s">
        <v>391</v>
      </c>
      <c r="C51" s="122">
        <v>743588.22</v>
      </c>
      <c r="D51" s="123">
        <v>100</v>
      </c>
    </row>
    <row r="52" spans="1:4">
      <c r="A52" s="1272" t="s">
        <v>479</v>
      </c>
      <c r="B52" s="119" t="s">
        <v>468</v>
      </c>
      <c r="C52" s="120">
        <v>247.02</v>
      </c>
      <c r="D52" s="121">
        <v>0.05</v>
      </c>
    </row>
    <row r="53" spans="1:4">
      <c r="A53" s="1272" t="s">
        <v>479</v>
      </c>
      <c r="B53" s="119" t="s">
        <v>469</v>
      </c>
      <c r="C53" s="120">
        <v>175292.86</v>
      </c>
      <c r="D53" s="121">
        <v>32.94</v>
      </c>
    </row>
    <row r="54" spans="1:4">
      <c r="A54" s="1272" t="s">
        <v>479</v>
      </c>
      <c r="B54" s="119" t="s">
        <v>507</v>
      </c>
      <c r="C54" s="120">
        <v>356599.47</v>
      </c>
      <c r="D54" s="121">
        <v>67.010000000000005</v>
      </c>
    </row>
    <row r="55" spans="1:4">
      <c r="A55" s="1272" t="s">
        <v>479</v>
      </c>
      <c r="B55" s="119" t="s">
        <v>472</v>
      </c>
      <c r="C55" s="120">
        <v>0</v>
      </c>
      <c r="D55" s="121">
        <v>0</v>
      </c>
    </row>
    <row r="56" spans="1:4">
      <c r="A56" s="1272" t="s">
        <v>479</v>
      </c>
      <c r="B56" s="184" t="s">
        <v>391</v>
      </c>
      <c r="C56" s="122">
        <v>532139.35</v>
      </c>
      <c r="D56" s="123">
        <v>100</v>
      </c>
    </row>
    <row r="57" spans="1:4">
      <c r="A57" s="1272" t="s">
        <v>594</v>
      </c>
      <c r="B57" s="119" t="s">
        <v>468</v>
      </c>
      <c r="C57" s="120">
        <v>0</v>
      </c>
      <c r="D57" s="121">
        <v>0</v>
      </c>
    </row>
    <row r="58" spans="1:4">
      <c r="A58" s="1272" t="s">
        <v>594</v>
      </c>
      <c r="B58" s="119" t="s">
        <v>469</v>
      </c>
      <c r="C58" s="120">
        <v>212848.71</v>
      </c>
      <c r="D58" s="121">
        <v>32.090000000000003</v>
      </c>
    </row>
    <row r="59" spans="1:4">
      <c r="A59" s="1272" t="s">
        <v>594</v>
      </c>
      <c r="B59" s="119" t="s">
        <v>507</v>
      </c>
      <c r="C59" s="120">
        <v>450336.62</v>
      </c>
      <c r="D59" s="121">
        <v>67.91</v>
      </c>
    </row>
    <row r="60" spans="1:4">
      <c r="A60" s="1272" t="s">
        <v>594</v>
      </c>
      <c r="B60" s="119" t="s">
        <v>472</v>
      </c>
      <c r="C60" s="120">
        <v>0</v>
      </c>
      <c r="D60" s="121">
        <v>0</v>
      </c>
    </row>
    <row r="61" spans="1:4">
      <c r="A61" s="1272" t="s">
        <v>594</v>
      </c>
      <c r="B61" s="184" t="s">
        <v>391</v>
      </c>
      <c r="C61" s="122">
        <v>663185.32999999996</v>
      </c>
      <c r="D61" s="123">
        <v>100</v>
      </c>
    </row>
    <row r="62" spans="1:4">
      <c r="A62" s="340" t="s">
        <v>508</v>
      </c>
    </row>
  </sheetData>
  <mergeCells count="16">
    <mergeCell ref="A42:A46"/>
    <mergeCell ref="A47:A51"/>
    <mergeCell ref="A52:A56"/>
    <mergeCell ref="A57:A61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D57"/>
  <sheetViews>
    <sheetView view="pageBreakPreview" zoomScale="60" workbookViewId="0">
      <selection activeCell="E5" sqref="E5:I5"/>
    </sheetView>
  </sheetViews>
  <sheetFormatPr baseColWidth="10" defaultRowHeight="12.75"/>
  <cols>
    <col min="1" max="4" width="30.7109375" style="340" customWidth="1"/>
    <col min="5" max="5" width="0.140625" style="340" customWidth="1"/>
    <col min="6" max="16384" width="11.42578125" style="340"/>
  </cols>
  <sheetData>
    <row r="1" spans="1:4" ht="18">
      <c r="A1" s="1119" t="s">
        <v>424</v>
      </c>
      <c r="B1" s="1119"/>
      <c r="C1" s="1119"/>
      <c r="D1" s="1119"/>
    </row>
    <row r="2" spans="1:4" s="662" customFormat="1" ht="12.75" customHeight="1">
      <c r="B2" s="265"/>
      <c r="C2" s="265"/>
      <c r="D2" s="265"/>
    </row>
    <row r="3" spans="1:4" s="662" customFormat="1" ht="19.5" customHeight="1">
      <c r="A3" s="1216" t="s">
        <v>941</v>
      </c>
      <c r="B3" s="1216"/>
      <c r="C3" s="1216"/>
      <c r="D3" s="1216"/>
    </row>
    <row r="4" spans="1:4" ht="15.75" thickBot="1">
      <c r="A4" s="652"/>
      <c r="B4" s="652"/>
      <c r="C4" s="652"/>
      <c r="D4" s="652"/>
    </row>
    <row r="5" spans="1:4" ht="30" customHeight="1">
      <c r="A5" s="1274" t="s">
        <v>506</v>
      </c>
      <c r="B5" s="1276" t="s">
        <v>467</v>
      </c>
      <c r="C5" s="1278" t="s">
        <v>426</v>
      </c>
      <c r="D5" s="1279"/>
    </row>
    <row r="6" spans="1:4" ht="36.75" customHeight="1" thickBot="1">
      <c r="A6" s="1275"/>
      <c r="B6" s="1277"/>
      <c r="C6" s="663" t="s">
        <v>632</v>
      </c>
      <c r="D6" s="197" t="s">
        <v>567</v>
      </c>
    </row>
    <row r="7" spans="1:4">
      <c r="A7" s="1271" t="s">
        <v>595</v>
      </c>
      <c r="B7" s="198" t="s">
        <v>468</v>
      </c>
      <c r="C7" s="195">
        <v>302411.09000000003</v>
      </c>
      <c r="D7" s="196">
        <v>21.96</v>
      </c>
    </row>
    <row r="8" spans="1:4">
      <c r="A8" s="1272" t="s">
        <v>595</v>
      </c>
      <c r="B8" s="119" t="s">
        <v>469</v>
      </c>
      <c r="C8" s="120">
        <v>915351.31</v>
      </c>
      <c r="D8" s="121">
        <v>66.47</v>
      </c>
    </row>
    <row r="9" spans="1:4">
      <c r="A9" s="1272" t="s">
        <v>595</v>
      </c>
      <c r="B9" s="119" t="s">
        <v>507</v>
      </c>
      <c r="C9" s="120">
        <v>159368.45000000001</v>
      </c>
      <c r="D9" s="121">
        <v>11.57</v>
      </c>
    </row>
    <row r="10" spans="1:4">
      <c r="A10" s="1272" t="s">
        <v>595</v>
      </c>
      <c r="B10" s="119" t="s">
        <v>472</v>
      </c>
      <c r="C10" s="120">
        <v>0</v>
      </c>
      <c r="D10" s="121">
        <v>0</v>
      </c>
    </row>
    <row r="11" spans="1:4">
      <c r="A11" s="1272" t="s">
        <v>595</v>
      </c>
      <c r="B11" s="184" t="s">
        <v>391</v>
      </c>
      <c r="C11" s="122">
        <v>1377130.85</v>
      </c>
      <c r="D11" s="123">
        <v>100</v>
      </c>
    </row>
    <row r="12" spans="1:4">
      <c r="A12" s="1272" t="s">
        <v>596</v>
      </c>
      <c r="B12" s="119" t="s">
        <v>468</v>
      </c>
      <c r="C12" s="120">
        <v>0</v>
      </c>
      <c r="D12" s="121">
        <v>0</v>
      </c>
    </row>
    <row r="13" spans="1:4">
      <c r="A13" s="1272" t="s">
        <v>596</v>
      </c>
      <c r="B13" s="119" t="s">
        <v>469</v>
      </c>
      <c r="C13" s="120">
        <v>0</v>
      </c>
      <c r="D13" s="121">
        <v>0</v>
      </c>
    </row>
    <row r="14" spans="1:4">
      <c r="A14" s="1272" t="s">
        <v>596</v>
      </c>
      <c r="B14" s="119" t="s">
        <v>507</v>
      </c>
      <c r="C14" s="120">
        <v>26872</v>
      </c>
      <c r="D14" s="121">
        <v>100</v>
      </c>
    </row>
    <row r="15" spans="1:4">
      <c r="A15" s="1272" t="s">
        <v>596</v>
      </c>
      <c r="B15" s="119" t="s">
        <v>472</v>
      </c>
      <c r="C15" s="120">
        <v>0</v>
      </c>
      <c r="D15" s="121">
        <v>0</v>
      </c>
    </row>
    <row r="16" spans="1:4">
      <c r="A16" s="1272" t="s">
        <v>596</v>
      </c>
      <c r="B16" s="184" t="s">
        <v>391</v>
      </c>
      <c r="C16" s="122">
        <v>26872</v>
      </c>
      <c r="D16" s="123">
        <v>100</v>
      </c>
    </row>
    <row r="17" spans="1:4">
      <c r="A17" s="1272" t="s">
        <v>597</v>
      </c>
      <c r="B17" s="119" t="s">
        <v>468</v>
      </c>
      <c r="C17" s="120">
        <v>0</v>
      </c>
      <c r="D17" s="121">
        <v>0</v>
      </c>
    </row>
    <row r="18" spans="1:4">
      <c r="A18" s="1272" t="s">
        <v>597</v>
      </c>
      <c r="B18" s="119" t="s">
        <v>469</v>
      </c>
      <c r="C18" s="120">
        <v>165973.60999999999</v>
      </c>
      <c r="D18" s="121">
        <v>100</v>
      </c>
    </row>
    <row r="19" spans="1:4">
      <c r="A19" s="1272" t="s">
        <v>597</v>
      </c>
      <c r="B19" s="119" t="s">
        <v>507</v>
      </c>
      <c r="C19" s="120">
        <v>0</v>
      </c>
      <c r="D19" s="121">
        <v>0</v>
      </c>
    </row>
    <row r="20" spans="1:4">
      <c r="A20" s="1272" t="s">
        <v>597</v>
      </c>
      <c r="B20" s="119" t="s">
        <v>472</v>
      </c>
      <c r="C20" s="120">
        <v>0</v>
      </c>
      <c r="D20" s="121">
        <v>0</v>
      </c>
    </row>
    <row r="21" spans="1:4">
      <c r="A21" s="1272" t="s">
        <v>597</v>
      </c>
      <c r="B21" s="184" t="s">
        <v>391</v>
      </c>
      <c r="C21" s="122">
        <v>165973.60999999999</v>
      </c>
      <c r="D21" s="123">
        <v>100</v>
      </c>
    </row>
    <row r="22" spans="1:4">
      <c r="A22" s="1272" t="s">
        <v>598</v>
      </c>
      <c r="B22" s="119" t="s">
        <v>468</v>
      </c>
      <c r="C22" s="120">
        <v>0</v>
      </c>
      <c r="D22" s="121">
        <v>0</v>
      </c>
    </row>
    <row r="23" spans="1:4">
      <c r="A23" s="1272" t="s">
        <v>598</v>
      </c>
      <c r="B23" s="119" t="s">
        <v>469</v>
      </c>
      <c r="C23" s="120">
        <v>66440.12</v>
      </c>
      <c r="D23" s="121">
        <v>11.24</v>
      </c>
    </row>
    <row r="24" spans="1:4">
      <c r="A24" s="1272" t="s">
        <v>598</v>
      </c>
      <c r="B24" s="119" t="s">
        <v>507</v>
      </c>
      <c r="C24" s="120">
        <v>520469.09</v>
      </c>
      <c r="D24" s="121">
        <v>88.07</v>
      </c>
    </row>
    <row r="25" spans="1:4">
      <c r="A25" s="1272" t="s">
        <v>598</v>
      </c>
      <c r="B25" s="119" t="s">
        <v>472</v>
      </c>
      <c r="C25" s="120">
        <v>4079.68</v>
      </c>
      <c r="D25" s="121">
        <v>0.69</v>
      </c>
    </row>
    <row r="26" spans="1:4">
      <c r="A26" s="1272" t="s">
        <v>598</v>
      </c>
      <c r="B26" s="184" t="s">
        <v>391</v>
      </c>
      <c r="C26" s="122">
        <v>590988.89</v>
      </c>
      <c r="D26" s="123">
        <v>100</v>
      </c>
    </row>
    <row r="27" spans="1:4">
      <c r="A27" s="1272" t="s">
        <v>599</v>
      </c>
      <c r="B27" s="119" t="s">
        <v>468</v>
      </c>
      <c r="C27" s="120">
        <v>0</v>
      </c>
      <c r="D27" s="121">
        <v>0</v>
      </c>
    </row>
    <row r="28" spans="1:4">
      <c r="A28" s="1272" t="s">
        <v>599</v>
      </c>
      <c r="B28" s="119" t="s">
        <v>469</v>
      </c>
      <c r="C28" s="120">
        <v>67189.179999999993</v>
      </c>
      <c r="D28" s="121">
        <v>43.07</v>
      </c>
    </row>
    <row r="29" spans="1:4">
      <c r="A29" s="1272" t="s">
        <v>599</v>
      </c>
      <c r="B29" s="119" t="s">
        <v>507</v>
      </c>
      <c r="C29" s="120">
        <v>88821.82</v>
      </c>
      <c r="D29" s="121">
        <v>56.93</v>
      </c>
    </row>
    <row r="30" spans="1:4">
      <c r="A30" s="1272" t="s">
        <v>599</v>
      </c>
      <c r="B30" s="119" t="s">
        <v>472</v>
      </c>
      <c r="C30" s="120">
        <v>0</v>
      </c>
      <c r="D30" s="121">
        <v>0</v>
      </c>
    </row>
    <row r="31" spans="1:4">
      <c r="A31" s="1272" t="s">
        <v>599</v>
      </c>
      <c r="B31" s="184" t="s">
        <v>391</v>
      </c>
      <c r="C31" s="122">
        <v>156011</v>
      </c>
      <c r="D31" s="123">
        <v>100</v>
      </c>
    </row>
    <row r="32" spans="1:4">
      <c r="A32" s="1272" t="s">
        <v>600</v>
      </c>
      <c r="B32" s="119" t="s">
        <v>468</v>
      </c>
      <c r="C32" s="120">
        <v>0</v>
      </c>
      <c r="D32" s="121">
        <v>0</v>
      </c>
    </row>
    <row r="33" spans="1:4">
      <c r="A33" s="1272" t="s">
        <v>600</v>
      </c>
      <c r="B33" s="119" t="s">
        <v>469</v>
      </c>
      <c r="C33" s="120">
        <v>784947.33</v>
      </c>
      <c r="D33" s="121">
        <v>62.06</v>
      </c>
    </row>
    <row r="34" spans="1:4">
      <c r="A34" s="1272" t="s">
        <v>600</v>
      </c>
      <c r="B34" s="119" t="s">
        <v>507</v>
      </c>
      <c r="C34" s="120">
        <v>467765.17</v>
      </c>
      <c r="D34" s="121">
        <v>36.99</v>
      </c>
    </row>
    <row r="35" spans="1:4">
      <c r="A35" s="1272" t="s">
        <v>600</v>
      </c>
      <c r="B35" s="119" t="s">
        <v>472</v>
      </c>
      <c r="C35" s="120">
        <v>11983.15</v>
      </c>
      <c r="D35" s="121">
        <v>0.95</v>
      </c>
    </row>
    <row r="36" spans="1:4">
      <c r="A36" s="1272" t="s">
        <v>600</v>
      </c>
      <c r="B36" s="184" t="s">
        <v>391</v>
      </c>
      <c r="C36" s="122">
        <v>1264695.6499999999</v>
      </c>
      <c r="D36" s="123">
        <v>100</v>
      </c>
    </row>
    <row r="37" spans="1:4">
      <c r="A37" s="1272" t="s">
        <v>601</v>
      </c>
      <c r="B37" s="119" t="s">
        <v>468</v>
      </c>
      <c r="C37" s="120">
        <v>53849.3</v>
      </c>
      <c r="D37" s="121">
        <v>5.32</v>
      </c>
    </row>
    <row r="38" spans="1:4">
      <c r="A38" s="1272" t="s">
        <v>601</v>
      </c>
      <c r="B38" s="119" t="s">
        <v>469</v>
      </c>
      <c r="C38" s="120">
        <v>954695.22</v>
      </c>
      <c r="D38" s="121">
        <v>94.26</v>
      </c>
    </row>
    <row r="39" spans="1:4">
      <c r="A39" s="1272" t="s">
        <v>601</v>
      </c>
      <c r="B39" s="119" t="s">
        <v>507</v>
      </c>
      <c r="C39" s="120">
        <v>4256.6899999999996</v>
      </c>
      <c r="D39" s="121">
        <v>0.42</v>
      </c>
    </row>
    <row r="40" spans="1:4">
      <c r="A40" s="1272" t="s">
        <v>601</v>
      </c>
      <c r="B40" s="119" t="s">
        <v>472</v>
      </c>
      <c r="C40" s="120">
        <v>0</v>
      </c>
      <c r="D40" s="121">
        <v>0</v>
      </c>
    </row>
    <row r="41" spans="1:4">
      <c r="A41" s="1272" t="s">
        <v>601</v>
      </c>
      <c r="B41" s="184" t="s">
        <v>391</v>
      </c>
      <c r="C41" s="122">
        <v>1012801.21</v>
      </c>
      <c r="D41" s="123">
        <v>100</v>
      </c>
    </row>
    <row r="42" spans="1:4">
      <c r="A42" s="1272" t="s">
        <v>602</v>
      </c>
      <c r="B42" s="119" t="s">
        <v>468</v>
      </c>
      <c r="C42" s="120">
        <v>27719.85</v>
      </c>
      <c r="D42" s="121">
        <v>5.55</v>
      </c>
    </row>
    <row r="43" spans="1:4">
      <c r="A43" s="1272" t="s">
        <v>602</v>
      </c>
      <c r="B43" s="119" t="s">
        <v>469</v>
      </c>
      <c r="C43" s="120">
        <v>370971.27</v>
      </c>
      <c r="D43" s="121">
        <v>74.319999999999993</v>
      </c>
    </row>
    <row r="44" spans="1:4">
      <c r="A44" s="1272" t="s">
        <v>602</v>
      </c>
      <c r="B44" s="119" t="s">
        <v>507</v>
      </c>
      <c r="C44" s="120">
        <v>100474.99</v>
      </c>
      <c r="D44" s="121">
        <v>20.13</v>
      </c>
    </row>
    <row r="45" spans="1:4">
      <c r="A45" s="1272" t="s">
        <v>602</v>
      </c>
      <c r="B45" s="119" t="s">
        <v>472</v>
      </c>
      <c r="C45" s="120">
        <v>0</v>
      </c>
      <c r="D45" s="121">
        <v>0</v>
      </c>
    </row>
    <row r="46" spans="1:4">
      <c r="A46" s="1272" t="s">
        <v>602</v>
      </c>
      <c r="B46" s="184" t="s">
        <v>391</v>
      </c>
      <c r="C46" s="122">
        <v>499166.11</v>
      </c>
      <c r="D46" s="123">
        <v>100</v>
      </c>
    </row>
    <row r="47" spans="1:4">
      <c r="A47" s="1272" t="s">
        <v>603</v>
      </c>
      <c r="B47" s="119" t="s">
        <v>468</v>
      </c>
      <c r="C47" s="120">
        <v>0</v>
      </c>
      <c r="D47" s="121">
        <v>0</v>
      </c>
    </row>
    <row r="48" spans="1:4">
      <c r="A48" s="1272" t="s">
        <v>603</v>
      </c>
      <c r="B48" s="119" t="s">
        <v>469</v>
      </c>
      <c r="C48" s="120">
        <v>919031.11</v>
      </c>
      <c r="D48" s="121">
        <v>68.099999999999994</v>
      </c>
    </row>
    <row r="49" spans="1:4">
      <c r="A49" s="1272" t="s">
        <v>603</v>
      </c>
      <c r="B49" s="119" t="s">
        <v>507</v>
      </c>
      <c r="C49" s="120">
        <v>430578.02</v>
      </c>
      <c r="D49" s="121">
        <v>31.9</v>
      </c>
    </row>
    <row r="50" spans="1:4">
      <c r="A50" s="1272" t="s">
        <v>603</v>
      </c>
      <c r="B50" s="119" t="s">
        <v>472</v>
      </c>
      <c r="C50" s="120">
        <v>0</v>
      </c>
      <c r="D50" s="121">
        <v>0</v>
      </c>
    </row>
    <row r="51" spans="1:4">
      <c r="A51" s="1272" t="s">
        <v>603</v>
      </c>
      <c r="B51" s="184" t="s">
        <v>391</v>
      </c>
      <c r="C51" s="122">
        <v>1349609.13</v>
      </c>
      <c r="D51" s="123">
        <v>100</v>
      </c>
    </row>
    <row r="52" spans="1:4">
      <c r="A52" s="1272" t="s">
        <v>604</v>
      </c>
      <c r="B52" s="119" t="s">
        <v>468</v>
      </c>
      <c r="C52" s="120">
        <v>0</v>
      </c>
      <c r="D52" s="121">
        <v>0</v>
      </c>
    </row>
    <row r="53" spans="1:4">
      <c r="A53" s="1272" t="s">
        <v>604</v>
      </c>
      <c r="B53" s="119" t="s">
        <v>469</v>
      </c>
      <c r="C53" s="120">
        <v>0</v>
      </c>
      <c r="D53" s="121">
        <v>0</v>
      </c>
    </row>
    <row r="54" spans="1:4">
      <c r="A54" s="1272" t="s">
        <v>604</v>
      </c>
      <c r="B54" s="119" t="s">
        <v>507</v>
      </c>
      <c r="C54" s="120">
        <v>32986.33</v>
      </c>
      <c r="D54" s="121">
        <v>89.21</v>
      </c>
    </row>
    <row r="55" spans="1:4">
      <c r="A55" s="1272" t="s">
        <v>604</v>
      </c>
      <c r="B55" s="119" t="s">
        <v>472</v>
      </c>
      <c r="C55" s="120">
        <v>3989.67</v>
      </c>
      <c r="D55" s="121">
        <v>10.79</v>
      </c>
    </row>
    <row r="56" spans="1:4">
      <c r="A56" s="1272" t="s">
        <v>604</v>
      </c>
      <c r="B56" s="184" t="s">
        <v>391</v>
      </c>
      <c r="C56" s="122">
        <v>36976</v>
      </c>
      <c r="D56" s="123">
        <v>100</v>
      </c>
    </row>
    <row r="57" spans="1:4">
      <c r="A57" s="340" t="s">
        <v>508</v>
      </c>
    </row>
  </sheetData>
  <mergeCells count="15">
    <mergeCell ref="A42:A46"/>
    <mergeCell ref="A47:A51"/>
    <mergeCell ref="A52:A56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 codeName="Hoja68">
    <pageSetUpPr fitToPage="1"/>
  </sheetPr>
  <dimension ref="A1:D57"/>
  <sheetViews>
    <sheetView view="pageBreakPreview" zoomScale="60" workbookViewId="0">
      <selection activeCell="E5" sqref="E5:I5"/>
    </sheetView>
  </sheetViews>
  <sheetFormatPr baseColWidth="10" defaultRowHeight="12.75"/>
  <cols>
    <col min="1" max="4" width="30.7109375" style="340" customWidth="1"/>
    <col min="5" max="5" width="0.140625" style="340" customWidth="1"/>
    <col min="6" max="16384" width="11.42578125" style="340"/>
  </cols>
  <sheetData>
    <row r="1" spans="1:4" ht="18">
      <c r="A1" s="1119" t="s">
        <v>424</v>
      </c>
      <c r="B1" s="1119"/>
      <c r="C1" s="1119"/>
      <c r="D1" s="1119"/>
    </row>
    <row r="2" spans="1:4" ht="12.75" customHeight="1">
      <c r="B2" s="32"/>
      <c r="C2" s="32"/>
      <c r="D2" s="32"/>
    </row>
    <row r="3" spans="1:4" ht="21" customHeight="1">
      <c r="A3" s="1283" t="s">
        <v>942</v>
      </c>
      <c r="B3" s="1283"/>
      <c r="C3" s="1283"/>
      <c r="D3" s="1283"/>
    </row>
    <row r="4" spans="1:4" ht="15.75" thickBot="1">
      <c r="A4" s="652"/>
      <c r="B4" s="652"/>
      <c r="C4" s="652"/>
      <c r="D4" s="652"/>
    </row>
    <row r="5" spans="1:4" ht="35.25" customHeight="1">
      <c r="A5" s="1274" t="s">
        <v>506</v>
      </c>
      <c r="B5" s="1276" t="s">
        <v>467</v>
      </c>
      <c r="C5" s="1278" t="s">
        <v>426</v>
      </c>
      <c r="D5" s="1279"/>
    </row>
    <row r="6" spans="1:4" ht="35.25" customHeight="1" thickBot="1">
      <c r="A6" s="1275"/>
      <c r="B6" s="1277"/>
      <c r="C6" s="663" t="s">
        <v>632</v>
      </c>
      <c r="D6" s="197" t="s">
        <v>567</v>
      </c>
    </row>
    <row r="7" spans="1:4">
      <c r="A7" s="1271" t="s">
        <v>419</v>
      </c>
      <c r="B7" s="198" t="s">
        <v>468</v>
      </c>
      <c r="C7" s="195">
        <v>0</v>
      </c>
      <c r="D7" s="196">
        <v>0</v>
      </c>
    </row>
    <row r="8" spans="1:4">
      <c r="A8" s="1272" t="s">
        <v>419</v>
      </c>
      <c r="B8" s="119" t="s">
        <v>469</v>
      </c>
      <c r="C8" s="120">
        <v>0</v>
      </c>
      <c r="D8" s="121">
        <v>0</v>
      </c>
    </row>
    <row r="9" spans="1:4">
      <c r="A9" s="1272" t="s">
        <v>419</v>
      </c>
      <c r="B9" s="119" t="s">
        <v>507</v>
      </c>
      <c r="C9" s="120">
        <v>49640.81</v>
      </c>
      <c r="D9" s="121">
        <v>70.08</v>
      </c>
    </row>
    <row r="10" spans="1:4">
      <c r="A10" s="1272" t="s">
        <v>419</v>
      </c>
      <c r="B10" s="119" t="s">
        <v>472</v>
      </c>
      <c r="C10" s="120">
        <v>21192.19</v>
      </c>
      <c r="D10" s="121">
        <v>29.92</v>
      </c>
    </row>
    <row r="11" spans="1:4">
      <c r="A11" s="1272" t="s">
        <v>419</v>
      </c>
      <c r="B11" s="184" t="s">
        <v>391</v>
      </c>
      <c r="C11" s="122">
        <v>70833</v>
      </c>
      <c r="D11" s="123">
        <v>100</v>
      </c>
    </row>
    <row r="12" spans="1:4">
      <c r="A12" s="1272" t="s">
        <v>482</v>
      </c>
      <c r="B12" s="119" t="s">
        <v>468</v>
      </c>
      <c r="C12" s="120">
        <v>493.62</v>
      </c>
      <c r="D12" s="121">
        <v>0.1</v>
      </c>
    </row>
    <row r="13" spans="1:4">
      <c r="A13" s="1272" t="s">
        <v>482</v>
      </c>
      <c r="B13" s="119" t="s">
        <v>469</v>
      </c>
      <c r="C13" s="120">
        <v>450137.84</v>
      </c>
      <c r="D13" s="121">
        <v>89.22</v>
      </c>
    </row>
    <row r="14" spans="1:4">
      <c r="A14" s="1272" t="s">
        <v>482</v>
      </c>
      <c r="B14" s="119" t="s">
        <v>507</v>
      </c>
      <c r="C14" s="120">
        <v>53895.45</v>
      </c>
      <c r="D14" s="121">
        <v>10.68</v>
      </c>
    </row>
    <row r="15" spans="1:4">
      <c r="A15" s="1272" t="s">
        <v>482</v>
      </c>
      <c r="B15" s="119" t="s">
        <v>472</v>
      </c>
      <c r="C15" s="120">
        <v>0</v>
      </c>
      <c r="D15" s="121">
        <v>0</v>
      </c>
    </row>
    <row r="16" spans="1:4">
      <c r="A16" s="1272" t="s">
        <v>482</v>
      </c>
      <c r="B16" s="184" t="s">
        <v>391</v>
      </c>
      <c r="C16" s="122">
        <v>504526.91</v>
      </c>
      <c r="D16" s="123">
        <v>100</v>
      </c>
    </row>
    <row r="17" spans="1:4">
      <c r="A17" s="1272" t="s">
        <v>605</v>
      </c>
      <c r="B17" s="119" t="s">
        <v>468</v>
      </c>
      <c r="C17" s="120">
        <v>0</v>
      </c>
      <c r="D17" s="121">
        <v>0</v>
      </c>
    </row>
    <row r="18" spans="1:4">
      <c r="A18" s="1272" t="s">
        <v>605</v>
      </c>
      <c r="B18" s="119" t="s">
        <v>469</v>
      </c>
      <c r="C18" s="120">
        <v>84593</v>
      </c>
      <c r="D18" s="121">
        <v>100</v>
      </c>
    </row>
    <row r="19" spans="1:4">
      <c r="A19" s="1272" t="s">
        <v>605</v>
      </c>
      <c r="B19" s="119" t="s">
        <v>507</v>
      </c>
      <c r="C19" s="120">
        <v>0</v>
      </c>
      <c r="D19" s="121">
        <v>0</v>
      </c>
    </row>
    <row r="20" spans="1:4">
      <c r="A20" s="1272" t="s">
        <v>605</v>
      </c>
      <c r="B20" s="119" t="s">
        <v>472</v>
      </c>
      <c r="C20" s="120">
        <v>0</v>
      </c>
      <c r="D20" s="121">
        <v>0</v>
      </c>
    </row>
    <row r="21" spans="1:4">
      <c r="A21" s="1272" t="s">
        <v>605</v>
      </c>
      <c r="B21" s="184" t="s">
        <v>391</v>
      </c>
      <c r="C21" s="122">
        <v>84593</v>
      </c>
      <c r="D21" s="123">
        <v>100</v>
      </c>
    </row>
    <row r="22" spans="1:4">
      <c r="A22" s="1272" t="s">
        <v>137</v>
      </c>
      <c r="B22" s="119" t="s">
        <v>468</v>
      </c>
      <c r="C22" s="120">
        <v>18699.75</v>
      </c>
      <c r="D22" s="121">
        <v>1.2</v>
      </c>
    </row>
    <row r="23" spans="1:4">
      <c r="A23" s="1272" t="s">
        <v>137</v>
      </c>
      <c r="B23" s="119" t="s">
        <v>469</v>
      </c>
      <c r="C23" s="120">
        <v>1144249.17</v>
      </c>
      <c r="D23" s="121">
        <v>73.44</v>
      </c>
    </row>
    <row r="24" spans="1:4">
      <c r="A24" s="1272" t="s">
        <v>137</v>
      </c>
      <c r="B24" s="119" t="s">
        <v>507</v>
      </c>
      <c r="C24" s="120">
        <v>395136.13</v>
      </c>
      <c r="D24" s="121">
        <v>25.36</v>
      </c>
    </row>
    <row r="25" spans="1:4">
      <c r="A25" s="1272" t="s">
        <v>137</v>
      </c>
      <c r="B25" s="119" t="s">
        <v>472</v>
      </c>
      <c r="C25" s="120">
        <v>0</v>
      </c>
      <c r="D25" s="121">
        <v>0</v>
      </c>
    </row>
    <row r="26" spans="1:4">
      <c r="A26" s="1272" t="s">
        <v>137</v>
      </c>
      <c r="B26" s="184" t="s">
        <v>391</v>
      </c>
      <c r="C26" s="122">
        <v>1558085.05</v>
      </c>
      <c r="D26" s="123">
        <v>100</v>
      </c>
    </row>
    <row r="27" spans="1:4">
      <c r="A27" s="1272" t="s">
        <v>606</v>
      </c>
      <c r="B27" s="119" t="s">
        <v>468</v>
      </c>
      <c r="C27" s="120">
        <v>0</v>
      </c>
      <c r="D27" s="121">
        <v>0</v>
      </c>
    </row>
    <row r="28" spans="1:4">
      <c r="A28" s="1272" t="s">
        <v>606</v>
      </c>
      <c r="B28" s="119" t="s">
        <v>469</v>
      </c>
      <c r="C28" s="120">
        <v>516069.52</v>
      </c>
      <c r="D28" s="121">
        <v>42.4</v>
      </c>
    </row>
    <row r="29" spans="1:4">
      <c r="A29" s="1272" t="s">
        <v>606</v>
      </c>
      <c r="B29" s="119" t="s">
        <v>507</v>
      </c>
      <c r="C29" s="120">
        <v>701187.51</v>
      </c>
      <c r="D29" s="121">
        <v>57.6</v>
      </c>
    </row>
    <row r="30" spans="1:4">
      <c r="A30" s="1272" t="s">
        <v>606</v>
      </c>
      <c r="B30" s="119" t="s">
        <v>472</v>
      </c>
      <c r="C30" s="120">
        <v>0</v>
      </c>
      <c r="D30" s="121">
        <v>0</v>
      </c>
    </row>
    <row r="31" spans="1:4">
      <c r="A31" s="1272" t="s">
        <v>606</v>
      </c>
      <c r="B31" s="184" t="s">
        <v>391</v>
      </c>
      <c r="C31" s="122">
        <v>1217257.03</v>
      </c>
      <c r="D31" s="123">
        <v>100</v>
      </c>
    </row>
    <row r="32" spans="1:4">
      <c r="A32" s="1272" t="s">
        <v>129</v>
      </c>
      <c r="B32" s="119" t="s">
        <v>468</v>
      </c>
      <c r="C32" s="120">
        <v>139774.88</v>
      </c>
      <c r="D32" s="121">
        <v>14.18</v>
      </c>
    </row>
    <row r="33" spans="1:4">
      <c r="A33" s="1272" t="s">
        <v>129</v>
      </c>
      <c r="B33" s="119" t="s">
        <v>469</v>
      </c>
      <c r="C33" s="120">
        <v>587324.02</v>
      </c>
      <c r="D33" s="121">
        <v>59.59</v>
      </c>
    </row>
    <row r="34" spans="1:4">
      <c r="A34" s="1272" t="s">
        <v>129</v>
      </c>
      <c r="B34" s="119" t="s">
        <v>507</v>
      </c>
      <c r="C34" s="120">
        <v>258520.62</v>
      </c>
      <c r="D34" s="121">
        <v>26.23</v>
      </c>
    </row>
    <row r="35" spans="1:4">
      <c r="A35" s="1272" t="s">
        <v>129</v>
      </c>
      <c r="B35" s="119" t="s">
        <v>472</v>
      </c>
      <c r="C35" s="120">
        <v>0</v>
      </c>
      <c r="D35" s="121">
        <v>0</v>
      </c>
    </row>
    <row r="36" spans="1:4">
      <c r="A36" s="1272" t="s">
        <v>129</v>
      </c>
      <c r="B36" s="184" t="s">
        <v>391</v>
      </c>
      <c r="C36" s="122">
        <v>985619.52</v>
      </c>
      <c r="D36" s="123">
        <v>100</v>
      </c>
    </row>
    <row r="37" spans="1:4">
      <c r="A37" s="1272" t="s">
        <v>483</v>
      </c>
      <c r="B37" s="119" t="s">
        <v>468</v>
      </c>
      <c r="C37" s="120">
        <v>60120.6</v>
      </c>
      <c r="D37" s="121">
        <v>7.4891497168109442</v>
      </c>
    </row>
    <row r="38" spans="1:4">
      <c r="A38" s="1272" t="s">
        <v>483</v>
      </c>
      <c r="B38" s="119" t="s">
        <v>469</v>
      </c>
      <c r="C38" s="120">
        <v>742648.77</v>
      </c>
      <c r="D38" s="121">
        <v>92.510850283189058</v>
      </c>
    </row>
    <row r="39" spans="1:4">
      <c r="A39" s="1272" t="s">
        <v>483</v>
      </c>
      <c r="B39" s="119" t="s">
        <v>507</v>
      </c>
      <c r="C39" s="120">
        <v>0</v>
      </c>
      <c r="D39" s="121">
        <v>0</v>
      </c>
    </row>
    <row r="40" spans="1:4">
      <c r="A40" s="1272" t="s">
        <v>483</v>
      </c>
      <c r="B40" s="119" t="s">
        <v>472</v>
      </c>
      <c r="C40" s="120">
        <v>0</v>
      </c>
      <c r="D40" s="121">
        <v>0</v>
      </c>
    </row>
    <row r="41" spans="1:4">
      <c r="A41" s="1272" t="s">
        <v>483</v>
      </c>
      <c r="B41" s="184" t="s">
        <v>391</v>
      </c>
      <c r="C41" s="122">
        <v>802769.37</v>
      </c>
      <c r="D41" s="123">
        <v>100</v>
      </c>
    </row>
    <row r="42" spans="1:4">
      <c r="A42" s="1272" t="s">
        <v>607</v>
      </c>
      <c r="B42" s="119" t="s">
        <v>468</v>
      </c>
      <c r="C42" s="120">
        <v>14849.13</v>
      </c>
      <c r="D42" s="121">
        <v>2.0299999999999998</v>
      </c>
    </row>
    <row r="43" spans="1:4">
      <c r="A43" s="1272" t="s">
        <v>607</v>
      </c>
      <c r="B43" s="119" t="s">
        <v>469</v>
      </c>
      <c r="C43" s="120">
        <v>207758</v>
      </c>
      <c r="D43" s="121">
        <v>28.43</v>
      </c>
    </row>
    <row r="44" spans="1:4">
      <c r="A44" s="1272" t="s">
        <v>607</v>
      </c>
      <c r="B44" s="119" t="s">
        <v>507</v>
      </c>
      <c r="C44" s="120">
        <v>454261.34</v>
      </c>
      <c r="D44" s="121">
        <v>62.18</v>
      </c>
    </row>
    <row r="45" spans="1:4">
      <c r="A45" s="1272" t="s">
        <v>607</v>
      </c>
      <c r="B45" s="119" t="s">
        <v>472</v>
      </c>
      <c r="C45" s="120">
        <v>53798.6</v>
      </c>
      <c r="D45" s="121">
        <v>7.36</v>
      </c>
    </row>
    <row r="46" spans="1:4">
      <c r="A46" s="1272" t="s">
        <v>607</v>
      </c>
      <c r="B46" s="184" t="s">
        <v>391</v>
      </c>
      <c r="C46" s="122">
        <v>730667.07</v>
      </c>
      <c r="D46" s="123">
        <v>100</v>
      </c>
    </row>
    <row r="47" spans="1:4">
      <c r="A47" s="1272" t="s">
        <v>608</v>
      </c>
      <c r="B47" s="119" t="s">
        <v>468</v>
      </c>
      <c r="C47" s="120">
        <v>0</v>
      </c>
      <c r="D47" s="121">
        <v>0</v>
      </c>
    </row>
    <row r="48" spans="1:4">
      <c r="A48" s="1272" t="s">
        <v>608</v>
      </c>
      <c r="B48" s="119" t="s">
        <v>469</v>
      </c>
      <c r="C48" s="120">
        <v>797371.1</v>
      </c>
      <c r="D48" s="121">
        <v>70.489999999999995</v>
      </c>
    </row>
    <row r="49" spans="1:4">
      <c r="A49" s="1272" t="s">
        <v>608</v>
      </c>
      <c r="B49" s="119" t="s">
        <v>507</v>
      </c>
      <c r="C49" s="120">
        <v>333889.19</v>
      </c>
      <c r="D49" s="121">
        <v>29.51</v>
      </c>
    </row>
    <row r="50" spans="1:4">
      <c r="A50" s="1272" t="s">
        <v>608</v>
      </c>
      <c r="B50" s="119" t="s">
        <v>472</v>
      </c>
      <c r="C50" s="120">
        <v>0</v>
      </c>
      <c r="D50" s="121">
        <v>0</v>
      </c>
    </row>
    <row r="51" spans="1:4">
      <c r="A51" s="1272" t="s">
        <v>608</v>
      </c>
      <c r="B51" s="184" t="s">
        <v>391</v>
      </c>
      <c r="C51" s="122">
        <v>1131260.29</v>
      </c>
      <c r="D51" s="123">
        <v>100</v>
      </c>
    </row>
    <row r="52" spans="1:4">
      <c r="A52" s="1272" t="s">
        <v>609</v>
      </c>
      <c r="B52" s="119" t="s">
        <v>468</v>
      </c>
      <c r="C52" s="120">
        <v>0</v>
      </c>
      <c r="D52" s="121">
        <v>0</v>
      </c>
    </row>
    <row r="53" spans="1:4">
      <c r="A53" s="1272" t="s">
        <v>609</v>
      </c>
      <c r="B53" s="119" t="s">
        <v>469</v>
      </c>
      <c r="C53" s="120">
        <v>641929.34</v>
      </c>
      <c r="D53" s="121">
        <v>61.78</v>
      </c>
    </row>
    <row r="54" spans="1:4">
      <c r="A54" s="1272" t="s">
        <v>609</v>
      </c>
      <c r="B54" s="119" t="s">
        <v>507</v>
      </c>
      <c r="C54" s="120">
        <v>393049.71</v>
      </c>
      <c r="D54" s="121">
        <v>37.83</v>
      </c>
    </row>
    <row r="55" spans="1:4">
      <c r="A55" s="1272" t="s">
        <v>609</v>
      </c>
      <c r="B55" s="119" t="s">
        <v>472</v>
      </c>
      <c r="C55" s="120">
        <v>4090.06</v>
      </c>
      <c r="D55" s="121">
        <v>0.39</v>
      </c>
    </row>
    <row r="56" spans="1:4">
      <c r="A56" s="1272" t="s">
        <v>609</v>
      </c>
      <c r="B56" s="184" t="s">
        <v>391</v>
      </c>
      <c r="C56" s="122">
        <v>1039069.11</v>
      </c>
      <c r="D56" s="123">
        <v>100</v>
      </c>
    </row>
    <row r="57" spans="1:4">
      <c r="A57" s="340" t="s">
        <v>508</v>
      </c>
    </row>
  </sheetData>
  <mergeCells count="15">
    <mergeCell ref="A42:A46"/>
    <mergeCell ref="A47:A51"/>
    <mergeCell ref="A52:A56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98425196850393704" bottom="0.98425196850393704" header="0" footer="0"/>
  <pageSetup paperSize="9" scale="70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D62"/>
  <sheetViews>
    <sheetView view="pageBreakPreview" zoomScale="60" workbookViewId="0">
      <selection activeCell="E5" sqref="E5:I5"/>
    </sheetView>
  </sheetViews>
  <sheetFormatPr baseColWidth="10" defaultRowHeight="12.75"/>
  <cols>
    <col min="1" max="4" width="30.7109375" style="340" customWidth="1"/>
    <col min="5" max="5" width="0.42578125" style="340" customWidth="1"/>
    <col min="6" max="16384" width="11.42578125" style="340"/>
  </cols>
  <sheetData>
    <row r="1" spans="1:4" ht="18">
      <c r="A1" s="1119" t="s">
        <v>424</v>
      </c>
      <c r="B1" s="1119"/>
      <c r="C1" s="1119"/>
      <c r="D1" s="1119"/>
    </row>
    <row r="2" spans="1:4" ht="12.75" customHeight="1">
      <c r="B2" s="265"/>
      <c r="C2" s="265"/>
      <c r="D2" s="265"/>
    </row>
    <row r="3" spans="1:4" ht="18.75" customHeight="1">
      <c r="A3" s="1216" t="s">
        <v>943</v>
      </c>
      <c r="B3" s="1216"/>
      <c r="C3" s="1216"/>
      <c r="D3" s="1216"/>
    </row>
    <row r="4" spans="1:4" ht="15.75" thickBot="1">
      <c r="A4" s="652"/>
      <c r="B4" s="652"/>
      <c r="C4" s="652"/>
      <c r="D4" s="652"/>
    </row>
    <row r="5" spans="1:4" ht="36" customHeight="1">
      <c r="A5" s="1274" t="s">
        <v>506</v>
      </c>
      <c r="B5" s="1276" t="s">
        <v>467</v>
      </c>
      <c r="C5" s="1278" t="s">
        <v>426</v>
      </c>
      <c r="D5" s="1279"/>
    </row>
    <row r="6" spans="1:4" ht="36" customHeight="1" thickBot="1">
      <c r="A6" s="1284"/>
      <c r="B6" s="1277"/>
      <c r="C6" s="663" t="s">
        <v>632</v>
      </c>
      <c r="D6" s="197" t="s">
        <v>567</v>
      </c>
    </row>
    <row r="7" spans="1:4">
      <c r="A7" s="1271" t="s">
        <v>130</v>
      </c>
      <c r="B7" s="198" t="s">
        <v>468</v>
      </c>
      <c r="C7" s="195">
        <v>0</v>
      </c>
      <c r="D7" s="196">
        <v>0</v>
      </c>
    </row>
    <row r="8" spans="1:4">
      <c r="A8" s="1272" t="s">
        <v>130</v>
      </c>
      <c r="B8" s="119" t="s">
        <v>469</v>
      </c>
      <c r="C8" s="120">
        <v>661955.04</v>
      </c>
      <c r="D8" s="121">
        <v>91.01</v>
      </c>
    </row>
    <row r="9" spans="1:4">
      <c r="A9" s="1272" t="s">
        <v>130</v>
      </c>
      <c r="B9" s="119" t="s">
        <v>507</v>
      </c>
      <c r="C9" s="120">
        <v>65383.45</v>
      </c>
      <c r="D9" s="121">
        <v>8.99</v>
      </c>
    </row>
    <row r="10" spans="1:4">
      <c r="A10" s="1272" t="s">
        <v>130</v>
      </c>
      <c r="B10" s="119" t="s">
        <v>472</v>
      </c>
      <c r="C10" s="120">
        <v>0</v>
      </c>
      <c r="D10" s="121">
        <v>0</v>
      </c>
    </row>
    <row r="11" spans="1:4">
      <c r="A11" s="1281" t="s">
        <v>130</v>
      </c>
      <c r="B11" s="119" t="s">
        <v>391</v>
      </c>
      <c r="C11" s="120">
        <v>727338.49</v>
      </c>
      <c r="D11" s="121">
        <v>100</v>
      </c>
    </row>
    <row r="12" spans="1:4">
      <c r="A12" s="1281" t="s">
        <v>229</v>
      </c>
      <c r="B12" s="124" t="s">
        <v>468</v>
      </c>
      <c r="C12" s="125">
        <v>183517.38</v>
      </c>
      <c r="D12" s="126">
        <v>22.79</v>
      </c>
    </row>
    <row r="13" spans="1:4">
      <c r="A13" s="1282"/>
      <c r="B13" s="119" t="s">
        <v>469</v>
      </c>
      <c r="C13" s="120">
        <v>554892.78</v>
      </c>
      <c r="D13" s="121">
        <v>68.91</v>
      </c>
    </row>
    <row r="14" spans="1:4">
      <c r="A14" s="1282"/>
      <c r="B14" s="119" t="s">
        <v>507</v>
      </c>
      <c r="C14" s="120">
        <v>66841.03</v>
      </c>
      <c r="D14" s="121">
        <v>8.3000000000000007</v>
      </c>
    </row>
    <row r="15" spans="1:4">
      <c r="A15" s="1282"/>
      <c r="B15" s="119" t="s">
        <v>472</v>
      </c>
      <c r="C15" s="120">
        <v>0</v>
      </c>
      <c r="D15" s="121">
        <v>0</v>
      </c>
    </row>
    <row r="16" spans="1:4">
      <c r="A16" s="1280"/>
      <c r="B16" s="119" t="s">
        <v>391</v>
      </c>
      <c r="C16" s="120">
        <v>805251.19</v>
      </c>
      <c r="D16" s="121">
        <v>100</v>
      </c>
    </row>
    <row r="17" spans="1:4">
      <c r="A17" s="1272" t="s">
        <v>131</v>
      </c>
      <c r="B17" s="124" t="s">
        <v>468</v>
      </c>
      <c r="C17" s="125">
        <v>0</v>
      </c>
      <c r="D17" s="126">
        <v>0</v>
      </c>
    </row>
    <row r="18" spans="1:4">
      <c r="A18" s="1272" t="s">
        <v>131</v>
      </c>
      <c r="B18" s="119" t="s">
        <v>469</v>
      </c>
      <c r="C18" s="120">
        <v>448979.5</v>
      </c>
      <c r="D18" s="121">
        <v>99.9</v>
      </c>
    </row>
    <row r="19" spans="1:4">
      <c r="A19" s="1272" t="s">
        <v>131</v>
      </c>
      <c r="B19" s="119" t="s">
        <v>507</v>
      </c>
      <c r="C19" s="120">
        <v>471.54</v>
      </c>
      <c r="D19" s="121">
        <v>0.1</v>
      </c>
    </row>
    <row r="20" spans="1:4">
      <c r="A20" s="1272" t="s">
        <v>131</v>
      </c>
      <c r="B20" s="119" t="s">
        <v>472</v>
      </c>
      <c r="C20" s="120">
        <v>0</v>
      </c>
      <c r="D20" s="121">
        <v>0</v>
      </c>
    </row>
    <row r="21" spans="1:4">
      <c r="A21" s="1272" t="s">
        <v>131</v>
      </c>
      <c r="B21" s="119" t="s">
        <v>391</v>
      </c>
      <c r="C21" s="120">
        <v>449451.04</v>
      </c>
      <c r="D21" s="121">
        <v>100</v>
      </c>
    </row>
    <row r="22" spans="1:4">
      <c r="A22" s="1272" t="s">
        <v>486</v>
      </c>
      <c r="B22" s="124" t="s">
        <v>468</v>
      </c>
      <c r="C22" s="125">
        <v>0</v>
      </c>
      <c r="D22" s="126">
        <v>0</v>
      </c>
    </row>
    <row r="23" spans="1:4">
      <c r="A23" s="1272" t="s">
        <v>486</v>
      </c>
      <c r="B23" s="119" t="s">
        <v>469</v>
      </c>
      <c r="C23" s="120">
        <v>118732.29</v>
      </c>
      <c r="D23" s="121">
        <v>11.2</v>
      </c>
    </row>
    <row r="24" spans="1:4">
      <c r="A24" s="1272" t="s">
        <v>486</v>
      </c>
      <c r="B24" s="119" t="s">
        <v>507</v>
      </c>
      <c r="C24" s="120">
        <v>941624.83</v>
      </c>
      <c r="D24" s="121">
        <v>88.8</v>
      </c>
    </row>
    <row r="25" spans="1:4">
      <c r="A25" s="1272" t="s">
        <v>486</v>
      </c>
      <c r="B25" s="119" t="s">
        <v>472</v>
      </c>
      <c r="C25" s="120">
        <v>0</v>
      </c>
      <c r="D25" s="121">
        <v>0</v>
      </c>
    </row>
    <row r="26" spans="1:4">
      <c r="A26" s="1272" t="s">
        <v>486</v>
      </c>
      <c r="B26" s="119" t="s">
        <v>391</v>
      </c>
      <c r="C26" s="120">
        <v>1060357.1200000001</v>
      </c>
      <c r="D26" s="121">
        <v>100</v>
      </c>
    </row>
    <row r="27" spans="1:4">
      <c r="A27" s="1281" t="s">
        <v>230</v>
      </c>
      <c r="B27" s="124" t="s">
        <v>468</v>
      </c>
      <c r="C27" s="125">
        <v>772806.01</v>
      </c>
      <c r="D27" s="126">
        <v>62.57</v>
      </c>
    </row>
    <row r="28" spans="1:4">
      <c r="A28" s="1282"/>
      <c r="B28" s="119" t="s">
        <v>469</v>
      </c>
      <c r="C28" s="120">
        <v>437004.98</v>
      </c>
      <c r="D28" s="121">
        <v>35.39</v>
      </c>
    </row>
    <row r="29" spans="1:4">
      <c r="A29" s="1282"/>
      <c r="B29" s="119" t="s">
        <v>507</v>
      </c>
      <c r="C29" s="120">
        <v>25183.599999999999</v>
      </c>
      <c r="D29" s="121">
        <v>2.04</v>
      </c>
    </row>
    <row r="30" spans="1:4">
      <c r="A30" s="1282"/>
      <c r="B30" s="119" t="s">
        <v>472</v>
      </c>
      <c r="C30" s="120">
        <v>0</v>
      </c>
      <c r="D30" s="121">
        <v>0</v>
      </c>
    </row>
    <row r="31" spans="1:4">
      <c r="A31" s="1282"/>
      <c r="B31" s="119" t="s">
        <v>391</v>
      </c>
      <c r="C31" s="120">
        <v>1234994.5900000001</v>
      </c>
      <c r="D31" s="121">
        <v>100</v>
      </c>
    </row>
    <row r="32" spans="1:4">
      <c r="A32" s="1286" t="s">
        <v>769</v>
      </c>
      <c r="B32" s="266" t="s">
        <v>468</v>
      </c>
      <c r="C32" s="278">
        <v>161034.60999999999</v>
      </c>
      <c r="D32" s="279">
        <v>23.26</v>
      </c>
    </row>
    <row r="33" spans="1:4">
      <c r="A33" s="1287"/>
      <c r="B33" s="268" t="s">
        <v>469</v>
      </c>
      <c r="C33" s="280">
        <v>531240.73</v>
      </c>
      <c r="D33" s="281">
        <v>76.739999999999995</v>
      </c>
    </row>
    <row r="34" spans="1:4">
      <c r="A34" s="1287"/>
      <c r="B34" s="268" t="s">
        <v>694</v>
      </c>
      <c r="C34" s="280">
        <v>0</v>
      </c>
      <c r="D34" s="281">
        <v>0</v>
      </c>
    </row>
    <row r="35" spans="1:4">
      <c r="A35" s="1287"/>
      <c r="B35" s="268" t="s">
        <v>472</v>
      </c>
      <c r="C35" s="280">
        <v>0</v>
      </c>
      <c r="D35" s="281">
        <v>0</v>
      </c>
    </row>
    <row r="36" spans="1:4">
      <c r="A36" s="1287"/>
      <c r="B36" s="282" t="s">
        <v>478</v>
      </c>
      <c r="C36" s="283">
        <v>692275.34</v>
      </c>
      <c r="D36" s="284">
        <v>100</v>
      </c>
    </row>
    <row r="37" spans="1:4">
      <c r="A37" s="1272" t="s">
        <v>610</v>
      </c>
      <c r="B37" s="124" t="s">
        <v>468</v>
      </c>
      <c r="C37" s="125">
        <v>60766.12</v>
      </c>
      <c r="D37" s="126">
        <v>4.33</v>
      </c>
    </row>
    <row r="38" spans="1:4">
      <c r="A38" s="1272" t="s">
        <v>610</v>
      </c>
      <c r="B38" s="119" t="s">
        <v>469</v>
      </c>
      <c r="C38" s="120">
        <v>1246568.48</v>
      </c>
      <c r="D38" s="121">
        <v>88.81</v>
      </c>
    </row>
    <row r="39" spans="1:4">
      <c r="A39" s="1272" t="s">
        <v>610</v>
      </c>
      <c r="B39" s="119" t="s">
        <v>507</v>
      </c>
      <c r="C39" s="120">
        <v>96274.1</v>
      </c>
      <c r="D39" s="121">
        <v>6.86</v>
      </c>
    </row>
    <row r="40" spans="1:4">
      <c r="A40" s="1272" t="s">
        <v>610</v>
      </c>
      <c r="B40" s="119" t="s">
        <v>472</v>
      </c>
      <c r="C40" s="120">
        <v>0</v>
      </c>
      <c r="D40" s="121">
        <v>0</v>
      </c>
    </row>
    <row r="41" spans="1:4">
      <c r="A41" s="1272" t="s">
        <v>610</v>
      </c>
      <c r="B41" s="184" t="s">
        <v>391</v>
      </c>
      <c r="C41" s="122">
        <v>1403608.7</v>
      </c>
      <c r="D41" s="123">
        <v>100</v>
      </c>
    </row>
    <row r="42" spans="1:4" s="98" customFormat="1">
      <c r="A42" s="1285" t="s">
        <v>919</v>
      </c>
      <c r="B42" s="690" t="s">
        <v>468</v>
      </c>
      <c r="C42" s="679">
        <v>77128.42</v>
      </c>
      <c r="D42" s="691">
        <v>7.48</v>
      </c>
    </row>
    <row r="43" spans="1:4" s="98" customFormat="1">
      <c r="A43" s="1285" t="s">
        <v>610</v>
      </c>
      <c r="B43" s="694" t="s">
        <v>469</v>
      </c>
      <c r="C43" s="681">
        <v>953513.61000000022</v>
      </c>
      <c r="D43" s="693">
        <v>92.52</v>
      </c>
    </row>
    <row r="44" spans="1:4" s="98" customFormat="1">
      <c r="A44" s="1285" t="s">
        <v>610</v>
      </c>
      <c r="B44" s="694" t="s">
        <v>507</v>
      </c>
      <c r="C44" s="681">
        <v>0</v>
      </c>
      <c r="D44" s="693">
        <v>0</v>
      </c>
    </row>
    <row r="45" spans="1:4" s="98" customFormat="1">
      <c r="A45" s="1285" t="s">
        <v>610</v>
      </c>
      <c r="B45" s="694" t="s">
        <v>472</v>
      </c>
      <c r="C45" s="681">
        <v>0</v>
      </c>
      <c r="D45" s="693">
        <v>0</v>
      </c>
    </row>
    <row r="46" spans="1:4" s="98" customFormat="1">
      <c r="A46" s="1285" t="s">
        <v>610</v>
      </c>
      <c r="B46" s="702" t="s">
        <v>391</v>
      </c>
      <c r="C46" s="698">
        <v>1030642.0300000003</v>
      </c>
      <c r="D46" s="699">
        <v>100</v>
      </c>
    </row>
    <row r="47" spans="1:4">
      <c r="A47" s="1272" t="s">
        <v>611</v>
      </c>
      <c r="B47" s="119" t="s">
        <v>468</v>
      </c>
      <c r="C47" s="120">
        <v>0</v>
      </c>
      <c r="D47" s="121">
        <v>0</v>
      </c>
    </row>
    <row r="48" spans="1:4">
      <c r="A48" s="1272" t="s">
        <v>611</v>
      </c>
      <c r="B48" s="119" t="s">
        <v>469</v>
      </c>
      <c r="C48" s="120">
        <v>376518.05</v>
      </c>
      <c r="D48" s="121">
        <v>59.74</v>
      </c>
    </row>
    <row r="49" spans="1:4">
      <c r="A49" s="1272" t="s">
        <v>611</v>
      </c>
      <c r="B49" s="119" t="s">
        <v>507</v>
      </c>
      <c r="C49" s="120">
        <v>253768.28</v>
      </c>
      <c r="D49" s="121">
        <v>40.26</v>
      </c>
    </row>
    <row r="50" spans="1:4">
      <c r="A50" s="1272" t="s">
        <v>611</v>
      </c>
      <c r="B50" s="119" t="s">
        <v>472</v>
      </c>
      <c r="C50" s="120">
        <v>0</v>
      </c>
      <c r="D50" s="121">
        <v>0</v>
      </c>
    </row>
    <row r="51" spans="1:4">
      <c r="A51" s="1272" t="s">
        <v>611</v>
      </c>
      <c r="B51" s="184" t="s">
        <v>391</v>
      </c>
      <c r="C51" s="122">
        <v>630286.32999999996</v>
      </c>
      <c r="D51" s="123">
        <v>100</v>
      </c>
    </row>
    <row r="52" spans="1:4">
      <c r="A52" s="1272" t="s">
        <v>612</v>
      </c>
      <c r="B52" s="119" t="s">
        <v>468</v>
      </c>
      <c r="C52" s="120">
        <v>0</v>
      </c>
      <c r="D52" s="121">
        <v>0</v>
      </c>
    </row>
    <row r="53" spans="1:4">
      <c r="A53" s="1272" t="s">
        <v>612</v>
      </c>
      <c r="B53" s="119" t="s">
        <v>469</v>
      </c>
      <c r="C53" s="120">
        <v>0</v>
      </c>
      <c r="D53" s="121">
        <v>0</v>
      </c>
    </row>
    <row r="54" spans="1:4">
      <c r="A54" s="1272" t="s">
        <v>612</v>
      </c>
      <c r="B54" s="119" t="s">
        <v>507</v>
      </c>
      <c r="C54" s="120">
        <v>203436.43</v>
      </c>
      <c r="D54" s="121">
        <v>100</v>
      </c>
    </row>
    <row r="55" spans="1:4">
      <c r="A55" s="1272" t="s">
        <v>612</v>
      </c>
      <c r="B55" s="119" t="s">
        <v>472</v>
      </c>
      <c r="C55" s="120">
        <v>0</v>
      </c>
      <c r="D55" s="121">
        <v>0</v>
      </c>
    </row>
    <row r="56" spans="1:4">
      <c r="A56" s="1272" t="s">
        <v>612</v>
      </c>
      <c r="B56" s="184" t="s">
        <v>391</v>
      </c>
      <c r="C56" s="122">
        <v>203436.43</v>
      </c>
      <c r="D56" s="123">
        <v>100</v>
      </c>
    </row>
    <row r="57" spans="1:4">
      <c r="A57" s="1272" t="s">
        <v>613</v>
      </c>
      <c r="B57" s="119" t="s">
        <v>468</v>
      </c>
      <c r="C57" s="120">
        <v>0</v>
      </c>
      <c r="D57" s="121">
        <v>0</v>
      </c>
    </row>
    <row r="58" spans="1:4">
      <c r="A58" s="1272" t="s">
        <v>613</v>
      </c>
      <c r="B58" s="119" t="s">
        <v>469</v>
      </c>
      <c r="C58" s="120">
        <v>546022.74</v>
      </c>
      <c r="D58" s="121">
        <v>50.53</v>
      </c>
    </row>
    <row r="59" spans="1:4">
      <c r="A59" s="1272" t="s">
        <v>613</v>
      </c>
      <c r="B59" s="119" t="s">
        <v>507</v>
      </c>
      <c r="C59" s="120">
        <v>534586</v>
      </c>
      <c r="D59" s="121">
        <v>49.47</v>
      </c>
    </row>
    <row r="60" spans="1:4">
      <c r="A60" s="1272" t="s">
        <v>613</v>
      </c>
      <c r="B60" s="119" t="s">
        <v>472</v>
      </c>
      <c r="C60" s="120">
        <v>0</v>
      </c>
      <c r="D60" s="121">
        <v>0</v>
      </c>
    </row>
    <row r="61" spans="1:4">
      <c r="A61" s="1272" t="s">
        <v>613</v>
      </c>
      <c r="B61" s="184" t="s">
        <v>391</v>
      </c>
      <c r="C61" s="122">
        <v>1080608.74</v>
      </c>
      <c r="D61" s="123">
        <v>100</v>
      </c>
    </row>
    <row r="62" spans="1:4">
      <c r="A62" s="340" t="s">
        <v>508</v>
      </c>
    </row>
  </sheetData>
  <mergeCells count="16">
    <mergeCell ref="A42:A46"/>
    <mergeCell ref="A47:A51"/>
    <mergeCell ref="A52:A56"/>
    <mergeCell ref="A57:A61"/>
    <mergeCell ref="A12:A16"/>
    <mergeCell ref="A17:A21"/>
    <mergeCell ref="A22:A26"/>
    <mergeCell ref="A27:A31"/>
    <mergeCell ref="A32:A36"/>
    <mergeCell ref="A37:A4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98425196850393704" bottom="0.98425196850393704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M27"/>
  <sheetViews>
    <sheetView view="pageBreakPreview" zoomScale="75" zoomScaleNormal="75" workbookViewId="0">
      <selection activeCell="N32" sqref="N32"/>
    </sheetView>
  </sheetViews>
  <sheetFormatPr baseColWidth="10" defaultRowHeight="12.75"/>
  <cols>
    <col min="1" max="1" width="11.42578125" style="316"/>
    <col min="2" max="2" width="36.7109375" style="316" customWidth="1"/>
    <col min="3" max="6" width="18.5703125" style="316" customWidth="1"/>
    <col min="7" max="16384" width="11.42578125" style="316"/>
  </cols>
  <sheetData>
    <row r="1" spans="2:13" ht="18">
      <c r="B1" s="1083" t="s">
        <v>388</v>
      </c>
      <c r="C1" s="1083"/>
      <c r="D1" s="1083"/>
      <c r="E1" s="1083"/>
      <c r="F1" s="1083"/>
      <c r="G1" s="315"/>
      <c r="H1" s="315"/>
    </row>
    <row r="3" spans="2:13" ht="21.75" customHeight="1">
      <c r="B3" s="1084" t="s">
        <v>910</v>
      </c>
      <c r="C3" s="1110"/>
      <c r="D3" s="1110"/>
      <c r="E3" s="1110"/>
      <c r="F3" s="1110"/>
      <c r="G3" s="1"/>
      <c r="H3" s="1"/>
      <c r="I3" s="1"/>
      <c r="J3" s="2"/>
    </row>
    <row r="4" spans="2:13" ht="13.5" thickBot="1">
      <c r="B4" s="321"/>
      <c r="C4" s="321"/>
      <c r="D4" s="321"/>
      <c r="E4" s="321"/>
      <c r="F4" s="321"/>
      <c r="G4" s="3"/>
      <c r="H4" s="3"/>
      <c r="I4" s="3"/>
      <c r="J4" s="3"/>
    </row>
    <row r="5" spans="2:13" s="2" customFormat="1" ht="12.75" customHeight="1">
      <c r="B5" s="1103" t="s">
        <v>318</v>
      </c>
      <c r="C5" s="1105" t="s">
        <v>384</v>
      </c>
      <c r="D5" s="1105" t="s">
        <v>385</v>
      </c>
      <c r="E5" s="1105" t="s">
        <v>386</v>
      </c>
      <c r="F5" s="1118" t="s">
        <v>387</v>
      </c>
      <c r="G5" s="327"/>
      <c r="H5" s="3"/>
      <c r="I5" s="3"/>
      <c r="J5" s="3"/>
    </row>
    <row r="6" spans="2:13" s="2" customFormat="1" ht="55.5" customHeight="1" thickBot="1">
      <c r="B6" s="1104"/>
      <c r="C6" s="1106"/>
      <c r="D6" s="1106"/>
      <c r="E6" s="1106"/>
      <c r="F6" s="1116"/>
      <c r="G6" s="3"/>
      <c r="H6" s="3"/>
      <c r="I6" s="3"/>
      <c r="J6" s="3"/>
    </row>
    <row r="7" spans="2:13" s="2" customFormat="1" ht="22.5" customHeight="1">
      <c r="B7" s="12" t="s">
        <v>397</v>
      </c>
      <c r="C7" s="154">
        <v>74970838</v>
      </c>
      <c r="D7" s="154">
        <v>57473948</v>
      </c>
      <c r="E7" s="154">
        <v>3074753</v>
      </c>
      <c r="F7" s="261">
        <v>16337100</v>
      </c>
      <c r="G7" s="3"/>
      <c r="H7" s="3"/>
      <c r="I7" s="3"/>
      <c r="J7" s="3"/>
      <c r="K7" s="3"/>
      <c r="L7" s="3"/>
      <c r="M7" s="3"/>
    </row>
    <row r="8" spans="2:13" s="2" customFormat="1">
      <c r="B8" s="13" t="s">
        <v>398</v>
      </c>
      <c r="C8" s="155">
        <v>74338313</v>
      </c>
      <c r="D8" s="155">
        <v>57213857</v>
      </c>
      <c r="E8" s="155">
        <v>2760375</v>
      </c>
      <c r="F8" s="262">
        <v>6355450</v>
      </c>
      <c r="G8" s="3"/>
      <c r="H8" s="3"/>
      <c r="I8" s="3"/>
      <c r="J8" s="3"/>
      <c r="K8" s="3"/>
      <c r="L8" s="3"/>
      <c r="M8" s="3"/>
    </row>
    <row r="9" spans="2:13" s="2" customFormat="1">
      <c r="B9" s="13" t="s">
        <v>399</v>
      </c>
      <c r="C9" s="155">
        <v>13543532</v>
      </c>
      <c r="D9" s="155">
        <v>10349016</v>
      </c>
      <c r="E9" s="155">
        <v>382543</v>
      </c>
      <c r="F9" s="262">
        <v>1029647</v>
      </c>
      <c r="G9" s="3"/>
      <c r="H9" s="3"/>
      <c r="I9" s="3"/>
      <c r="J9" s="3"/>
      <c r="K9" s="3"/>
      <c r="L9" s="3"/>
      <c r="M9" s="3"/>
    </row>
    <row r="10" spans="2:13" s="2" customFormat="1">
      <c r="B10" s="13" t="s">
        <v>400</v>
      </c>
      <c r="C10" s="155">
        <v>27573875</v>
      </c>
      <c r="D10" s="155">
        <v>23033678</v>
      </c>
      <c r="E10" s="155">
        <v>1215315</v>
      </c>
      <c r="F10" s="262">
        <v>2316610</v>
      </c>
      <c r="G10" s="3"/>
      <c r="H10" s="3"/>
      <c r="I10" s="3"/>
      <c r="J10" s="3"/>
      <c r="K10" s="3"/>
      <c r="L10" s="3"/>
      <c r="M10" s="3"/>
    </row>
    <row r="11" spans="2:13" s="2" customFormat="1">
      <c r="B11" s="13" t="s">
        <v>511</v>
      </c>
      <c r="C11" s="155">
        <v>83734225</v>
      </c>
      <c r="D11" s="155">
        <v>59565513</v>
      </c>
      <c r="E11" s="155">
        <v>3374244</v>
      </c>
      <c r="F11" s="262">
        <v>9243013</v>
      </c>
      <c r="G11" s="3"/>
      <c r="H11" s="3"/>
      <c r="I11" s="3"/>
      <c r="J11" s="3"/>
      <c r="K11" s="3"/>
      <c r="L11" s="3"/>
      <c r="M11" s="3"/>
    </row>
    <row r="12" spans="2:13" s="2" customFormat="1">
      <c r="B12" s="13" t="s">
        <v>412</v>
      </c>
      <c r="C12" s="155">
        <v>153771658</v>
      </c>
      <c r="D12" s="155">
        <v>115331861</v>
      </c>
      <c r="E12" s="155">
        <v>7204096</v>
      </c>
      <c r="F12" s="262">
        <v>16138076</v>
      </c>
      <c r="G12" s="3"/>
      <c r="H12" s="3"/>
      <c r="I12" s="3"/>
      <c r="J12" s="3"/>
      <c r="K12" s="3"/>
      <c r="L12" s="3"/>
      <c r="M12" s="3"/>
    </row>
    <row r="13" spans="2:13" s="2" customFormat="1">
      <c r="B13" s="13" t="s">
        <v>403</v>
      </c>
      <c r="C13" s="155">
        <v>118157125</v>
      </c>
      <c r="D13" s="155">
        <v>89397841</v>
      </c>
      <c r="E13" s="155">
        <v>3964276</v>
      </c>
      <c r="F13" s="262">
        <v>12656594.554649645</v>
      </c>
      <c r="G13" s="3"/>
      <c r="H13" s="3"/>
      <c r="I13" s="3"/>
      <c r="J13" s="3"/>
      <c r="K13" s="3"/>
      <c r="L13" s="3"/>
      <c r="M13" s="3"/>
    </row>
    <row r="14" spans="2:13" s="2" customFormat="1">
      <c r="B14" s="13" t="s">
        <v>414</v>
      </c>
      <c r="C14" s="155">
        <v>14599980</v>
      </c>
      <c r="D14" s="155">
        <v>11494587</v>
      </c>
      <c r="E14" s="155">
        <v>471599</v>
      </c>
      <c r="F14" s="262">
        <v>1533565</v>
      </c>
      <c r="G14" s="3"/>
      <c r="H14" s="3"/>
      <c r="I14" s="3"/>
      <c r="J14" s="3"/>
      <c r="K14" s="3"/>
      <c r="L14" s="3"/>
      <c r="M14" s="3"/>
    </row>
    <row r="15" spans="2:13" s="2" customFormat="1">
      <c r="B15" s="13" t="s">
        <v>416</v>
      </c>
      <c r="C15" s="155">
        <v>60242643</v>
      </c>
      <c r="D15" s="155">
        <v>51866801</v>
      </c>
      <c r="E15" s="155">
        <v>1487511</v>
      </c>
      <c r="F15" s="262">
        <v>4857333</v>
      </c>
      <c r="G15" s="3"/>
      <c r="H15" s="3"/>
      <c r="I15" s="3"/>
      <c r="J15" s="3"/>
      <c r="K15" s="3"/>
      <c r="L15" s="3"/>
      <c r="M15" s="3"/>
    </row>
    <row r="16" spans="2:13" s="2" customFormat="1">
      <c r="B16" s="13" t="s">
        <v>413</v>
      </c>
      <c r="C16" s="155">
        <v>20065059</v>
      </c>
      <c r="D16" s="155">
        <v>14788455</v>
      </c>
      <c r="E16" s="155">
        <v>755533</v>
      </c>
      <c r="F16" s="262">
        <v>2045237</v>
      </c>
      <c r="G16" s="3"/>
      <c r="H16" s="3"/>
      <c r="I16" s="3"/>
      <c r="J16" s="3"/>
      <c r="K16" s="3"/>
      <c r="L16" s="3"/>
      <c r="M16" s="3"/>
    </row>
    <row r="17" spans="2:13" s="2" customFormat="1">
      <c r="B17" s="13" t="s">
        <v>405</v>
      </c>
      <c r="C17" s="155">
        <v>33255502</v>
      </c>
      <c r="D17" s="155">
        <v>25665358</v>
      </c>
      <c r="E17" s="155">
        <v>1223227</v>
      </c>
      <c r="F17" s="262">
        <v>12307457</v>
      </c>
      <c r="G17" s="3"/>
      <c r="H17" s="3"/>
      <c r="I17" s="3"/>
      <c r="J17" s="3"/>
      <c r="K17" s="3"/>
      <c r="L17" s="3"/>
      <c r="M17" s="3"/>
    </row>
    <row r="18" spans="2:13" s="2" customFormat="1">
      <c r="B18" s="13" t="s">
        <v>406</v>
      </c>
      <c r="C18" s="155">
        <v>192914042</v>
      </c>
      <c r="D18" s="155">
        <v>149659403</v>
      </c>
      <c r="E18" s="155">
        <v>13056945</v>
      </c>
      <c r="F18" s="262">
        <v>12667299</v>
      </c>
      <c r="K18" s="3"/>
      <c r="L18" s="3"/>
      <c r="M18" s="3"/>
    </row>
    <row r="19" spans="2:13" s="2" customFormat="1">
      <c r="B19" s="13" t="s">
        <v>417</v>
      </c>
      <c r="C19" s="155">
        <v>8971487</v>
      </c>
      <c r="D19" s="155">
        <v>7234441</v>
      </c>
      <c r="E19" s="155">
        <v>222464</v>
      </c>
      <c r="F19" s="262">
        <v>1087005</v>
      </c>
      <c r="K19" s="3"/>
      <c r="L19" s="3"/>
      <c r="M19" s="3"/>
    </row>
    <row r="20" spans="2:13" s="2" customFormat="1">
      <c r="B20" s="13" t="s">
        <v>407</v>
      </c>
      <c r="C20" s="155">
        <v>20850856</v>
      </c>
      <c r="D20" s="155">
        <v>17098078</v>
      </c>
      <c r="E20" s="155">
        <v>735568</v>
      </c>
      <c r="F20" s="262">
        <v>1683972</v>
      </c>
      <c r="K20" s="3"/>
      <c r="L20" s="3"/>
      <c r="M20" s="3"/>
    </row>
    <row r="21" spans="2:13" s="2" customFormat="1">
      <c r="B21" s="13" t="s">
        <v>409</v>
      </c>
      <c r="C21" s="155">
        <v>62607092</v>
      </c>
      <c r="D21" s="155">
        <v>51739388</v>
      </c>
      <c r="E21" s="155">
        <v>3423351</v>
      </c>
      <c r="F21" s="262">
        <v>4379680</v>
      </c>
      <c r="K21" s="3"/>
      <c r="L21" s="3"/>
      <c r="M21" s="3"/>
    </row>
    <row r="22" spans="2:13" s="2" customFormat="1">
      <c r="B22" s="13" t="s">
        <v>411</v>
      </c>
      <c r="C22" s="155">
        <v>60972283</v>
      </c>
      <c r="D22" s="155">
        <v>51153529</v>
      </c>
      <c r="E22" s="155">
        <v>2809981</v>
      </c>
      <c r="F22" s="262">
        <v>5761497</v>
      </c>
      <c r="G22" s="3"/>
      <c r="H22" s="3"/>
      <c r="I22" s="3"/>
      <c r="J22" s="3"/>
      <c r="K22" s="3"/>
      <c r="L22" s="3"/>
      <c r="M22" s="3"/>
    </row>
    <row r="23" spans="2:13" s="2" customFormat="1">
      <c r="B23" s="13" t="s">
        <v>415</v>
      </c>
      <c r="C23" s="155">
        <v>9116196</v>
      </c>
      <c r="D23" s="155">
        <v>6464076</v>
      </c>
      <c r="E23" s="155">
        <v>237129</v>
      </c>
      <c r="F23" s="262">
        <v>795206</v>
      </c>
      <c r="G23" s="3"/>
      <c r="H23" s="3"/>
      <c r="I23" s="3"/>
      <c r="J23" s="3"/>
      <c r="K23" s="3"/>
      <c r="L23" s="3"/>
      <c r="M23" s="3"/>
    </row>
    <row r="24" spans="2:13" s="2" customFormat="1">
      <c r="B24" s="13"/>
      <c r="C24" s="17"/>
      <c r="D24" s="17"/>
      <c r="E24" s="17"/>
      <c r="F24" s="24"/>
      <c r="G24" s="3"/>
      <c r="H24" s="1"/>
      <c r="I24" s="3"/>
      <c r="J24" s="1"/>
      <c r="K24" s="3"/>
      <c r="L24" s="1"/>
      <c r="M24" s="3"/>
    </row>
    <row r="25" spans="2:13" s="2" customFormat="1" ht="13.5" thickBot="1">
      <c r="B25" s="179" t="s">
        <v>392</v>
      </c>
      <c r="C25" s="131">
        <v>1029684706</v>
      </c>
      <c r="D25" s="131">
        <v>799529830</v>
      </c>
      <c r="E25" s="131">
        <v>46398910</v>
      </c>
      <c r="F25" s="133">
        <v>111194741.55464965</v>
      </c>
      <c r="G25" s="3"/>
      <c r="H25" s="3"/>
      <c r="I25" s="3"/>
      <c r="J25" s="3"/>
      <c r="K25" s="3"/>
      <c r="L25" s="3"/>
      <c r="M25" s="3"/>
    </row>
    <row r="26" spans="2:13" s="2" customFormat="1" ht="27.75" customHeight="1">
      <c r="B26" s="1117" t="s">
        <v>774</v>
      </c>
      <c r="C26" s="1117"/>
      <c r="D26" s="1117"/>
      <c r="E26" s="1117"/>
      <c r="F26" s="1117"/>
    </row>
    <row r="27" spans="2:13">
      <c r="D27" s="324"/>
    </row>
  </sheetData>
  <mergeCells count="8">
    <mergeCell ref="B26:F26"/>
    <mergeCell ref="B1:F1"/>
    <mergeCell ref="B3:F3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E24"/>
  <sheetViews>
    <sheetView view="pageBreakPreview" zoomScale="60" workbookViewId="0">
      <selection activeCell="E5" sqref="E5:I5"/>
    </sheetView>
  </sheetViews>
  <sheetFormatPr baseColWidth="10" defaultRowHeight="12.75"/>
  <cols>
    <col min="1" max="4" width="30.7109375" style="340" customWidth="1"/>
    <col min="5" max="5" width="2.28515625" style="340" customWidth="1"/>
    <col min="6" max="16384" width="11.42578125" style="340"/>
  </cols>
  <sheetData>
    <row r="1" spans="1:5" ht="18">
      <c r="A1" s="1119" t="s">
        <v>424</v>
      </c>
      <c r="B1" s="1119"/>
      <c r="C1" s="1119"/>
      <c r="D1" s="1119"/>
    </row>
    <row r="2" spans="1:5" ht="12.75" customHeight="1">
      <c r="B2" s="265"/>
      <c r="C2" s="265"/>
      <c r="D2" s="265"/>
    </row>
    <row r="3" spans="1:5" ht="18.75" customHeight="1">
      <c r="A3" s="1234" t="s">
        <v>944</v>
      </c>
      <c r="B3" s="1234"/>
      <c r="C3" s="1234"/>
      <c r="D3" s="1234"/>
      <c r="E3" s="6"/>
    </row>
    <row r="4" spans="1:5" ht="15.75" thickBot="1">
      <c r="A4" s="746"/>
      <c r="B4" s="652"/>
      <c r="C4" s="652"/>
      <c r="D4" s="652"/>
      <c r="E4" s="6"/>
    </row>
    <row r="5" spans="1:5" ht="36" customHeight="1">
      <c r="A5" s="1274" t="s">
        <v>506</v>
      </c>
      <c r="B5" s="1276" t="s">
        <v>467</v>
      </c>
      <c r="C5" s="1278" t="s">
        <v>426</v>
      </c>
      <c r="D5" s="1279"/>
      <c r="E5" s="6"/>
    </row>
    <row r="6" spans="1:5" ht="36" customHeight="1" thickBot="1">
      <c r="A6" s="1284"/>
      <c r="B6" s="1290"/>
      <c r="C6" s="703" t="s">
        <v>632</v>
      </c>
      <c r="D6" s="704" t="s">
        <v>567</v>
      </c>
      <c r="E6" s="6"/>
    </row>
    <row r="7" spans="1:5">
      <c r="A7" s="1271" t="s">
        <v>614</v>
      </c>
      <c r="B7" s="198" t="s">
        <v>468</v>
      </c>
      <c r="C7" s="195">
        <v>345258.33</v>
      </c>
      <c r="D7" s="196">
        <v>42.57</v>
      </c>
      <c r="E7" s="6"/>
    </row>
    <row r="8" spans="1:5">
      <c r="A8" s="1272" t="s">
        <v>614</v>
      </c>
      <c r="B8" s="119" t="s">
        <v>469</v>
      </c>
      <c r="C8" s="120">
        <v>465790.64</v>
      </c>
      <c r="D8" s="121">
        <v>57.43</v>
      </c>
      <c r="E8" s="6"/>
    </row>
    <row r="9" spans="1:5">
      <c r="A9" s="1272" t="s">
        <v>614</v>
      </c>
      <c r="B9" s="119" t="s">
        <v>507</v>
      </c>
      <c r="C9" s="120">
        <v>0</v>
      </c>
      <c r="D9" s="121">
        <v>0</v>
      </c>
      <c r="E9" s="6"/>
    </row>
    <row r="10" spans="1:5">
      <c r="A10" s="1272" t="s">
        <v>614</v>
      </c>
      <c r="B10" s="119" t="s">
        <v>472</v>
      </c>
      <c r="C10" s="120">
        <v>0</v>
      </c>
      <c r="D10" s="121">
        <v>0</v>
      </c>
      <c r="E10" s="6"/>
    </row>
    <row r="11" spans="1:5">
      <c r="A11" s="1281" t="s">
        <v>614</v>
      </c>
      <c r="B11" s="119" t="s">
        <v>391</v>
      </c>
      <c r="C11" s="120">
        <v>811048.97</v>
      </c>
      <c r="D11" s="121">
        <v>100</v>
      </c>
      <c r="E11" s="6"/>
    </row>
    <row r="12" spans="1:5">
      <c r="A12" s="1272" t="s">
        <v>136</v>
      </c>
      <c r="B12" s="124" t="s">
        <v>468</v>
      </c>
      <c r="C12" s="125">
        <v>481245.62</v>
      </c>
      <c r="D12" s="126">
        <v>45.57</v>
      </c>
      <c r="E12" s="6"/>
    </row>
    <row r="13" spans="1:5">
      <c r="A13" s="1272" t="s">
        <v>136</v>
      </c>
      <c r="B13" s="119" t="s">
        <v>469</v>
      </c>
      <c r="C13" s="120">
        <v>574096.16</v>
      </c>
      <c r="D13" s="121">
        <v>54.36</v>
      </c>
      <c r="E13" s="6"/>
    </row>
    <row r="14" spans="1:5">
      <c r="A14" s="1272" t="s">
        <v>136</v>
      </c>
      <c r="B14" s="119" t="s">
        <v>507</v>
      </c>
      <c r="C14" s="120">
        <v>784.61</v>
      </c>
      <c r="D14" s="121">
        <v>7.0000000000000007E-2</v>
      </c>
      <c r="E14" s="6"/>
    </row>
    <row r="15" spans="1:5">
      <c r="A15" s="1272" t="s">
        <v>136</v>
      </c>
      <c r="B15" s="119" t="s">
        <v>472</v>
      </c>
      <c r="C15" s="120">
        <v>0</v>
      </c>
      <c r="D15" s="121">
        <v>0</v>
      </c>
      <c r="E15" s="6"/>
    </row>
    <row r="16" spans="1:5">
      <c r="A16" s="1281" t="s">
        <v>136</v>
      </c>
      <c r="B16" s="119" t="s">
        <v>391</v>
      </c>
      <c r="C16" s="120">
        <v>1056126.3899999999</v>
      </c>
      <c r="D16" s="121">
        <v>100</v>
      </c>
      <c r="E16" s="6"/>
    </row>
    <row r="17" spans="1:5" s="685" customFormat="1">
      <c r="A17" s="1288" t="s">
        <v>921</v>
      </c>
      <c r="B17" s="760" t="s">
        <v>468</v>
      </c>
      <c r="C17" s="761">
        <v>9856.6200000000008</v>
      </c>
      <c r="D17" s="766">
        <v>0.56999999999999995</v>
      </c>
      <c r="E17" s="6"/>
    </row>
    <row r="18" spans="1:5" s="685" customFormat="1">
      <c r="A18" s="1287"/>
      <c r="B18" s="268" t="s">
        <v>469</v>
      </c>
      <c r="C18" s="280">
        <v>1651685.5400000005</v>
      </c>
      <c r="D18" s="281">
        <v>95.62</v>
      </c>
      <c r="E18" s="6"/>
    </row>
    <row r="19" spans="1:5" s="685" customFormat="1">
      <c r="A19" s="1287"/>
      <c r="B19" s="268" t="s">
        <v>507</v>
      </c>
      <c r="C19" s="280">
        <v>65880.59</v>
      </c>
      <c r="D19" s="281">
        <v>3.81</v>
      </c>
      <c r="E19" s="6"/>
    </row>
    <row r="20" spans="1:5" s="685" customFormat="1">
      <c r="A20" s="1287"/>
      <c r="B20" s="268" t="s">
        <v>472</v>
      </c>
      <c r="C20" s="280">
        <v>0</v>
      </c>
      <c r="D20" s="281">
        <v>0</v>
      </c>
      <c r="E20" s="6"/>
    </row>
    <row r="21" spans="1:5" s="685" customFormat="1">
      <c r="A21" s="1289"/>
      <c r="B21" s="775" t="s">
        <v>391</v>
      </c>
      <c r="C21" s="763">
        <v>1727422.7500000007</v>
      </c>
      <c r="D21" s="767">
        <v>100</v>
      </c>
      <c r="E21" s="6"/>
    </row>
    <row r="22" spans="1:5">
      <c r="A22" s="6" t="s">
        <v>508</v>
      </c>
      <c r="D22" s="6"/>
      <c r="E22" s="6"/>
    </row>
    <row r="23" spans="1:5">
      <c r="A23" s="6"/>
      <c r="E23" s="6"/>
    </row>
    <row r="24" spans="1:5">
      <c r="A24" s="6"/>
    </row>
  </sheetData>
  <mergeCells count="8">
    <mergeCell ref="A12:A16"/>
    <mergeCell ref="A17:A21"/>
    <mergeCell ref="A7:A11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98425196850393704" bottom="0.98425196850393704" header="0" footer="0"/>
  <pageSetup paperSize="9" scale="70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71"/>
  <dimension ref="A1:D251"/>
  <sheetViews>
    <sheetView view="pageBreakPreview" zoomScale="60" workbookViewId="0">
      <selection activeCell="E5" sqref="E5:I5"/>
    </sheetView>
  </sheetViews>
  <sheetFormatPr baseColWidth="10" defaultRowHeight="12.75"/>
  <cols>
    <col min="1" max="4" width="30.7109375" style="340" customWidth="1"/>
    <col min="5" max="16384" width="11.42578125" style="340"/>
  </cols>
  <sheetData>
    <row r="1" spans="1:4" ht="18">
      <c r="A1" s="1119" t="s">
        <v>473</v>
      </c>
      <c r="B1" s="1119"/>
      <c r="C1" s="1119"/>
      <c r="D1" s="1119"/>
    </row>
    <row r="2" spans="1:4">
      <c r="A2" s="26"/>
      <c r="B2" s="26"/>
      <c r="C2" s="26"/>
      <c r="D2" s="26"/>
    </row>
    <row r="3" spans="1:4" ht="21.75" customHeight="1">
      <c r="A3" s="1283" t="s">
        <v>945</v>
      </c>
      <c r="B3" s="1283"/>
      <c r="C3" s="1283"/>
      <c r="D3" s="1283"/>
    </row>
    <row r="4" spans="1:4" ht="13.5" thickBot="1"/>
    <row r="5" spans="1:4" ht="26.25" customHeight="1">
      <c r="A5" s="1179" t="s">
        <v>474</v>
      </c>
      <c r="B5" s="1240" t="s">
        <v>218</v>
      </c>
      <c r="C5" s="1219" t="s">
        <v>426</v>
      </c>
      <c r="D5" s="1131"/>
    </row>
    <row r="6" spans="1:4" ht="36" customHeight="1" thickBot="1">
      <c r="A6" s="1180"/>
      <c r="B6" s="1260"/>
      <c r="C6" s="107" t="s">
        <v>632</v>
      </c>
      <c r="D6" s="676" t="s">
        <v>567</v>
      </c>
    </row>
    <row r="7" spans="1:4">
      <c r="A7" s="1291" t="s">
        <v>128</v>
      </c>
      <c r="B7" s="101" t="s">
        <v>188</v>
      </c>
      <c r="C7" s="705">
        <v>541226.71</v>
      </c>
      <c r="D7" s="706">
        <v>68.069999999999993</v>
      </c>
    </row>
    <row r="8" spans="1:4">
      <c r="A8" s="1291"/>
      <c r="B8" s="101" t="s">
        <v>468</v>
      </c>
      <c r="C8" s="707">
        <v>224083.8</v>
      </c>
      <c r="D8" s="708">
        <v>28.19</v>
      </c>
    </row>
    <row r="9" spans="1:4">
      <c r="A9" s="1291"/>
      <c r="B9" s="101" t="s">
        <v>469</v>
      </c>
      <c r="C9" s="707">
        <v>1003.4</v>
      </c>
      <c r="D9" s="708">
        <v>0.13</v>
      </c>
    </row>
    <row r="10" spans="1:4">
      <c r="A10" s="1291"/>
      <c r="B10" s="101" t="s">
        <v>694</v>
      </c>
      <c r="C10" s="707">
        <v>886.21</v>
      </c>
      <c r="D10" s="708">
        <v>0.11</v>
      </c>
    </row>
    <row r="11" spans="1:4">
      <c r="A11" s="1291"/>
      <c r="B11" s="101" t="s">
        <v>472</v>
      </c>
      <c r="C11" s="707">
        <v>0</v>
      </c>
      <c r="D11" s="708">
        <v>0</v>
      </c>
    </row>
    <row r="12" spans="1:4">
      <c r="A12" s="1291"/>
      <c r="B12" s="65" t="s">
        <v>433</v>
      </c>
      <c r="C12" s="707">
        <v>767200.12</v>
      </c>
      <c r="D12" s="708">
        <v>96.5</v>
      </c>
    </row>
    <row r="13" spans="1:4" ht="25.5">
      <c r="A13" s="1291"/>
      <c r="B13" s="199" t="s">
        <v>434</v>
      </c>
      <c r="C13" s="707">
        <v>6282.19</v>
      </c>
      <c r="D13" s="708">
        <v>0.79</v>
      </c>
    </row>
    <row r="14" spans="1:4">
      <c r="A14" s="1291"/>
      <c r="B14" s="65" t="s">
        <v>435</v>
      </c>
      <c r="C14" s="707">
        <v>21556.11</v>
      </c>
      <c r="D14" s="708">
        <v>2.71</v>
      </c>
    </row>
    <row r="15" spans="1:4">
      <c r="A15" s="1291"/>
      <c r="B15" s="246" t="s">
        <v>391</v>
      </c>
      <c r="C15" s="709">
        <v>795038.42</v>
      </c>
      <c r="D15" s="710">
        <v>100</v>
      </c>
    </row>
    <row r="16" spans="1:4">
      <c r="A16" s="1291" t="s">
        <v>589</v>
      </c>
      <c r="B16" s="111" t="s">
        <v>188</v>
      </c>
      <c r="C16" s="705">
        <v>390190.52</v>
      </c>
      <c r="D16" s="706">
        <v>67.08</v>
      </c>
    </row>
    <row r="17" spans="1:4">
      <c r="A17" s="1291"/>
      <c r="B17" s="101" t="s">
        <v>468</v>
      </c>
      <c r="C17" s="707">
        <v>118120.85</v>
      </c>
      <c r="D17" s="708">
        <v>20.309999999999999</v>
      </c>
    </row>
    <row r="18" spans="1:4">
      <c r="A18" s="1291"/>
      <c r="B18" s="101" t="s">
        <v>469</v>
      </c>
      <c r="C18" s="707">
        <v>11185.12</v>
      </c>
      <c r="D18" s="708">
        <v>1.92</v>
      </c>
    </row>
    <row r="19" spans="1:4">
      <c r="A19" s="1291"/>
      <c r="B19" s="101" t="s">
        <v>694</v>
      </c>
      <c r="C19" s="707">
        <v>251.21</v>
      </c>
      <c r="D19" s="708">
        <v>0.04</v>
      </c>
    </row>
    <row r="20" spans="1:4">
      <c r="A20" s="1291"/>
      <c r="B20" s="101" t="s">
        <v>472</v>
      </c>
      <c r="C20" s="707">
        <v>0</v>
      </c>
      <c r="D20" s="708">
        <v>0</v>
      </c>
    </row>
    <row r="21" spans="1:4">
      <c r="A21" s="1291"/>
      <c r="B21" s="65" t="s">
        <v>433</v>
      </c>
      <c r="C21" s="707">
        <v>519747.7</v>
      </c>
      <c r="D21" s="708">
        <v>89.35</v>
      </c>
    </row>
    <row r="22" spans="1:4" ht="25.5">
      <c r="A22" s="1291"/>
      <c r="B22" s="199" t="s">
        <v>434</v>
      </c>
      <c r="C22" s="707">
        <v>10512.03</v>
      </c>
      <c r="D22" s="708">
        <v>1.81</v>
      </c>
    </row>
    <row r="23" spans="1:4">
      <c r="A23" s="1291"/>
      <c r="B23" s="65" t="s">
        <v>435</v>
      </c>
      <c r="C23" s="707">
        <v>51398.46</v>
      </c>
      <c r="D23" s="708">
        <v>8.84</v>
      </c>
    </row>
    <row r="24" spans="1:4">
      <c r="A24" s="1291"/>
      <c r="B24" s="246" t="s">
        <v>391</v>
      </c>
      <c r="C24" s="709">
        <v>581658.18999999994</v>
      </c>
      <c r="D24" s="710">
        <v>100</v>
      </c>
    </row>
    <row r="25" spans="1:4">
      <c r="A25" s="1291" t="s">
        <v>590</v>
      </c>
      <c r="B25" s="111" t="s">
        <v>188</v>
      </c>
      <c r="C25" s="705">
        <v>729588.92</v>
      </c>
      <c r="D25" s="706">
        <v>83.15</v>
      </c>
    </row>
    <row r="26" spans="1:4">
      <c r="A26" s="1291"/>
      <c r="B26" s="101" t="s">
        <v>468</v>
      </c>
      <c r="C26" s="707">
        <v>96777.93</v>
      </c>
      <c r="D26" s="708">
        <v>11.03</v>
      </c>
    </row>
    <row r="27" spans="1:4">
      <c r="A27" s="1291"/>
      <c r="B27" s="101" t="s">
        <v>469</v>
      </c>
      <c r="C27" s="707">
        <v>20020.22</v>
      </c>
      <c r="D27" s="708">
        <v>2.2799999999999998</v>
      </c>
    </row>
    <row r="28" spans="1:4">
      <c r="A28" s="1291"/>
      <c r="B28" s="101" t="s">
        <v>694</v>
      </c>
      <c r="C28" s="707">
        <v>0</v>
      </c>
      <c r="D28" s="708">
        <v>0</v>
      </c>
    </row>
    <row r="29" spans="1:4">
      <c r="A29" s="1291"/>
      <c r="B29" s="101" t="s">
        <v>472</v>
      </c>
      <c r="C29" s="707">
        <v>0</v>
      </c>
      <c r="D29" s="708">
        <v>0</v>
      </c>
    </row>
    <row r="30" spans="1:4">
      <c r="A30" s="1291"/>
      <c r="B30" s="65" t="s">
        <v>433</v>
      </c>
      <c r="C30" s="707">
        <v>846387.07</v>
      </c>
      <c r="D30" s="708">
        <v>96.46</v>
      </c>
    </row>
    <row r="31" spans="1:4" ht="25.5">
      <c r="A31" s="1291"/>
      <c r="B31" s="199" t="s">
        <v>434</v>
      </c>
      <c r="C31" s="707">
        <v>10391.5</v>
      </c>
      <c r="D31" s="708">
        <v>1.18</v>
      </c>
    </row>
    <row r="32" spans="1:4">
      <c r="A32" s="1291"/>
      <c r="B32" s="65" t="s">
        <v>435</v>
      </c>
      <c r="C32" s="707">
        <v>20710.009999999998</v>
      </c>
      <c r="D32" s="708">
        <v>2.36</v>
      </c>
    </row>
    <row r="33" spans="1:4">
      <c r="A33" s="1291"/>
      <c r="B33" s="246" t="s">
        <v>391</v>
      </c>
      <c r="C33" s="709">
        <v>877488.58</v>
      </c>
      <c r="D33" s="710">
        <v>100</v>
      </c>
    </row>
    <row r="34" spans="1:4">
      <c r="A34" s="1291" t="s">
        <v>138</v>
      </c>
      <c r="B34" s="111" t="s">
        <v>188</v>
      </c>
      <c r="C34" s="705">
        <v>510511.79</v>
      </c>
      <c r="D34" s="706">
        <v>63.41</v>
      </c>
    </row>
    <row r="35" spans="1:4">
      <c r="A35" s="1291"/>
      <c r="B35" s="101" t="s">
        <v>468</v>
      </c>
      <c r="C35" s="707">
        <v>153686.12</v>
      </c>
      <c r="D35" s="708">
        <v>19.09</v>
      </c>
    </row>
    <row r="36" spans="1:4">
      <c r="A36" s="1291"/>
      <c r="B36" s="101" t="s">
        <v>469</v>
      </c>
      <c r="C36" s="707">
        <v>127735.54</v>
      </c>
      <c r="D36" s="708">
        <v>15.87</v>
      </c>
    </row>
    <row r="37" spans="1:4">
      <c r="A37" s="1291"/>
      <c r="B37" s="101" t="s">
        <v>694</v>
      </c>
      <c r="C37" s="707">
        <v>0</v>
      </c>
      <c r="D37" s="708">
        <v>0</v>
      </c>
    </row>
    <row r="38" spans="1:4">
      <c r="A38" s="1291"/>
      <c r="B38" s="101" t="s">
        <v>472</v>
      </c>
      <c r="C38" s="707">
        <v>0</v>
      </c>
      <c r="D38" s="708">
        <v>0</v>
      </c>
    </row>
    <row r="39" spans="1:4">
      <c r="A39" s="1291"/>
      <c r="B39" s="101" t="s">
        <v>433</v>
      </c>
      <c r="C39" s="707">
        <v>791933.45</v>
      </c>
      <c r="D39" s="708">
        <v>98.37</v>
      </c>
    </row>
    <row r="40" spans="1:4" ht="25.5">
      <c r="A40" s="1291"/>
      <c r="B40" s="234" t="s">
        <v>434</v>
      </c>
      <c r="C40" s="707">
        <v>4389.03</v>
      </c>
      <c r="D40" s="708">
        <v>0.55000000000000004</v>
      </c>
    </row>
    <row r="41" spans="1:4">
      <c r="A41" s="1291"/>
      <c r="B41" s="101" t="s">
        <v>435</v>
      </c>
      <c r="C41" s="707">
        <v>8692.49</v>
      </c>
      <c r="D41" s="708">
        <v>1.08</v>
      </c>
    </row>
    <row r="42" spans="1:4">
      <c r="A42" s="1291"/>
      <c r="B42" s="110" t="s">
        <v>391</v>
      </c>
      <c r="C42" s="709">
        <v>805014.97</v>
      </c>
      <c r="D42" s="710">
        <v>100</v>
      </c>
    </row>
    <row r="43" spans="1:4">
      <c r="A43" s="1291" t="s">
        <v>591</v>
      </c>
      <c r="B43" s="101" t="s">
        <v>188</v>
      </c>
      <c r="C43" s="707">
        <v>801403.93</v>
      </c>
      <c r="D43" s="706">
        <v>36.82</v>
      </c>
    </row>
    <row r="44" spans="1:4">
      <c r="A44" s="1291"/>
      <c r="B44" s="101" t="s">
        <v>468</v>
      </c>
      <c r="C44" s="707">
        <v>1080694.21</v>
      </c>
      <c r="D44" s="708">
        <v>49.65</v>
      </c>
    </row>
    <row r="45" spans="1:4">
      <c r="A45" s="1291"/>
      <c r="B45" s="101" t="s">
        <v>469</v>
      </c>
      <c r="C45" s="707">
        <v>226477.66</v>
      </c>
      <c r="D45" s="708">
        <v>10.4</v>
      </c>
    </row>
    <row r="46" spans="1:4">
      <c r="A46" s="1291"/>
      <c r="B46" s="101" t="s">
        <v>694</v>
      </c>
      <c r="C46" s="707">
        <v>0</v>
      </c>
      <c r="D46" s="708">
        <v>0</v>
      </c>
    </row>
    <row r="47" spans="1:4">
      <c r="A47" s="1291"/>
      <c r="B47" s="101" t="s">
        <v>472</v>
      </c>
      <c r="C47" s="707">
        <v>0</v>
      </c>
      <c r="D47" s="708">
        <v>0</v>
      </c>
    </row>
    <row r="48" spans="1:4">
      <c r="A48" s="1291"/>
      <c r="B48" s="65" t="s">
        <v>433</v>
      </c>
      <c r="C48" s="707">
        <v>2108575.7999999998</v>
      </c>
      <c r="D48" s="708">
        <v>96.87</v>
      </c>
    </row>
    <row r="49" spans="1:4" ht="25.5">
      <c r="A49" s="1291"/>
      <c r="B49" s="199" t="s">
        <v>434</v>
      </c>
      <c r="C49" s="707">
        <v>45872.21</v>
      </c>
      <c r="D49" s="708">
        <v>2.11</v>
      </c>
    </row>
    <row r="50" spans="1:4">
      <c r="A50" s="1291"/>
      <c r="B50" s="65" t="s">
        <v>435</v>
      </c>
      <c r="C50" s="707">
        <v>22182.04</v>
      </c>
      <c r="D50" s="708">
        <v>1.02</v>
      </c>
    </row>
    <row r="51" spans="1:4">
      <c r="A51" s="1291"/>
      <c r="B51" s="246" t="s">
        <v>391</v>
      </c>
      <c r="C51" s="709">
        <v>2176630.0499999998</v>
      </c>
      <c r="D51" s="710">
        <v>100</v>
      </c>
    </row>
    <row r="52" spans="1:4">
      <c r="A52" s="1291" t="s">
        <v>592</v>
      </c>
      <c r="B52" s="101" t="s">
        <v>188</v>
      </c>
      <c r="C52" s="705">
        <v>636207.75</v>
      </c>
      <c r="D52" s="706">
        <v>82.33</v>
      </c>
    </row>
    <row r="53" spans="1:4">
      <c r="A53" s="1291"/>
      <c r="B53" s="101" t="s">
        <v>468</v>
      </c>
      <c r="C53" s="707">
        <v>31862.11</v>
      </c>
      <c r="D53" s="708">
        <v>4.12</v>
      </c>
    </row>
    <row r="54" spans="1:4">
      <c r="A54" s="1291"/>
      <c r="B54" s="101" t="s">
        <v>469</v>
      </c>
      <c r="C54" s="707">
        <v>15389.82</v>
      </c>
      <c r="D54" s="708">
        <v>1.99</v>
      </c>
    </row>
    <row r="55" spans="1:4">
      <c r="A55" s="1291"/>
      <c r="B55" s="101" t="s">
        <v>694</v>
      </c>
      <c r="C55" s="707">
        <v>0</v>
      </c>
      <c r="D55" s="708">
        <v>0</v>
      </c>
    </row>
    <row r="56" spans="1:4">
      <c r="A56" s="1291"/>
      <c r="B56" s="101" t="s">
        <v>472</v>
      </c>
      <c r="C56" s="707">
        <v>0</v>
      </c>
      <c r="D56" s="708">
        <v>0</v>
      </c>
    </row>
    <row r="57" spans="1:4">
      <c r="A57" s="1291"/>
      <c r="B57" s="65" t="s">
        <v>433</v>
      </c>
      <c r="C57" s="707">
        <v>683459.68</v>
      </c>
      <c r="D57" s="708">
        <v>88.44</v>
      </c>
    </row>
    <row r="58" spans="1:4" ht="25.5">
      <c r="A58" s="1291"/>
      <c r="B58" s="199" t="s">
        <v>434</v>
      </c>
      <c r="C58" s="707">
        <v>3656.53</v>
      </c>
      <c r="D58" s="708">
        <v>0.47</v>
      </c>
    </row>
    <row r="59" spans="1:4">
      <c r="A59" s="1291"/>
      <c r="B59" s="65" t="s">
        <v>435</v>
      </c>
      <c r="C59" s="707">
        <v>85719.66</v>
      </c>
      <c r="D59" s="708">
        <v>11.09</v>
      </c>
    </row>
    <row r="60" spans="1:4">
      <c r="A60" s="1291"/>
      <c r="B60" s="246" t="s">
        <v>391</v>
      </c>
      <c r="C60" s="709">
        <v>772835.87</v>
      </c>
      <c r="D60" s="710">
        <v>100</v>
      </c>
    </row>
    <row r="61" spans="1:4">
      <c r="A61" s="1293" t="s">
        <v>448</v>
      </c>
      <c r="B61" s="101" t="s">
        <v>188</v>
      </c>
      <c r="C61" s="707">
        <v>858744.13</v>
      </c>
      <c r="D61" s="708">
        <v>60.1</v>
      </c>
    </row>
    <row r="62" spans="1:4">
      <c r="A62" s="1293"/>
      <c r="B62" s="101" t="s">
        <v>468</v>
      </c>
      <c r="C62" s="707">
        <v>526653.06999999995</v>
      </c>
      <c r="D62" s="708">
        <v>36.85</v>
      </c>
    </row>
    <row r="63" spans="1:4">
      <c r="A63" s="1293"/>
      <c r="B63" s="101" t="s">
        <v>469</v>
      </c>
      <c r="C63" s="707">
        <v>20171.419999999998</v>
      </c>
      <c r="D63" s="708">
        <v>1.41</v>
      </c>
    </row>
    <row r="64" spans="1:4">
      <c r="A64" s="1293"/>
      <c r="B64" s="101" t="s">
        <v>694</v>
      </c>
      <c r="C64" s="707">
        <v>0</v>
      </c>
      <c r="D64" s="708">
        <v>0</v>
      </c>
    </row>
    <row r="65" spans="1:4">
      <c r="A65" s="1293"/>
      <c r="B65" s="101" t="s">
        <v>472</v>
      </c>
      <c r="C65" s="707">
        <v>0</v>
      </c>
      <c r="D65" s="708">
        <v>0</v>
      </c>
    </row>
    <row r="66" spans="1:4">
      <c r="A66" s="1293"/>
      <c r="B66" s="65" t="s">
        <v>433</v>
      </c>
      <c r="C66" s="707">
        <v>1405568.62</v>
      </c>
      <c r="D66" s="708">
        <v>98.36</v>
      </c>
    </row>
    <row r="67" spans="1:4" ht="25.5">
      <c r="A67" s="1293"/>
      <c r="B67" s="199" t="s">
        <v>434</v>
      </c>
      <c r="C67" s="707">
        <v>3494</v>
      </c>
      <c r="D67" s="708">
        <v>0.24</v>
      </c>
    </row>
    <row r="68" spans="1:4">
      <c r="A68" s="1293"/>
      <c r="B68" s="65" t="s">
        <v>435</v>
      </c>
      <c r="C68" s="707">
        <v>20041.27</v>
      </c>
      <c r="D68" s="708">
        <v>1.4</v>
      </c>
    </row>
    <row r="69" spans="1:4">
      <c r="A69" s="1293"/>
      <c r="B69" s="246" t="s">
        <v>391</v>
      </c>
      <c r="C69" s="709">
        <v>1429103.89</v>
      </c>
      <c r="D69" s="710">
        <v>100</v>
      </c>
    </row>
    <row r="70" spans="1:4">
      <c r="A70" s="1291" t="s">
        <v>140</v>
      </c>
      <c r="B70" s="111" t="s">
        <v>188</v>
      </c>
      <c r="C70" s="705">
        <v>1087704.43</v>
      </c>
      <c r="D70" s="706">
        <v>54.75</v>
      </c>
    </row>
    <row r="71" spans="1:4">
      <c r="A71" s="1291"/>
      <c r="B71" s="101" t="s">
        <v>468</v>
      </c>
      <c r="C71" s="707">
        <v>800067.02</v>
      </c>
      <c r="D71" s="708">
        <v>40.270000000000003</v>
      </c>
    </row>
    <row r="72" spans="1:4">
      <c r="A72" s="1291"/>
      <c r="B72" s="101" t="s">
        <v>469</v>
      </c>
      <c r="C72" s="707">
        <v>47221.95</v>
      </c>
      <c r="D72" s="708">
        <v>2.38</v>
      </c>
    </row>
    <row r="73" spans="1:4">
      <c r="A73" s="1291"/>
      <c r="B73" s="101" t="s">
        <v>694</v>
      </c>
      <c r="C73" s="707">
        <v>0</v>
      </c>
      <c r="D73" s="708">
        <v>0</v>
      </c>
    </row>
    <row r="74" spans="1:4">
      <c r="A74" s="1291"/>
      <c r="B74" s="101" t="s">
        <v>472</v>
      </c>
      <c r="C74" s="707">
        <v>0</v>
      </c>
      <c r="D74" s="708">
        <v>0</v>
      </c>
    </row>
    <row r="75" spans="1:4">
      <c r="A75" s="1291"/>
      <c r="B75" s="65" t="s">
        <v>433</v>
      </c>
      <c r="C75" s="707">
        <v>1934993.4</v>
      </c>
      <c r="D75" s="708">
        <v>97.4</v>
      </c>
    </row>
    <row r="76" spans="1:4" ht="25.5">
      <c r="A76" s="1291"/>
      <c r="B76" s="199" t="s">
        <v>434</v>
      </c>
      <c r="C76" s="707">
        <v>36852.83</v>
      </c>
      <c r="D76" s="708">
        <v>1.85</v>
      </c>
    </row>
    <row r="77" spans="1:4">
      <c r="A77" s="1291"/>
      <c r="B77" s="65" t="s">
        <v>435</v>
      </c>
      <c r="C77" s="707">
        <v>14976.92</v>
      </c>
      <c r="D77" s="708">
        <v>0.75</v>
      </c>
    </row>
    <row r="78" spans="1:4">
      <c r="A78" s="1291"/>
      <c r="B78" s="246" t="s">
        <v>391</v>
      </c>
      <c r="C78" s="709">
        <v>1986823.15</v>
      </c>
      <c r="D78" s="710">
        <v>100</v>
      </c>
    </row>
    <row r="79" spans="1:4">
      <c r="A79" s="1291" t="s">
        <v>593</v>
      </c>
      <c r="B79" s="101" t="s">
        <v>188</v>
      </c>
      <c r="C79" s="705">
        <v>447018.6</v>
      </c>
      <c r="D79" s="706">
        <v>60.11</v>
      </c>
    </row>
    <row r="80" spans="1:4">
      <c r="A80" s="1291"/>
      <c r="B80" s="101" t="s">
        <v>468</v>
      </c>
      <c r="C80" s="707">
        <v>128612.25</v>
      </c>
      <c r="D80" s="708">
        <v>17.3</v>
      </c>
    </row>
    <row r="81" spans="1:4">
      <c r="A81" s="1291"/>
      <c r="B81" s="101" t="s">
        <v>469</v>
      </c>
      <c r="C81" s="707">
        <v>104841.38</v>
      </c>
      <c r="D81" s="708">
        <v>14.1</v>
      </c>
    </row>
    <row r="82" spans="1:4">
      <c r="A82" s="1291"/>
      <c r="B82" s="101" t="s">
        <v>694</v>
      </c>
      <c r="C82" s="707">
        <v>2464.3000000000002</v>
      </c>
      <c r="D82" s="708">
        <v>0.33</v>
      </c>
    </row>
    <row r="83" spans="1:4">
      <c r="A83" s="1291"/>
      <c r="B83" s="101" t="s">
        <v>472</v>
      </c>
      <c r="C83" s="707">
        <v>0</v>
      </c>
      <c r="D83" s="708">
        <v>0</v>
      </c>
    </row>
    <row r="84" spans="1:4">
      <c r="A84" s="1291"/>
      <c r="B84" s="65" t="s">
        <v>433</v>
      </c>
      <c r="C84" s="707">
        <v>682936.53</v>
      </c>
      <c r="D84" s="708">
        <v>91.84</v>
      </c>
    </row>
    <row r="85" spans="1:4" ht="25.5">
      <c r="A85" s="1291"/>
      <c r="B85" s="199" t="s">
        <v>434</v>
      </c>
      <c r="C85" s="707">
        <v>23256.93</v>
      </c>
      <c r="D85" s="708">
        <v>3.13</v>
      </c>
    </row>
    <row r="86" spans="1:4">
      <c r="A86" s="1291"/>
      <c r="B86" s="65" t="s">
        <v>435</v>
      </c>
      <c r="C86" s="707">
        <v>37394.76</v>
      </c>
      <c r="D86" s="708">
        <v>5.03</v>
      </c>
    </row>
    <row r="87" spans="1:4">
      <c r="A87" s="1291"/>
      <c r="B87" s="246" t="s">
        <v>391</v>
      </c>
      <c r="C87" s="709">
        <v>743588.22</v>
      </c>
      <c r="D87" s="710">
        <v>100</v>
      </c>
    </row>
    <row r="88" spans="1:4">
      <c r="A88" s="1291" t="s">
        <v>479</v>
      </c>
      <c r="B88" s="111" t="s">
        <v>188</v>
      </c>
      <c r="C88" s="705">
        <v>510980.72</v>
      </c>
      <c r="D88" s="706">
        <v>96.03</v>
      </c>
    </row>
    <row r="89" spans="1:4">
      <c r="A89" s="1291"/>
      <c r="B89" s="101" t="s">
        <v>468</v>
      </c>
      <c r="C89" s="707">
        <v>712.8</v>
      </c>
      <c r="D89" s="708">
        <v>0.13</v>
      </c>
    </row>
    <row r="90" spans="1:4">
      <c r="A90" s="1291"/>
      <c r="B90" s="101" t="s">
        <v>469</v>
      </c>
      <c r="C90" s="707">
        <v>0</v>
      </c>
      <c r="D90" s="708">
        <v>0</v>
      </c>
    </row>
    <row r="91" spans="1:4">
      <c r="A91" s="1291"/>
      <c r="B91" s="101" t="s">
        <v>694</v>
      </c>
      <c r="C91" s="707">
        <v>0</v>
      </c>
      <c r="D91" s="708">
        <v>0</v>
      </c>
    </row>
    <row r="92" spans="1:4">
      <c r="A92" s="1291"/>
      <c r="B92" s="101" t="s">
        <v>472</v>
      </c>
      <c r="C92" s="707">
        <v>0</v>
      </c>
      <c r="D92" s="708">
        <v>0</v>
      </c>
    </row>
    <row r="93" spans="1:4">
      <c r="A93" s="1291"/>
      <c r="B93" s="65" t="s">
        <v>433</v>
      </c>
      <c r="C93" s="707">
        <v>511693.52</v>
      </c>
      <c r="D93" s="708">
        <v>96.16</v>
      </c>
    </row>
    <row r="94" spans="1:4" ht="25.5">
      <c r="A94" s="1291"/>
      <c r="B94" s="199" t="s">
        <v>434</v>
      </c>
      <c r="C94" s="707">
        <v>7542.92</v>
      </c>
      <c r="D94" s="708">
        <v>1.42</v>
      </c>
    </row>
    <row r="95" spans="1:4">
      <c r="A95" s="1291"/>
      <c r="B95" s="65" t="s">
        <v>435</v>
      </c>
      <c r="C95" s="707">
        <v>12902.91</v>
      </c>
      <c r="D95" s="708">
        <v>2.42</v>
      </c>
    </row>
    <row r="96" spans="1:4">
      <c r="A96" s="1292"/>
      <c r="B96" s="65" t="s">
        <v>391</v>
      </c>
      <c r="C96" s="707">
        <v>532139.35</v>
      </c>
      <c r="D96" s="708">
        <v>100</v>
      </c>
    </row>
    <row r="97" spans="1:4">
      <c r="A97" s="1291" t="s">
        <v>594</v>
      </c>
      <c r="B97" s="111" t="s">
        <v>188</v>
      </c>
      <c r="C97" s="705">
        <v>602037.5</v>
      </c>
      <c r="D97" s="706">
        <v>90.78</v>
      </c>
    </row>
    <row r="98" spans="1:4">
      <c r="A98" s="1291"/>
      <c r="B98" s="101" t="s">
        <v>468</v>
      </c>
      <c r="C98" s="707">
        <v>35270.42</v>
      </c>
      <c r="D98" s="708">
        <v>5.32</v>
      </c>
    </row>
    <row r="99" spans="1:4">
      <c r="A99" s="1291"/>
      <c r="B99" s="101" t="s">
        <v>469</v>
      </c>
      <c r="C99" s="707">
        <v>0</v>
      </c>
      <c r="D99" s="708">
        <v>0</v>
      </c>
    </row>
    <row r="100" spans="1:4">
      <c r="A100" s="1291"/>
      <c r="B100" s="101" t="s">
        <v>694</v>
      </c>
      <c r="C100" s="707">
        <v>0</v>
      </c>
      <c r="D100" s="708">
        <v>0</v>
      </c>
    </row>
    <row r="101" spans="1:4">
      <c r="A101" s="1291"/>
      <c r="B101" s="101" t="s">
        <v>472</v>
      </c>
      <c r="C101" s="707">
        <v>0</v>
      </c>
      <c r="D101" s="708">
        <v>0</v>
      </c>
    </row>
    <row r="102" spans="1:4">
      <c r="A102" s="1291"/>
      <c r="B102" s="65" t="s">
        <v>433</v>
      </c>
      <c r="C102" s="707">
        <v>637307.92000000004</v>
      </c>
      <c r="D102" s="708">
        <v>96.1</v>
      </c>
    </row>
    <row r="103" spans="1:4" ht="25.5">
      <c r="A103" s="1291"/>
      <c r="B103" s="199" t="s">
        <v>434</v>
      </c>
      <c r="C103" s="707">
        <v>7428.68</v>
      </c>
      <c r="D103" s="708">
        <v>1.1200000000000001</v>
      </c>
    </row>
    <row r="104" spans="1:4">
      <c r="A104" s="1291"/>
      <c r="B104" s="65" t="s">
        <v>435</v>
      </c>
      <c r="C104" s="707">
        <v>18448.73</v>
      </c>
      <c r="D104" s="708">
        <v>2.78</v>
      </c>
    </row>
    <row r="105" spans="1:4">
      <c r="A105" s="1291"/>
      <c r="B105" s="246" t="s">
        <v>391</v>
      </c>
      <c r="C105" s="709">
        <v>663185.32999999996</v>
      </c>
      <c r="D105" s="710">
        <v>100</v>
      </c>
    </row>
    <row r="106" spans="1:4">
      <c r="A106" s="340" t="s">
        <v>508</v>
      </c>
      <c r="B106" s="6"/>
      <c r="C106" s="711"/>
      <c r="D106" s="711"/>
    </row>
    <row r="107" spans="1:4" hidden="1"/>
    <row r="251" spans="1:1">
      <c r="A251" s="340" t="s">
        <v>508</v>
      </c>
    </row>
  </sheetData>
  <mergeCells count="16">
    <mergeCell ref="A70:A78"/>
    <mergeCell ref="A79:A87"/>
    <mergeCell ref="A88:A96"/>
    <mergeCell ref="A97:A105"/>
    <mergeCell ref="A16:A24"/>
    <mergeCell ref="A25:A33"/>
    <mergeCell ref="A34:A42"/>
    <mergeCell ref="A43:A51"/>
    <mergeCell ref="A52:A60"/>
    <mergeCell ref="A61:A69"/>
    <mergeCell ref="A7:A15"/>
    <mergeCell ref="A1:D1"/>
    <mergeCell ref="A3:D3"/>
    <mergeCell ref="A5:A6"/>
    <mergeCell ref="B5:B6"/>
    <mergeCell ref="C5:D5"/>
  </mergeCells>
  <printOptions horizontalCentered="1"/>
  <pageMargins left="0.78740157480314965" right="0.78740157480314965" top="0.59055118110236227" bottom="0.59055118110236227" header="0" footer="0"/>
  <pageSetup paperSize="9" scale="50" orientation="portrait" r:id="rId1"/>
  <headerFooter alignWithMargins="0"/>
  <rowBreaks count="2" manualBreakCount="2">
    <brk id="275" max="4" man="1"/>
    <brk id="277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72"/>
  <dimension ref="A1:D89"/>
  <sheetViews>
    <sheetView view="pageBreakPreview" zoomScale="60" workbookViewId="0">
      <selection activeCell="E5" sqref="E5:I5"/>
    </sheetView>
  </sheetViews>
  <sheetFormatPr baseColWidth="10" defaultRowHeight="12.75"/>
  <cols>
    <col min="1" max="4" width="30.7109375" style="340" customWidth="1"/>
    <col min="5" max="16384" width="11.42578125" style="340"/>
  </cols>
  <sheetData>
    <row r="1" spans="1:4" ht="18">
      <c r="A1" s="1119" t="s">
        <v>473</v>
      </c>
      <c r="B1" s="1119"/>
      <c r="C1" s="1119"/>
      <c r="D1" s="1119"/>
    </row>
    <row r="2" spans="1:4">
      <c r="A2" s="26"/>
      <c r="B2" s="26"/>
      <c r="C2" s="26"/>
      <c r="D2" s="26"/>
    </row>
    <row r="3" spans="1:4" ht="21.75" customHeight="1">
      <c r="A3" s="1283" t="s">
        <v>946</v>
      </c>
      <c r="B3" s="1283"/>
      <c r="C3" s="1283"/>
      <c r="D3" s="1283"/>
    </row>
    <row r="4" spans="1:4" ht="13.5" thickBot="1">
      <c r="A4" s="112"/>
      <c r="B4" s="112"/>
      <c r="C4" s="112"/>
      <c r="D4" s="112"/>
    </row>
    <row r="5" spans="1:4" ht="28.5" customHeight="1">
      <c r="A5" s="1179" t="s">
        <v>474</v>
      </c>
      <c r="B5" s="1240" t="s">
        <v>218</v>
      </c>
      <c r="C5" s="1219" t="s">
        <v>426</v>
      </c>
      <c r="D5" s="1131"/>
    </row>
    <row r="6" spans="1:4" ht="28.5" customHeight="1" thickBot="1">
      <c r="A6" s="1180"/>
      <c r="B6" s="1260"/>
      <c r="C6" s="107" t="s">
        <v>632</v>
      </c>
      <c r="D6" s="676" t="s">
        <v>567</v>
      </c>
    </row>
    <row r="7" spans="1:4">
      <c r="A7" s="1291" t="s">
        <v>595</v>
      </c>
      <c r="B7" s="101" t="s">
        <v>188</v>
      </c>
      <c r="C7" s="705">
        <v>1018736.41</v>
      </c>
      <c r="D7" s="706">
        <v>73.98</v>
      </c>
    </row>
    <row r="8" spans="1:4">
      <c r="A8" s="1291"/>
      <c r="B8" s="101" t="s">
        <v>468</v>
      </c>
      <c r="C8" s="707">
        <v>318854.33</v>
      </c>
      <c r="D8" s="708">
        <v>23.15</v>
      </c>
    </row>
    <row r="9" spans="1:4">
      <c r="A9" s="1291"/>
      <c r="B9" s="101" t="s">
        <v>469</v>
      </c>
      <c r="C9" s="707">
        <v>98.77</v>
      </c>
      <c r="D9" s="708">
        <v>0.01</v>
      </c>
    </row>
    <row r="10" spans="1:4">
      <c r="A10" s="1291"/>
      <c r="B10" s="101" t="s">
        <v>694</v>
      </c>
      <c r="C10" s="707">
        <v>0</v>
      </c>
      <c r="D10" s="708">
        <v>0</v>
      </c>
    </row>
    <row r="11" spans="1:4">
      <c r="A11" s="1291"/>
      <c r="B11" s="101" t="s">
        <v>472</v>
      </c>
      <c r="C11" s="707">
        <v>0</v>
      </c>
      <c r="D11" s="708">
        <v>0</v>
      </c>
    </row>
    <row r="12" spans="1:4">
      <c r="A12" s="1291"/>
      <c r="B12" s="65" t="s">
        <v>433</v>
      </c>
      <c r="C12" s="707">
        <v>1337689.51</v>
      </c>
      <c r="D12" s="708">
        <v>97.14</v>
      </c>
    </row>
    <row r="13" spans="1:4" ht="25.5">
      <c r="A13" s="1291"/>
      <c r="B13" s="199" t="s">
        <v>434</v>
      </c>
      <c r="C13" s="707">
        <v>15039.32</v>
      </c>
      <c r="D13" s="708">
        <v>1.0900000000000001</v>
      </c>
    </row>
    <row r="14" spans="1:4">
      <c r="A14" s="1291"/>
      <c r="B14" s="65" t="s">
        <v>435</v>
      </c>
      <c r="C14" s="707">
        <v>24402.02</v>
      </c>
      <c r="D14" s="708">
        <v>1.77</v>
      </c>
    </row>
    <row r="15" spans="1:4">
      <c r="A15" s="1292"/>
      <c r="B15" s="65" t="s">
        <v>391</v>
      </c>
      <c r="C15" s="707">
        <v>1377130.85</v>
      </c>
      <c r="D15" s="708">
        <v>100</v>
      </c>
    </row>
    <row r="16" spans="1:4">
      <c r="A16" s="1291" t="s">
        <v>596</v>
      </c>
      <c r="B16" s="111" t="s">
        <v>188</v>
      </c>
      <c r="C16" s="705">
        <v>26471.91</v>
      </c>
      <c r="D16" s="706">
        <v>98.51</v>
      </c>
    </row>
    <row r="17" spans="1:4">
      <c r="A17" s="1291"/>
      <c r="B17" s="101" t="s">
        <v>468</v>
      </c>
      <c r="C17" s="707">
        <v>0</v>
      </c>
      <c r="D17" s="708">
        <v>0</v>
      </c>
    </row>
    <row r="18" spans="1:4">
      <c r="A18" s="1291"/>
      <c r="B18" s="101" t="s">
        <v>469</v>
      </c>
      <c r="C18" s="707">
        <v>0</v>
      </c>
      <c r="D18" s="708">
        <v>0</v>
      </c>
    </row>
    <row r="19" spans="1:4">
      <c r="A19" s="1291"/>
      <c r="B19" s="101" t="s">
        <v>694</v>
      </c>
      <c r="C19" s="707">
        <v>0</v>
      </c>
      <c r="D19" s="708">
        <v>0</v>
      </c>
    </row>
    <row r="20" spans="1:4">
      <c r="A20" s="1291"/>
      <c r="B20" s="101" t="s">
        <v>472</v>
      </c>
      <c r="C20" s="707">
        <v>0</v>
      </c>
      <c r="D20" s="708">
        <v>0</v>
      </c>
    </row>
    <row r="21" spans="1:4">
      <c r="A21" s="1291"/>
      <c r="B21" s="65" t="s">
        <v>433</v>
      </c>
      <c r="C21" s="707">
        <v>26471.91</v>
      </c>
      <c r="D21" s="708">
        <v>98.51</v>
      </c>
    </row>
    <row r="22" spans="1:4" ht="25.5">
      <c r="A22" s="1291"/>
      <c r="B22" s="199" t="s">
        <v>434</v>
      </c>
      <c r="C22" s="707">
        <v>1.87</v>
      </c>
      <c r="D22" s="708">
        <v>0.01</v>
      </c>
    </row>
    <row r="23" spans="1:4">
      <c r="A23" s="1291"/>
      <c r="B23" s="65" t="s">
        <v>435</v>
      </c>
      <c r="C23" s="707">
        <v>398.22</v>
      </c>
      <c r="D23" s="708">
        <v>1.48</v>
      </c>
    </row>
    <row r="24" spans="1:4">
      <c r="A24" s="1291"/>
      <c r="B24" s="246" t="s">
        <v>391</v>
      </c>
      <c r="C24" s="709">
        <v>26872</v>
      </c>
      <c r="D24" s="710">
        <v>100</v>
      </c>
    </row>
    <row r="25" spans="1:4">
      <c r="A25" s="1294" t="s">
        <v>597</v>
      </c>
      <c r="B25" s="101" t="s">
        <v>188</v>
      </c>
      <c r="C25" s="707">
        <v>93585.14</v>
      </c>
      <c r="D25" s="708">
        <v>56.38</v>
      </c>
    </row>
    <row r="26" spans="1:4">
      <c r="A26" s="1291"/>
      <c r="B26" s="101" t="s">
        <v>468</v>
      </c>
      <c r="C26" s="707">
        <v>0</v>
      </c>
      <c r="D26" s="708">
        <v>0</v>
      </c>
    </row>
    <row r="27" spans="1:4">
      <c r="A27" s="1291"/>
      <c r="B27" s="101" t="s">
        <v>469</v>
      </c>
      <c r="C27" s="707">
        <v>458.52</v>
      </c>
      <c r="D27" s="708">
        <v>0.28000000000000003</v>
      </c>
    </row>
    <row r="28" spans="1:4">
      <c r="A28" s="1291"/>
      <c r="B28" s="101" t="s">
        <v>694</v>
      </c>
      <c r="C28" s="707">
        <v>32572.36</v>
      </c>
      <c r="D28" s="708">
        <v>19.63</v>
      </c>
    </row>
    <row r="29" spans="1:4">
      <c r="A29" s="1291"/>
      <c r="B29" s="101" t="s">
        <v>472</v>
      </c>
      <c r="C29" s="707">
        <v>35249.300000000003</v>
      </c>
      <c r="D29" s="708">
        <v>21.23</v>
      </c>
    </row>
    <row r="30" spans="1:4">
      <c r="A30" s="1291"/>
      <c r="B30" s="65" t="s">
        <v>433</v>
      </c>
      <c r="C30" s="707">
        <v>161865.32</v>
      </c>
      <c r="D30" s="708">
        <v>97.52</v>
      </c>
    </row>
    <row r="31" spans="1:4" ht="25.5">
      <c r="A31" s="1291"/>
      <c r="B31" s="199" t="s">
        <v>434</v>
      </c>
      <c r="C31" s="707">
        <v>856.82</v>
      </c>
      <c r="D31" s="708">
        <v>0.52</v>
      </c>
    </row>
    <row r="32" spans="1:4">
      <c r="A32" s="1291"/>
      <c r="B32" s="65" t="s">
        <v>435</v>
      </c>
      <c r="C32" s="707">
        <v>3251.47</v>
      </c>
      <c r="D32" s="708">
        <v>1.96</v>
      </c>
    </row>
    <row r="33" spans="1:4">
      <c r="A33" s="1292"/>
      <c r="B33" s="65" t="s">
        <v>391</v>
      </c>
      <c r="C33" s="707">
        <v>165973.60999999999</v>
      </c>
      <c r="D33" s="708">
        <v>100</v>
      </c>
    </row>
    <row r="34" spans="1:4">
      <c r="A34" s="1291" t="s">
        <v>598</v>
      </c>
      <c r="B34" s="111" t="s">
        <v>188</v>
      </c>
      <c r="C34" s="705">
        <v>536830.19999999995</v>
      </c>
      <c r="D34" s="706">
        <v>90.83</v>
      </c>
    </row>
    <row r="35" spans="1:4">
      <c r="A35" s="1291"/>
      <c r="B35" s="101" t="s">
        <v>468</v>
      </c>
      <c r="C35" s="707">
        <v>23910.83</v>
      </c>
      <c r="D35" s="708">
        <v>4.05</v>
      </c>
    </row>
    <row r="36" spans="1:4">
      <c r="A36" s="1291"/>
      <c r="B36" s="101" t="s">
        <v>469</v>
      </c>
      <c r="C36" s="707">
        <v>1290.99</v>
      </c>
      <c r="D36" s="708">
        <v>0.22</v>
      </c>
    </row>
    <row r="37" spans="1:4">
      <c r="A37" s="1291"/>
      <c r="B37" s="101" t="s">
        <v>694</v>
      </c>
      <c r="C37" s="707">
        <v>0</v>
      </c>
      <c r="D37" s="708">
        <v>0</v>
      </c>
    </row>
    <row r="38" spans="1:4">
      <c r="A38" s="1291"/>
      <c r="B38" s="101" t="s">
        <v>472</v>
      </c>
      <c r="C38" s="707">
        <v>0</v>
      </c>
      <c r="D38" s="708">
        <v>0</v>
      </c>
    </row>
    <row r="39" spans="1:4">
      <c r="A39" s="1291"/>
      <c r="B39" s="65" t="s">
        <v>433</v>
      </c>
      <c r="C39" s="707">
        <v>562032.02</v>
      </c>
      <c r="D39" s="708">
        <v>95.1</v>
      </c>
    </row>
    <row r="40" spans="1:4" ht="25.5">
      <c r="A40" s="1291"/>
      <c r="B40" s="199" t="s">
        <v>434</v>
      </c>
      <c r="C40" s="707">
        <v>2419.54</v>
      </c>
      <c r="D40" s="708">
        <v>0.41</v>
      </c>
    </row>
    <row r="41" spans="1:4">
      <c r="A41" s="1291"/>
      <c r="B41" s="65" t="s">
        <v>435</v>
      </c>
      <c r="C41" s="707">
        <v>26537.33</v>
      </c>
      <c r="D41" s="708">
        <v>4.49</v>
      </c>
    </row>
    <row r="42" spans="1:4">
      <c r="A42" s="1291"/>
      <c r="B42" s="246" t="s">
        <v>391</v>
      </c>
      <c r="C42" s="709">
        <v>590988.89</v>
      </c>
      <c r="D42" s="710">
        <v>100</v>
      </c>
    </row>
    <row r="43" spans="1:4">
      <c r="A43" s="1294" t="s">
        <v>599</v>
      </c>
      <c r="B43" s="101" t="s">
        <v>188</v>
      </c>
      <c r="C43" s="707">
        <v>136950.75</v>
      </c>
      <c r="D43" s="708">
        <v>87.78</v>
      </c>
    </row>
    <row r="44" spans="1:4">
      <c r="A44" s="1291"/>
      <c r="B44" s="101" t="s">
        <v>468</v>
      </c>
      <c r="C44" s="707">
        <v>440.06</v>
      </c>
      <c r="D44" s="708">
        <v>0.28000000000000003</v>
      </c>
    </row>
    <row r="45" spans="1:4">
      <c r="A45" s="1291"/>
      <c r="B45" s="101" t="s">
        <v>469</v>
      </c>
      <c r="C45" s="707">
        <v>5598.5</v>
      </c>
      <c r="D45" s="708">
        <v>3.59</v>
      </c>
    </row>
    <row r="46" spans="1:4">
      <c r="A46" s="1291"/>
      <c r="B46" s="101" t="s">
        <v>694</v>
      </c>
      <c r="C46" s="707">
        <v>0</v>
      </c>
      <c r="D46" s="708">
        <v>0</v>
      </c>
    </row>
    <row r="47" spans="1:4">
      <c r="A47" s="1291"/>
      <c r="B47" s="101" t="s">
        <v>472</v>
      </c>
      <c r="C47" s="707">
        <v>0</v>
      </c>
      <c r="D47" s="708">
        <v>0</v>
      </c>
    </row>
    <row r="48" spans="1:4">
      <c r="A48" s="1291"/>
      <c r="B48" s="65" t="s">
        <v>433</v>
      </c>
      <c r="C48" s="707">
        <v>142989.31</v>
      </c>
      <c r="D48" s="708">
        <v>91.65</v>
      </c>
    </row>
    <row r="49" spans="1:4" ht="25.5">
      <c r="A49" s="1291"/>
      <c r="B49" s="199" t="s">
        <v>434</v>
      </c>
      <c r="C49" s="707">
        <v>435.81</v>
      </c>
      <c r="D49" s="708">
        <v>0.28000000000000003</v>
      </c>
    </row>
    <row r="50" spans="1:4">
      <c r="A50" s="1291"/>
      <c r="B50" s="65" t="s">
        <v>435</v>
      </c>
      <c r="C50" s="707">
        <v>12585.88</v>
      </c>
      <c r="D50" s="708">
        <v>8.07</v>
      </c>
    </row>
    <row r="51" spans="1:4">
      <c r="A51" s="1292"/>
      <c r="B51" s="65" t="s">
        <v>391</v>
      </c>
      <c r="C51" s="707">
        <v>156011</v>
      </c>
      <c r="D51" s="708">
        <v>100</v>
      </c>
    </row>
    <row r="52" spans="1:4">
      <c r="A52" s="1291" t="s">
        <v>600</v>
      </c>
      <c r="B52" s="111" t="s">
        <v>188</v>
      </c>
      <c r="C52" s="705">
        <v>1158994.1000000001</v>
      </c>
      <c r="D52" s="706">
        <v>91.64</v>
      </c>
    </row>
    <row r="53" spans="1:4">
      <c r="A53" s="1291"/>
      <c r="B53" s="101" t="s">
        <v>468</v>
      </c>
      <c r="C53" s="707">
        <v>73183.78</v>
      </c>
      <c r="D53" s="708">
        <v>5.79</v>
      </c>
    </row>
    <row r="54" spans="1:4">
      <c r="A54" s="1291"/>
      <c r="B54" s="101" t="s">
        <v>469</v>
      </c>
      <c r="C54" s="707">
        <v>0</v>
      </c>
      <c r="D54" s="708">
        <v>0</v>
      </c>
    </row>
    <row r="55" spans="1:4">
      <c r="A55" s="1291"/>
      <c r="B55" s="101" t="s">
        <v>694</v>
      </c>
      <c r="C55" s="707">
        <v>0</v>
      </c>
      <c r="D55" s="708">
        <v>0</v>
      </c>
    </row>
    <row r="56" spans="1:4">
      <c r="A56" s="1291"/>
      <c r="B56" s="101" t="s">
        <v>472</v>
      </c>
      <c r="C56" s="707">
        <v>0</v>
      </c>
      <c r="D56" s="708">
        <v>0</v>
      </c>
    </row>
    <row r="57" spans="1:4">
      <c r="A57" s="1291"/>
      <c r="B57" s="65" t="s">
        <v>433</v>
      </c>
      <c r="C57" s="707">
        <v>1232177.8799999999</v>
      </c>
      <c r="D57" s="708">
        <v>97.43</v>
      </c>
    </row>
    <row r="58" spans="1:4" ht="25.5">
      <c r="A58" s="1291"/>
      <c r="B58" s="199" t="s">
        <v>434</v>
      </c>
      <c r="C58" s="707">
        <v>7348.83</v>
      </c>
      <c r="D58" s="708">
        <v>0.57999999999999996</v>
      </c>
    </row>
    <row r="59" spans="1:4">
      <c r="A59" s="1291"/>
      <c r="B59" s="65" t="s">
        <v>435</v>
      </c>
      <c r="C59" s="707">
        <v>25168.94</v>
      </c>
      <c r="D59" s="708">
        <v>1.99</v>
      </c>
    </row>
    <row r="60" spans="1:4">
      <c r="A60" s="1291"/>
      <c r="B60" s="246" t="s">
        <v>391</v>
      </c>
      <c r="C60" s="709">
        <v>1264695.6499999999</v>
      </c>
      <c r="D60" s="710">
        <v>100</v>
      </c>
    </row>
    <row r="61" spans="1:4">
      <c r="A61" s="1294" t="s">
        <v>601</v>
      </c>
      <c r="B61" s="101" t="s">
        <v>188</v>
      </c>
      <c r="C61" s="707">
        <v>646577.4</v>
      </c>
      <c r="D61" s="708">
        <v>63.84</v>
      </c>
    </row>
    <row r="62" spans="1:4">
      <c r="A62" s="1291"/>
      <c r="B62" s="101" t="s">
        <v>468</v>
      </c>
      <c r="C62" s="707">
        <v>148319.26999999999</v>
      </c>
      <c r="D62" s="708">
        <v>14.64</v>
      </c>
    </row>
    <row r="63" spans="1:4">
      <c r="A63" s="1291"/>
      <c r="B63" s="101" t="s">
        <v>469</v>
      </c>
      <c r="C63" s="707">
        <v>141412.51999999999</v>
      </c>
      <c r="D63" s="708">
        <v>13.96</v>
      </c>
    </row>
    <row r="64" spans="1:4">
      <c r="A64" s="1291"/>
      <c r="B64" s="101" t="s">
        <v>694</v>
      </c>
      <c r="C64" s="707">
        <v>0</v>
      </c>
      <c r="D64" s="708">
        <v>0</v>
      </c>
    </row>
    <row r="65" spans="1:4">
      <c r="A65" s="1291"/>
      <c r="B65" s="101" t="s">
        <v>472</v>
      </c>
      <c r="C65" s="707">
        <v>0</v>
      </c>
      <c r="D65" s="708">
        <v>0</v>
      </c>
    </row>
    <row r="66" spans="1:4">
      <c r="A66" s="1291"/>
      <c r="B66" s="65" t="s">
        <v>433</v>
      </c>
      <c r="C66" s="707">
        <v>936309.19</v>
      </c>
      <c r="D66" s="708">
        <v>92.44</v>
      </c>
    </row>
    <row r="67" spans="1:4" ht="25.5">
      <c r="A67" s="1291"/>
      <c r="B67" s="199" t="s">
        <v>434</v>
      </c>
      <c r="C67" s="707">
        <v>51524.58</v>
      </c>
      <c r="D67" s="708">
        <v>5.09</v>
      </c>
    </row>
    <row r="68" spans="1:4">
      <c r="A68" s="1291"/>
      <c r="B68" s="65" t="s">
        <v>435</v>
      </c>
      <c r="C68" s="707">
        <v>24967.439999999999</v>
      </c>
      <c r="D68" s="708">
        <v>2.4700000000000002</v>
      </c>
    </row>
    <row r="69" spans="1:4">
      <c r="A69" s="1292"/>
      <c r="B69" s="65" t="s">
        <v>391</v>
      </c>
      <c r="C69" s="707">
        <v>1012801.21</v>
      </c>
      <c r="D69" s="708">
        <v>100</v>
      </c>
    </row>
    <row r="70" spans="1:4">
      <c r="A70" s="1291" t="s">
        <v>602</v>
      </c>
      <c r="B70" s="111" t="s">
        <v>188</v>
      </c>
      <c r="C70" s="705">
        <v>203292.42</v>
      </c>
      <c r="D70" s="706">
        <v>40.729999999999997</v>
      </c>
    </row>
    <row r="71" spans="1:4">
      <c r="A71" s="1291"/>
      <c r="B71" s="101" t="s">
        <v>468</v>
      </c>
      <c r="C71" s="707">
        <v>86799.9</v>
      </c>
      <c r="D71" s="708">
        <v>17.39</v>
      </c>
    </row>
    <row r="72" spans="1:4">
      <c r="A72" s="1291"/>
      <c r="B72" s="101" t="s">
        <v>469</v>
      </c>
      <c r="C72" s="707">
        <v>161683.31</v>
      </c>
      <c r="D72" s="708">
        <v>32.39</v>
      </c>
    </row>
    <row r="73" spans="1:4">
      <c r="A73" s="1291"/>
      <c r="B73" s="101" t="s">
        <v>694</v>
      </c>
      <c r="C73" s="707">
        <v>21865.43</v>
      </c>
      <c r="D73" s="708">
        <v>4.38</v>
      </c>
    </row>
    <row r="74" spans="1:4">
      <c r="A74" s="1291"/>
      <c r="B74" s="101" t="s">
        <v>472</v>
      </c>
      <c r="C74" s="707">
        <v>0</v>
      </c>
      <c r="D74" s="708">
        <v>0</v>
      </c>
    </row>
    <row r="75" spans="1:4">
      <c r="A75" s="1291"/>
      <c r="B75" s="65" t="s">
        <v>433</v>
      </c>
      <c r="C75" s="707">
        <v>473641.06</v>
      </c>
      <c r="D75" s="708">
        <v>94.89</v>
      </c>
    </row>
    <row r="76" spans="1:4" ht="25.5">
      <c r="A76" s="1291"/>
      <c r="B76" s="199" t="s">
        <v>434</v>
      </c>
      <c r="C76" s="707">
        <v>3996.43</v>
      </c>
      <c r="D76" s="708">
        <v>0.8</v>
      </c>
    </row>
    <row r="77" spans="1:4">
      <c r="A77" s="1291"/>
      <c r="B77" s="65" t="s">
        <v>435</v>
      </c>
      <c r="C77" s="707">
        <v>21528.62</v>
      </c>
      <c r="D77" s="708">
        <v>4.3099999999999996</v>
      </c>
    </row>
    <row r="78" spans="1:4">
      <c r="A78" s="1291"/>
      <c r="B78" s="246" t="s">
        <v>391</v>
      </c>
      <c r="C78" s="709">
        <v>499166.11</v>
      </c>
      <c r="D78" s="710">
        <v>100</v>
      </c>
    </row>
    <row r="79" spans="1:4">
      <c r="A79" s="1291" t="s">
        <v>603</v>
      </c>
      <c r="B79" s="111" t="s">
        <v>188</v>
      </c>
      <c r="C79" s="705">
        <v>1173741.8700000001</v>
      </c>
      <c r="D79" s="706">
        <v>86.98</v>
      </c>
    </row>
    <row r="80" spans="1:4">
      <c r="A80" s="1291"/>
      <c r="B80" s="101" t="s">
        <v>468</v>
      </c>
      <c r="C80" s="707">
        <v>145820.78</v>
      </c>
      <c r="D80" s="708">
        <v>10.8</v>
      </c>
    </row>
    <row r="81" spans="1:4">
      <c r="A81" s="1291"/>
      <c r="B81" s="101" t="s">
        <v>469</v>
      </c>
      <c r="C81" s="707">
        <v>0</v>
      </c>
      <c r="D81" s="708">
        <v>0</v>
      </c>
    </row>
    <row r="82" spans="1:4">
      <c r="A82" s="1291"/>
      <c r="B82" s="101" t="s">
        <v>694</v>
      </c>
      <c r="C82" s="707">
        <v>0</v>
      </c>
      <c r="D82" s="708">
        <v>0</v>
      </c>
    </row>
    <row r="83" spans="1:4">
      <c r="A83" s="1291"/>
      <c r="B83" s="101" t="s">
        <v>472</v>
      </c>
      <c r="C83" s="707">
        <v>0</v>
      </c>
      <c r="D83" s="708">
        <v>0</v>
      </c>
    </row>
    <row r="84" spans="1:4">
      <c r="A84" s="1291"/>
      <c r="B84" s="65" t="s">
        <v>433</v>
      </c>
      <c r="C84" s="707">
        <v>1319562.6499999999</v>
      </c>
      <c r="D84" s="708">
        <v>97.78</v>
      </c>
    </row>
    <row r="85" spans="1:4" ht="25.5">
      <c r="A85" s="1291"/>
      <c r="B85" s="199" t="s">
        <v>434</v>
      </c>
      <c r="C85" s="707">
        <v>12592.33</v>
      </c>
      <c r="D85" s="708">
        <v>0.93</v>
      </c>
    </row>
    <row r="86" spans="1:4">
      <c r="A86" s="1291"/>
      <c r="B86" s="65" t="s">
        <v>435</v>
      </c>
      <c r="C86" s="707">
        <v>17454.150000000001</v>
      </c>
      <c r="D86" s="708">
        <v>1.29</v>
      </c>
    </row>
    <row r="87" spans="1:4">
      <c r="A87" s="1291"/>
      <c r="B87" s="246" t="s">
        <v>391</v>
      </c>
      <c r="C87" s="712">
        <v>1349609.13</v>
      </c>
      <c r="D87" s="710">
        <v>100</v>
      </c>
    </row>
    <row r="88" spans="1:4">
      <c r="A88" s="713"/>
      <c r="B88" s="6"/>
      <c r="C88" s="714"/>
      <c r="D88" s="711"/>
    </row>
    <row r="89" spans="1:4">
      <c r="A89" s="340" t="s">
        <v>508</v>
      </c>
    </row>
  </sheetData>
  <mergeCells count="14">
    <mergeCell ref="A70:A78"/>
    <mergeCell ref="A79:A87"/>
    <mergeCell ref="A16:A24"/>
    <mergeCell ref="A25:A33"/>
    <mergeCell ref="A34:A42"/>
    <mergeCell ref="A43:A51"/>
    <mergeCell ref="A52:A60"/>
    <mergeCell ref="A61:A69"/>
    <mergeCell ref="A7:A15"/>
    <mergeCell ref="A1:D1"/>
    <mergeCell ref="A3:D3"/>
    <mergeCell ref="A5:A6"/>
    <mergeCell ref="B5:B6"/>
    <mergeCell ref="C5:D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0" orientation="portrait" r:id="rId2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73"/>
  <dimension ref="A1:D106"/>
  <sheetViews>
    <sheetView view="pageBreakPreview" zoomScale="60" workbookViewId="0">
      <selection activeCell="E5" sqref="E5:I5"/>
    </sheetView>
  </sheetViews>
  <sheetFormatPr baseColWidth="10" defaultRowHeight="12.75"/>
  <cols>
    <col min="1" max="4" width="30.7109375" style="340" customWidth="1"/>
    <col min="5" max="16384" width="11.42578125" style="340"/>
  </cols>
  <sheetData>
    <row r="1" spans="1:4" ht="18">
      <c r="A1" s="1119" t="s">
        <v>473</v>
      </c>
      <c r="B1" s="1119"/>
      <c r="C1" s="1119"/>
      <c r="D1" s="1119"/>
    </row>
    <row r="2" spans="1:4">
      <c r="A2" s="26"/>
      <c r="B2" s="26"/>
      <c r="C2" s="26"/>
      <c r="D2" s="26"/>
    </row>
    <row r="3" spans="1:4" ht="19.5" customHeight="1">
      <c r="A3" s="1283" t="s">
        <v>947</v>
      </c>
      <c r="B3" s="1283"/>
      <c r="C3" s="1283"/>
      <c r="D3" s="1283"/>
    </row>
    <row r="4" spans="1:4" ht="13.5" thickBot="1"/>
    <row r="5" spans="1:4" ht="33" customHeight="1">
      <c r="A5" s="1179" t="s">
        <v>474</v>
      </c>
      <c r="B5" s="1240" t="s">
        <v>218</v>
      </c>
      <c r="C5" s="1219" t="s">
        <v>426</v>
      </c>
      <c r="D5" s="1131"/>
    </row>
    <row r="6" spans="1:4" ht="33" customHeight="1" thickBot="1">
      <c r="A6" s="1180"/>
      <c r="B6" s="1260"/>
      <c r="C6" s="107" t="s">
        <v>632</v>
      </c>
      <c r="D6" s="676" t="s">
        <v>567</v>
      </c>
    </row>
    <row r="7" spans="1:4">
      <c r="A7" s="1291" t="s">
        <v>604</v>
      </c>
      <c r="B7" s="111" t="s">
        <v>188</v>
      </c>
      <c r="C7" s="705">
        <v>36479.29</v>
      </c>
      <c r="D7" s="706">
        <v>98.66</v>
      </c>
    </row>
    <row r="8" spans="1:4">
      <c r="A8" s="1291"/>
      <c r="B8" s="101" t="s">
        <v>468</v>
      </c>
      <c r="C8" s="707">
        <v>0</v>
      </c>
      <c r="D8" s="708">
        <v>0</v>
      </c>
    </row>
    <row r="9" spans="1:4">
      <c r="A9" s="1291"/>
      <c r="B9" s="101" t="s">
        <v>469</v>
      </c>
      <c r="C9" s="707">
        <v>0</v>
      </c>
      <c r="D9" s="708">
        <v>0</v>
      </c>
    </row>
    <row r="10" spans="1:4">
      <c r="A10" s="1291"/>
      <c r="B10" s="101" t="s">
        <v>694</v>
      </c>
      <c r="C10" s="707">
        <v>0</v>
      </c>
      <c r="D10" s="708">
        <v>0</v>
      </c>
    </row>
    <row r="11" spans="1:4">
      <c r="A11" s="1291"/>
      <c r="B11" s="101" t="s">
        <v>472</v>
      </c>
      <c r="C11" s="707">
        <v>0</v>
      </c>
      <c r="D11" s="708">
        <v>0</v>
      </c>
    </row>
    <row r="12" spans="1:4">
      <c r="A12" s="1291"/>
      <c r="B12" s="65" t="s">
        <v>433</v>
      </c>
      <c r="C12" s="707">
        <v>36479.29</v>
      </c>
      <c r="D12" s="708">
        <v>98.66</v>
      </c>
    </row>
    <row r="13" spans="1:4" ht="25.5">
      <c r="A13" s="1291"/>
      <c r="B13" s="199" t="s">
        <v>434</v>
      </c>
      <c r="C13" s="707">
        <v>48.98</v>
      </c>
      <c r="D13" s="708">
        <v>0.13</v>
      </c>
    </row>
    <row r="14" spans="1:4">
      <c r="A14" s="1291"/>
      <c r="B14" s="65" t="s">
        <v>435</v>
      </c>
      <c r="C14" s="707">
        <v>447.73</v>
      </c>
      <c r="D14" s="708">
        <v>1.21</v>
      </c>
    </row>
    <row r="15" spans="1:4">
      <c r="A15" s="1292"/>
      <c r="B15" s="65" t="s">
        <v>391</v>
      </c>
      <c r="C15" s="707">
        <v>36976</v>
      </c>
      <c r="D15" s="708">
        <v>100</v>
      </c>
    </row>
    <row r="16" spans="1:4">
      <c r="A16" s="1291" t="s">
        <v>419</v>
      </c>
      <c r="B16" s="111" t="s">
        <v>188</v>
      </c>
      <c r="C16" s="705">
        <v>69465.929999999993</v>
      </c>
      <c r="D16" s="706">
        <v>98.07</v>
      </c>
    </row>
    <row r="17" spans="1:4">
      <c r="A17" s="1291"/>
      <c r="B17" s="101" t="s">
        <v>468</v>
      </c>
      <c r="C17" s="707">
        <v>0</v>
      </c>
      <c r="D17" s="708">
        <v>0</v>
      </c>
    </row>
    <row r="18" spans="1:4" ht="12.75" customHeight="1">
      <c r="A18" s="1291"/>
      <c r="B18" s="101" t="s">
        <v>469</v>
      </c>
      <c r="C18" s="707">
        <v>0</v>
      </c>
      <c r="D18" s="708">
        <v>0</v>
      </c>
    </row>
    <row r="19" spans="1:4">
      <c r="A19" s="1291"/>
      <c r="B19" s="101" t="s">
        <v>694</v>
      </c>
      <c r="C19" s="707">
        <v>0</v>
      </c>
      <c r="D19" s="708">
        <v>0</v>
      </c>
    </row>
    <row r="20" spans="1:4">
      <c r="A20" s="1291"/>
      <c r="B20" s="101" t="s">
        <v>472</v>
      </c>
      <c r="C20" s="707">
        <v>0</v>
      </c>
      <c r="D20" s="708">
        <v>0</v>
      </c>
    </row>
    <row r="21" spans="1:4">
      <c r="A21" s="1291"/>
      <c r="B21" s="65" t="s">
        <v>433</v>
      </c>
      <c r="C21" s="707">
        <v>69465.929999999993</v>
      </c>
      <c r="D21" s="708">
        <v>98.07</v>
      </c>
    </row>
    <row r="22" spans="1:4" ht="25.5">
      <c r="A22" s="1291"/>
      <c r="B22" s="199" t="s">
        <v>434</v>
      </c>
      <c r="C22" s="707">
        <v>36.33</v>
      </c>
      <c r="D22" s="708">
        <v>0.05</v>
      </c>
    </row>
    <row r="23" spans="1:4">
      <c r="A23" s="1291"/>
      <c r="B23" s="65" t="s">
        <v>435</v>
      </c>
      <c r="C23" s="707">
        <v>1330.74</v>
      </c>
      <c r="D23" s="708">
        <v>1.88</v>
      </c>
    </row>
    <row r="24" spans="1:4">
      <c r="A24" s="1291"/>
      <c r="B24" s="246" t="s">
        <v>391</v>
      </c>
      <c r="C24" s="709">
        <v>70833</v>
      </c>
      <c r="D24" s="710">
        <v>100</v>
      </c>
    </row>
    <row r="25" spans="1:4">
      <c r="A25" s="1294" t="s">
        <v>482</v>
      </c>
      <c r="B25" s="101" t="s">
        <v>188</v>
      </c>
      <c r="C25" s="707">
        <v>377859.03</v>
      </c>
      <c r="D25" s="708">
        <v>74.89</v>
      </c>
    </row>
    <row r="26" spans="1:4">
      <c r="A26" s="1291"/>
      <c r="B26" s="101" t="s">
        <v>468</v>
      </c>
      <c r="C26" s="707">
        <v>64226.35</v>
      </c>
      <c r="D26" s="708">
        <v>12.73</v>
      </c>
    </row>
    <row r="27" spans="1:4">
      <c r="A27" s="1291"/>
      <c r="B27" s="101" t="s">
        <v>469</v>
      </c>
      <c r="C27" s="707">
        <v>50369.18</v>
      </c>
      <c r="D27" s="708">
        <v>9.98</v>
      </c>
    </row>
    <row r="28" spans="1:4">
      <c r="A28" s="1291"/>
      <c r="B28" s="101" t="s">
        <v>694</v>
      </c>
      <c r="C28" s="707">
        <v>0</v>
      </c>
      <c r="D28" s="708">
        <v>0</v>
      </c>
    </row>
    <row r="29" spans="1:4">
      <c r="A29" s="1291"/>
      <c r="B29" s="101" t="s">
        <v>472</v>
      </c>
      <c r="C29" s="707">
        <v>0</v>
      </c>
      <c r="D29" s="708">
        <v>0</v>
      </c>
    </row>
    <row r="30" spans="1:4">
      <c r="A30" s="1291"/>
      <c r="B30" s="65" t="s">
        <v>433</v>
      </c>
      <c r="C30" s="707">
        <v>492454.56</v>
      </c>
      <c r="D30" s="708">
        <v>97.6</v>
      </c>
    </row>
    <row r="31" spans="1:4" ht="25.5">
      <c r="A31" s="1291"/>
      <c r="B31" s="199" t="s">
        <v>434</v>
      </c>
      <c r="C31" s="707">
        <v>2404.59</v>
      </c>
      <c r="D31" s="708">
        <v>0.48</v>
      </c>
    </row>
    <row r="32" spans="1:4">
      <c r="A32" s="1291"/>
      <c r="B32" s="65" t="s">
        <v>435</v>
      </c>
      <c r="C32" s="707">
        <v>9667.76</v>
      </c>
      <c r="D32" s="708">
        <v>1.92</v>
      </c>
    </row>
    <row r="33" spans="1:4">
      <c r="A33" s="1292"/>
      <c r="B33" s="65" t="s">
        <v>391</v>
      </c>
      <c r="C33" s="707">
        <v>504526.91</v>
      </c>
      <c r="D33" s="708">
        <v>100</v>
      </c>
    </row>
    <row r="34" spans="1:4">
      <c r="A34" s="1291" t="s">
        <v>605</v>
      </c>
      <c r="B34" s="111" t="s">
        <v>188</v>
      </c>
      <c r="C34" s="705">
        <v>46237.760000000002</v>
      </c>
      <c r="D34" s="706">
        <v>54.66</v>
      </c>
    </row>
    <row r="35" spans="1:4">
      <c r="A35" s="1291"/>
      <c r="B35" s="101" t="s">
        <v>468</v>
      </c>
      <c r="C35" s="707">
        <v>0</v>
      </c>
      <c r="D35" s="708">
        <v>0</v>
      </c>
    </row>
    <row r="36" spans="1:4">
      <c r="A36" s="1291"/>
      <c r="B36" s="101" t="s">
        <v>469</v>
      </c>
      <c r="C36" s="707">
        <v>31110.58</v>
      </c>
      <c r="D36" s="708">
        <v>36.78</v>
      </c>
    </row>
    <row r="37" spans="1:4">
      <c r="A37" s="1291"/>
      <c r="B37" s="101" t="s">
        <v>694</v>
      </c>
      <c r="C37" s="707">
        <v>1414.18</v>
      </c>
      <c r="D37" s="708">
        <v>1.67</v>
      </c>
    </row>
    <row r="38" spans="1:4">
      <c r="A38" s="1291"/>
      <c r="B38" s="101" t="s">
        <v>472</v>
      </c>
      <c r="C38" s="707">
        <v>0</v>
      </c>
      <c r="D38" s="708">
        <v>0</v>
      </c>
    </row>
    <row r="39" spans="1:4">
      <c r="A39" s="1291"/>
      <c r="B39" s="65" t="s">
        <v>433</v>
      </c>
      <c r="C39" s="707">
        <v>78762.52</v>
      </c>
      <c r="D39" s="708">
        <v>93.11</v>
      </c>
    </row>
    <row r="40" spans="1:4" ht="25.5">
      <c r="A40" s="1291"/>
      <c r="B40" s="199" t="s">
        <v>434</v>
      </c>
      <c r="C40" s="707">
        <v>96.72</v>
      </c>
      <c r="D40" s="708">
        <v>0.11</v>
      </c>
    </row>
    <row r="41" spans="1:4">
      <c r="A41" s="1291"/>
      <c r="B41" s="65" t="s">
        <v>435</v>
      </c>
      <c r="C41" s="707">
        <v>5733.76</v>
      </c>
      <c r="D41" s="708">
        <v>6.78</v>
      </c>
    </row>
    <row r="42" spans="1:4">
      <c r="A42" s="1291"/>
      <c r="B42" s="246" t="s">
        <v>391</v>
      </c>
      <c r="C42" s="709">
        <v>84593</v>
      </c>
      <c r="D42" s="710">
        <v>100</v>
      </c>
    </row>
    <row r="43" spans="1:4">
      <c r="A43" s="1294" t="s">
        <v>505</v>
      </c>
      <c r="B43" s="101" t="s">
        <v>188</v>
      </c>
      <c r="C43" s="707">
        <v>1402117.56</v>
      </c>
      <c r="D43" s="708">
        <v>89.99</v>
      </c>
    </row>
    <row r="44" spans="1:4">
      <c r="A44" s="1291"/>
      <c r="B44" s="101" t="s">
        <v>468</v>
      </c>
      <c r="C44" s="707">
        <v>116371.48</v>
      </c>
      <c r="D44" s="708">
        <v>7.47</v>
      </c>
    </row>
    <row r="45" spans="1:4">
      <c r="A45" s="1291"/>
      <c r="B45" s="101" t="s">
        <v>469</v>
      </c>
      <c r="C45" s="707">
        <v>0</v>
      </c>
      <c r="D45" s="708">
        <v>0</v>
      </c>
    </row>
    <row r="46" spans="1:4">
      <c r="A46" s="1291"/>
      <c r="B46" s="101" t="s">
        <v>694</v>
      </c>
      <c r="C46" s="707">
        <v>0</v>
      </c>
      <c r="D46" s="708">
        <v>0</v>
      </c>
    </row>
    <row r="47" spans="1:4">
      <c r="A47" s="1291"/>
      <c r="B47" s="101" t="s">
        <v>472</v>
      </c>
      <c r="C47" s="707">
        <v>0</v>
      </c>
      <c r="D47" s="708">
        <v>0</v>
      </c>
    </row>
    <row r="48" spans="1:4">
      <c r="A48" s="1291"/>
      <c r="B48" s="65" t="s">
        <v>433</v>
      </c>
      <c r="C48" s="707">
        <v>1518489.04</v>
      </c>
      <c r="D48" s="708">
        <v>97.46</v>
      </c>
    </row>
    <row r="49" spans="1:4" ht="25.5">
      <c r="A49" s="1291"/>
      <c r="B49" s="199" t="s">
        <v>434</v>
      </c>
      <c r="C49" s="707">
        <v>7192.68</v>
      </c>
      <c r="D49" s="708">
        <v>0.46</v>
      </c>
    </row>
    <row r="50" spans="1:4">
      <c r="A50" s="1291"/>
      <c r="B50" s="65" t="s">
        <v>435</v>
      </c>
      <c r="C50" s="707">
        <v>32403.33</v>
      </c>
      <c r="D50" s="708">
        <v>2.08</v>
      </c>
    </row>
    <row r="51" spans="1:4">
      <c r="A51" s="1292"/>
      <c r="B51" s="65" t="s">
        <v>391</v>
      </c>
      <c r="C51" s="707">
        <v>1558085.05</v>
      </c>
      <c r="D51" s="708">
        <v>100</v>
      </c>
    </row>
    <row r="52" spans="1:4">
      <c r="A52" s="1291" t="s">
        <v>606</v>
      </c>
      <c r="B52" s="111" t="s">
        <v>188</v>
      </c>
      <c r="C52" s="705">
        <v>1095970.92</v>
      </c>
      <c r="D52" s="706">
        <v>90.04</v>
      </c>
    </row>
    <row r="53" spans="1:4">
      <c r="A53" s="1291"/>
      <c r="B53" s="101" t="s">
        <v>468</v>
      </c>
      <c r="C53" s="707">
        <v>99844.03</v>
      </c>
      <c r="D53" s="708">
        <v>8.1999999999999993</v>
      </c>
    </row>
    <row r="54" spans="1:4">
      <c r="A54" s="1291"/>
      <c r="B54" s="101" t="s">
        <v>469</v>
      </c>
      <c r="C54" s="707">
        <v>418.57</v>
      </c>
      <c r="D54" s="708">
        <v>0.03</v>
      </c>
    </row>
    <row r="55" spans="1:4">
      <c r="A55" s="1291"/>
      <c r="B55" s="101" t="s">
        <v>694</v>
      </c>
      <c r="C55" s="707">
        <v>0</v>
      </c>
      <c r="D55" s="708">
        <v>0</v>
      </c>
    </row>
    <row r="56" spans="1:4">
      <c r="A56" s="1291"/>
      <c r="B56" s="101" t="s">
        <v>472</v>
      </c>
      <c r="C56" s="707">
        <v>0</v>
      </c>
      <c r="D56" s="708">
        <v>0</v>
      </c>
    </row>
    <row r="57" spans="1:4">
      <c r="A57" s="1291"/>
      <c r="B57" s="65" t="s">
        <v>433</v>
      </c>
      <c r="C57" s="707">
        <v>1196233.52</v>
      </c>
      <c r="D57" s="708">
        <v>98.27</v>
      </c>
    </row>
    <row r="58" spans="1:4" ht="25.5">
      <c r="A58" s="1291"/>
      <c r="B58" s="199" t="s">
        <v>434</v>
      </c>
      <c r="C58" s="707">
        <v>9024.06</v>
      </c>
      <c r="D58" s="708">
        <v>0.74</v>
      </c>
    </row>
    <row r="59" spans="1:4">
      <c r="A59" s="1291"/>
      <c r="B59" s="65" t="s">
        <v>435</v>
      </c>
      <c r="C59" s="707">
        <v>11999.45</v>
      </c>
      <c r="D59" s="708">
        <v>0.99</v>
      </c>
    </row>
    <row r="60" spans="1:4">
      <c r="A60" s="1291"/>
      <c r="B60" s="246" t="s">
        <v>391</v>
      </c>
      <c r="C60" s="709">
        <v>1217257.03</v>
      </c>
      <c r="D60" s="710">
        <v>100</v>
      </c>
    </row>
    <row r="61" spans="1:4">
      <c r="A61" s="1294" t="s">
        <v>129</v>
      </c>
      <c r="B61" s="101" t="s">
        <v>188</v>
      </c>
      <c r="C61" s="707">
        <v>729372.53</v>
      </c>
      <c r="D61" s="708">
        <v>74</v>
      </c>
    </row>
    <row r="62" spans="1:4">
      <c r="A62" s="1291"/>
      <c r="B62" s="101" t="s">
        <v>468</v>
      </c>
      <c r="C62" s="707">
        <v>236011.78</v>
      </c>
      <c r="D62" s="708">
        <v>23.94</v>
      </c>
    </row>
    <row r="63" spans="1:4">
      <c r="A63" s="1291"/>
      <c r="B63" s="101" t="s">
        <v>469</v>
      </c>
      <c r="C63" s="707">
        <v>6602.69</v>
      </c>
      <c r="D63" s="708">
        <v>0.67</v>
      </c>
    </row>
    <row r="64" spans="1:4">
      <c r="A64" s="1291"/>
      <c r="B64" s="101" t="s">
        <v>694</v>
      </c>
      <c r="C64" s="707">
        <v>0</v>
      </c>
      <c r="D64" s="708">
        <v>0</v>
      </c>
    </row>
    <row r="65" spans="1:4">
      <c r="A65" s="1291"/>
      <c r="B65" s="101" t="s">
        <v>472</v>
      </c>
      <c r="C65" s="707">
        <v>0</v>
      </c>
      <c r="D65" s="708">
        <v>0</v>
      </c>
    </row>
    <row r="66" spans="1:4">
      <c r="A66" s="1291"/>
      <c r="B66" s="65" t="s">
        <v>433</v>
      </c>
      <c r="C66" s="707">
        <v>971987</v>
      </c>
      <c r="D66" s="708">
        <v>98.61</v>
      </c>
    </row>
    <row r="67" spans="1:4" ht="25.5">
      <c r="A67" s="1291"/>
      <c r="B67" s="199" t="s">
        <v>434</v>
      </c>
      <c r="C67" s="707">
        <v>4805.5</v>
      </c>
      <c r="D67" s="708">
        <v>0.49</v>
      </c>
    </row>
    <row r="68" spans="1:4">
      <c r="A68" s="1291"/>
      <c r="B68" s="65" t="s">
        <v>435</v>
      </c>
      <c r="C68" s="707">
        <v>8827.02</v>
      </c>
      <c r="D68" s="708">
        <v>0.9</v>
      </c>
    </row>
    <row r="69" spans="1:4">
      <c r="A69" s="1292"/>
      <c r="B69" s="65" t="s">
        <v>391</v>
      </c>
      <c r="C69" s="707">
        <v>985619.52</v>
      </c>
      <c r="D69" s="708">
        <v>100</v>
      </c>
    </row>
    <row r="70" spans="1:4">
      <c r="A70" s="1291" t="s">
        <v>483</v>
      </c>
      <c r="B70" s="111" t="s">
        <v>188</v>
      </c>
      <c r="C70" s="705">
        <v>504031.22</v>
      </c>
      <c r="D70" s="706">
        <v>62.78</v>
      </c>
    </row>
    <row r="71" spans="1:4">
      <c r="A71" s="1291"/>
      <c r="B71" s="101" t="s">
        <v>468</v>
      </c>
      <c r="C71" s="707">
        <v>199462.01</v>
      </c>
      <c r="D71" s="708">
        <v>24.85</v>
      </c>
    </row>
    <row r="72" spans="1:4">
      <c r="A72" s="1291"/>
      <c r="B72" s="101" t="s">
        <v>469</v>
      </c>
      <c r="C72" s="707">
        <v>0</v>
      </c>
      <c r="D72" s="708">
        <v>0</v>
      </c>
    </row>
    <row r="73" spans="1:4">
      <c r="A73" s="1291"/>
      <c r="B73" s="101" t="s">
        <v>694</v>
      </c>
      <c r="C73" s="707">
        <v>0</v>
      </c>
      <c r="D73" s="708">
        <v>0</v>
      </c>
    </row>
    <row r="74" spans="1:4">
      <c r="A74" s="1291"/>
      <c r="B74" s="101" t="s">
        <v>472</v>
      </c>
      <c r="C74" s="707">
        <v>0</v>
      </c>
      <c r="D74" s="708">
        <v>0</v>
      </c>
    </row>
    <row r="75" spans="1:4">
      <c r="A75" s="1291"/>
      <c r="B75" s="65" t="s">
        <v>433</v>
      </c>
      <c r="C75" s="707">
        <v>703493.23</v>
      </c>
      <c r="D75" s="708">
        <v>87.63</v>
      </c>
    </row>
    <row r="76" spans="1:4" ht="25.5">
      <c r="A76" s="1291"/>
      <c r="B76" s="199" t="s">
        <v>434</v>
      </c>
      <c r="C76" s="707">
        <v>7024.33</v>
      </c>
      <c r="D76" s="708">
        <v>0.88</v>
      </c>
    </row>
    <row r="77" spans="1:4">
      <c r="A77" s="1291"/>
      <c r="B77" s="65" t="s">
        <v>435</v>
      </c>
      <c r="C77" s="707">
        <v>92251.81</v>
      </c>
      <c r="D77" s="708">
        <v>11.49</v>
      </c>
    </row>
    <row r="78" spans="1:4">
      <c r="A78" s="1291"/>
      <c r="B78" s="246" t="s">
        <v>391</v>
      </c>
      <c r="C78" s="709">
        <v>802769.37</v>
      </c>
      <c r="D78" s="710">
        <v>100</v>
      </c>
    </row>
    <row r="79" spans="1:4">
      <c r="A79" s="1294" t="s">
        <v>607</v>
      </c>
      <c r="B79" s="101" t="s">
        <v>188</v>
      </c>
      <c r="C79" s="707">
        <v>622519.52</v>
      </c>
      <c r="D79" s="708">
        <v>85.2</v>
      </c>
    </row>
    <row r="80" spans="1:4">
      <c r="A80" s="1291"/>
      <c r="B80" s="101" t="s">
        <v>468</v>
      </c>
      <c r="C80" s="707">
        <v>57705.93</v>
      </c>
      <c r="D80" s="708">
        <v>7.9</v>
      </c>
    </row>
    <row r="81" spans="1:4">
      <c r="A81" s="1291"/>
      <c r="B81" s="101" t="s">
        <v>469</v>
      </c>
      <c r="C81" s="707">
        <v>6025.71</v>
      </c>
      <c r="D81" s="708">
        <v>0.82</v>
      </c>
    </row>
    <row r="82" spans="1:4">
      <c r="A82" s="1291"/>
      <c r="B82" s="101" t="s">
        <v>694</v>
      </c>
      <c r="C82" s="707">
        <v>0</v>
      </c>
      <c r="D82" s="708">
        <v>0</v>
      </c>
    </row>
    <row r="83" spans="1:4">
      <c r="A83" s="1291"/>
      <c r="B83" s="101" t="s">
        <v>472</v>
      </c>
      <c r="C83" s="707">
        <v>0</v>
      </c>
      <c r="D83" s="708">
        <v>0</v>
      </c>
    </row>
    <row r="84" spans="1:4">
      <c r="A84" s="1291"/>
      <c r="B84" s="65" t="s">
        <v>433</v>
      </c>
      <c r="C84" s="707">
        <v>686251.16</v>
      </c>
      <c r="D84" s="708">
        <v>93.92</v>
      </c>
    </row>
    <row r="85" spans="1:4" ht="25.5">
      <c r="A85" s="1291"/>
      <c r="B85" s="199" t="s">
        <v>434</v>
      </c>
      <c r="C85" s="707">
        <v>6936.46</v>
      </c>
      <c r="D85" s="708">
        <v>0.95</v>
      </c>
    </row>
    <row r="86" spans="1:4">
      <c r="A86" s="1291"/>
      <c r="B86" s="65" t="s">
        <v>435</v>
      </c>
      <c r="C86" s="707">
        <v>37479.449999999997</v>
      </c>
      <c r="D86" s="708">
        <v>5.13</v>
      </c>
    </row>
    <row r="87" spans="1:4">
      <c r="A87" s="1292"/>
      <c r="B87" s="65" t="s">
        <v>391</v>
      </c>
      <c r="C87" s="707">
        <v>730667.07</v>
      </c>
      <c r="D87" s="708">
        <v>100</v>
      </c>
    </row>
    <row r="88" spans="1:4">
      <c r="A88" s="1291" t="s">
        <v>608</v>
      </c>
      <c r="B88" s="111" t="s">
        <v>188</v>
      </c>
      <c r="C88" s="705">
        <v>694426.94</v>
      </c>
      <c r="D88" s="706">
        <v>61.39</v>
      </c>
    </row>
    <row r="89" spans="1:4">
      <c r="A89" s="1291"/>
      <c r="B89" s="101" t="s">
        <v>468</v>
      </c>
      <c r="C89" s="707">
        <v>368719.68</v>
      </c>
      <c r="D89" s="708">
        <v>32.590000000000003</v>
      </c>
    </row>
    <row r="90" spans="1:4">
      <c r="A90" s="1291"/>
      <c r="B90" s="101" t="s">
        <v>469</v>
      </c>
      <c r="C90" s="707">
        <v>37690.410000000003</v>
      </c>
      <c r="D90" s="708">
        <v>3.33</v>
      </c>
    </row>
    <row r="91" spans="1:4">
      <c r="A91" s="1291"/>
      <c r="B91" s="101" t="s">
        <v>694</v>
      </c>
      <c r="C91" s="707">
        <v>0</v>
      </c>
      <c r="D91" s="708">
        <v>0</v>
      </c>
    </row>
    <row r="92" spans="1:4">
      <c r="A92" s="1291"/>
      <c r="B92" s="101" t="s">
        <v>472</v>
      </c>
      <c r="C92" s="707">
        <v>0</v>
      </c>
      <c r="D92" s="708">
        <v>0</v>
      </c>
    </row>
    <row r="93" spans="1:4">
      <c r="A93" s="1291"/>
      <c r="B93" s="65" t="s">
        <v>433</v>
      </c>
      <c r="C93" s="707">
        <v>1100837.03</v>
      </c>
      <c r="D93" s="708">
        <v>97.31</v>
      </c>
    </row>
    <row r="94" spans="1:4" ht="25.5">
      <c r="A94" s="1291"/>
      <c r="B94" s="199" t="s">
        <v>434</v>
      </c>
      <c r="C94" s="707">
        <v>5799.53</v>
      </c>
      <c r="D94" s="708">
        <v>0.51</v>
      </c>
    </row>
    <row r="95" spans="1:4">
      <c r="A95" s="1291"/>
      <c r="B95" s="65" t="s">
        <v>435</v>
      </c>
      <c r="C95" s="707">
        <v>24623.73</v>
      </c>
      <c r="D95" s="708">
        <v>2.1800000000000002</v>
      </c>
    </row>
    <row r="96" spans="1:4">
      <c r="A96" s="1291"/>
      <c r="B96" s="246" t="s">
        <v>391</v>
      </c>
      <c r="C96" s="709">
        <v>1131260.29</v>
      </c>
      <c r="D96" s="710">
        <v>100</v>
      </c>
    </row>
    <row r="97" spans="1:4">
      <c r="A97" s="1291" t="s">
        <v>609</v>
      </c>
      <c r="B97" s="111" t="s">
        <v>188</v>
      </c>
      <c r="C97" s="705">
        <v>717443.87</v>
      </c>
      <c r="D97" s="706">
        <v>69.040000000000006</v>
      </c>
    </row>
    <row r="98" spans="1:4">
      <c r="A98" s="1291"/>
      <c r="B98" s="101" t="s">
        <v>468</v>
      </c>
      <c r="C98" s="707">
        <v>128100.68</v>
      </c>
      <c r="D98" s="708">
        <v>12.33</v>
      </c>
    </row>
    <row r="99" spans="1:4">
      <c r="A99" s="1291"/>
      <c r="B99" s="101" t="s">
        <v>469</v>
      </c>
      <c r="C99" s="707">
        <v>166745.47</v>
      </c>
      <c r="D99" s="708">
        <v>16.05</v>
      </c>
    </row>
    <row r="100" spans="1:4">
      <c r="A100" s="1291"/>
      <c r="B100" s="101" t="s">
        <v>694</v>
      </c>
      <c r="C100" s="707">
        <v>7652.57</v>
      </c>
      <c r="D100" s="708">
        <v>0.74</v>
      </c>
    </row>
    <row r="101" spans="1:4">
      <c r="A101" s="1291"/>
      <c r="B101" s="101" t="s">
        <v>472</v>
      </c>
      <c r="C101" s="707">
        <v>0</v>
      </c>
      <c r="D101" s="708">
        <v>0</v>
      </c>
    </row>
    <row r="102" spans="1:4">
      <c r="A102" s="1291"/>
      <c r="B102" s="65" t="s">
        <v>433</v>
      </c>
      <c r="C102" s="707">
        <v>1019942.59</v>
      </c>
      <c r="D102" s="708">
        <v>98.16</v>
      </c>
    </row>
    <row r="103" spans="1:4" ht="25.5">
      <c r="A103" s="1291"/>
      <c r="B103" s="199" t="s">
        <v>434</v>
      </c>
      <c r="C103" s="707">
        <v>3846.14</v>
      </c>
      <c r="D103" s="708">
        <v>0.37</v>
      </c>
    </row>
    <row r="104" spans="1:4">
      <c r="A104" s="1291"/>
      <c r="B104" s="65" t="s">
        <v>435</v>
      </c>
      <c r="C104" s="707">
        <v>15280.38</v>
      </c>
      <c r="D104" s="708">
        <v>1.47</v>
      </c>
    </row>
    <row r="105" spans="1:4">
      <c r="A105" s="1291"/>
      <c r="B105" s="246" t="s">
        <v>391</v>
      </c>
      <c r="C105" s="709">
        <v>1039069.11</v>
      </c>
      <c r="D105" s="710">
        <v>100</v>
      </c>
    </row>
    <row r="106" spans="1:4">
      <c r="A106" s="340" t="s">
        <v>508</v>
      </c>
    </row>
  </sheetData>
  <mergeCells count="16">
    <mergeCell ref="A70:A78"/>
    <mergeCell ref="A79:A87"/>
    <mergeCell ref="A88:A96"/>
    <mergeCell ref="A97:A105"/>
    <mergeCell ref="A16:A24"/>
    <mergeCell ref="A25:A33"/>
    <mergeCell ref="A34:A42"/>
    <mergeCell ref="A43:A51"/>
    <mergeCell ref="A52:A60"/>
    <mergeCell ref="A61:A69"/>
    <mergeCell ref="A7:A15"/>
    <mergeCell ref="A1:D1"/>
    <mergeCell ref="A3:D3"/>
    <mergeCell ref="A5:A6"/>
    <mergeCell ref="B5:B6"/>
    <mergeCell ref="C5:D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59055118110236227" header="0" footer="0"/>
  <pageSetup paperSize="9" scale="50" orientation="portrait" r:id="rId2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 codeName="Hoja74"/>
  <dimension ref="A1:D106"/>
  <sheetViews>
    <sheetView view="pageBreakPreview" zoomScale="60" workbookViewId="0">
      <selection activeCell="E5" sqref="E5:I5"/>
    </sheetView>
  </sheetViews>
  <sheetFormatPr baseColWidth="10" defaultRowHeight="12.75"/>
  <cols>
    <col min="1" max="4" width="30.7109375" style="340" customWidth="1"/>
    <col min="5" max="16384" width="11.42578125" style="340"/>
  </cols>
  <sheetData>
    <row r="1" spans="1:4" ht="18">
      <c r="A1" s="1119" t="s">
        <v>473</v>
      </c>
      <c r="B1" s="1119"/>
      <c r="C1" s="1119"/>
      <c r="D1" s="1119"/>
    </row>
    <row r="2" spans="1:4">
      <c r="A2" s="26"/>
      <c r="B2" s="26"/>
      <c r="C2" s="26"/>
      <c r="D2" s="26"/>
    </row>
    <row r="3" spans="1:4" ht="16.5" customHeight="1">
      <c r="A3" s="1283" t="s">
        <v>948</v>
      </c>
      <c r="B3" s="1283"/>
      <c r="C3" s="1283"/>
      <c r="D3" s="1283"/>
    </row>
    <row r="4" spans="1:4" ht="13.5" thickBot="1">
      <c r="A4" s="112"/>
      <c r="B4" s="112"/>
      <c r="C4" s="112"/>
      <c r="D4" s="112"/>
    </row>
    <row r="5" spans="1:4" ht="33.75" customHeight="1">
      <c r="A5" s="1179" t="s">
        <v>474</v>
      </c>
      <c r="B5" s="1240" t="s">
        <v>218</v>
      </c>
      <c r="C5" s="1219" t="s">
        <v>426</v>
      </c>
      <c r="D5" s="1131"/>
    </row>
    <row r="6" spans="1:4" ht="33.75" customHeight="1" thickBot="1">
      <c r="A6" s="1180"/>
      <c r="B6" s="1260"/>
      <c r="C6" s="107" t="s">
        <v>632</v>
      </c>
      <c r="D6" s="676" t="s">
        <v>567</v>
      </c>
    </row>
    <row r="7" spans="1:4">
      <c r="A7" s="1291" t="s">
        <v>130</v>
      </c>
      <c r="B7" s="101" t="s">
        <v>188</v>
      </c>
      <c r="C7" s="705">
        <v>702112.35</v>
      </c>
      <c r="D7" s="706">
        <v>96.53</v>
      </c>
    </row>
    <row r="8" spans="1:4">
      <c r="A8" s="1291"/>
      <c r="B8" s="101" t="s">
        <v>468</v>
      </c>
      <c r="C8" s="707">
        <v>7121.9</v>
      </c>
      <c r="D8" s="708">
        <v>0.98</v>
      </c>
    </row>
    <row r="9" spans="1:4">
      <c r="A9" s="1291"/>
      <c r="B9" s="101" t="s">
        <v>469</v>
      </c>
      <c r="C9" s="707">
        <v>0</v>
      </c>
      <c r="D9" s="708">
        <v>0</v>
      </c>
    </row>
    <row r="10" spans="1:4">
      <c r="A10" s="1291"/>
      <c r="B10" s="101" t="s">
        <v>694</v>
      </c>
      <c r="C10" s="707">
        <v>0</v>
      </c>
      <c r="D10" s="708">
        <v>0</v>
      </c>
    </row>
    <row r="11" spans="1:4">
      <c r="A11" s="1291"/>
      <c r="B11" s="101" t="s">
        <v>472</v>
      </c>
      <c r="C11" s="707">
        <v>0</v>
      </c>
      <c r="D11" s="708">
        <v>0</v>
      </c>
    </row>
    <row r="12" spans="1:4">
      <c r="A12" s="1291"/>
      <c r="B12" s="65" t="s">
        <v>433</v>
      </c>
      <c r="C12" s="707">
        <v>709234.25</v>
      </c>
      <c r="D12" s="708">
        <v>97.51</v>
      </c>
    </row>
    <row r="13" spans="1:4" ht="25.5">
      <c r="A13" s="1291"/>
      <c r="B13" s="199" t="s">
        <v>434</v>
      </c>
      <c r="C13" s="707">
        <v>7494.38</v>
      </c>
      <c r="D13" s="708">
        <v>1.03</v>
      </c>
    </row>
    <row r="14" spans="1:4">
      <c r="A14" s="1291"/>
      <c r="B14" s="65" t="s">
        <v>435</v>
      </c>
      <c r="C14" s="707">
        <v>10609.86</v>
      </c>
      <c r="D14" s="708">
        <v>1.46</v>
      </c>
    </row>
    <row r="15" spans="1:4">
      <c r="A15" s="1292"/>
      <c r="B15" s="65" t="s">
        <v>391</v>
      </c>
      <c r="C15" s="707">
        <v>727338.49</v>
      </c>
      <c r="D15" s="708">
        <v>100</v>
      </c>
    </row>
    <row r="16" spans="1:4">
      <c r="A16" s="1292" t="s">
        <v>229</v>
      </c>
      <c r="B16" s="111" t="s">
        <v>188</v>
      </c>
      <c r="C16" s="705">
        <v>516576.81</v>
      </c>
      <c r="D16" s="706">
        <v>64.150000000000006</v>
      </c>
    </row>
    <row r="17" spans="1:4">
      <c r="A17" s="1293"/>
      <c r="B17" s="101" t="s">
        <v>468</v>
      </c>
      <c r="C17" s="707">
        <v>261259.43</v>
      </c>
      <c r="D17" s="708">
        <v>32.44</v>
      </c>
    </row>
    <row r="18" spans="1:4">
      <c r="A18" s="1293"/>
      <c r="B18" s="101" t="s">
        <v>469</v>
      </c>
      <c r="C18" s="707">
        <v>13598.24</v>
      </c>
      <c r="D18" s="708">
        <v>1.69</v>
      </c>
    </row>
    <row r="19" spans="1:4">
      <c r="A19" s="1293"/>
      <c r="B19" s="101" t="s">
        <v>694</v>
      </c>
      <c r="C19" s="707">
        <v>0</v>
      </c>
      <c r="D19" s="708">
        <v>0</v>
      </c>
    </row>
    <row r="20" spans="1:4">
      <c r="A20" s="1293"/>
      <c r="B20" s="101" t="s">
        <v>472</v>
      </c>
      <c r="C20" s="707">
        <v>0</v>
      </c>
      <c r="D20" s="708">
        <v>0</v>
      </c>
    </row>
    <row r="21" spans="1:4">
      <c r="A21" s="1293"/>
      <c r="B21" s="65" t="s">
        <v>433</v>
      </c>
      <c r="C21" s="707">
        <v>791434.48</v>
      </c>
      <c r="D21" s="708">
        <v>98.28</v>
      </c>
    </row>
    <row r="22" spans="1:4" ht="25.5">
      <c r="A22" s="1293"/>
      <c r="B22" s="199" t="s">
        <v>434</v>
      </c>
      <c r="C22" s="707">
        <v>3198.28</v>
      </c>
      <c r="D22" s="708">
        <v>0.4</v>
      </c>
    </row>
    <row r="23" spans="1:4">
      <c r="A23" s="1293"/>
      <c r="B23" s="65" t="s">
        <v>435</v>
      </c>
      <c r="C23" s="707">
        <v>10618.43</v>
      </c>
      <c r="D23" s="708">
        <v>1.32</v>
      </c>
    </row>
    <row r="24" spans="1:4">
      <c r="A24" s="1294"/>
      <c r="B24" s="246" t="s">
        <v>391</v>
      </c>
      <c r="C24" s="709">
        <v>805251.19</v>
      </c>
      <c r="D24" s="710">
        <v>100</v>
      </c>
    </row>
    <row r="25" spans="1:4">
      <c r="A25" s="1294" t="s">
        <v>131</v>
      </c>
      <c r="B25" s="101" t="s">
        <v>188</v>
      </c>
      <c r="C25" s="707">
        <v>422211.93</v>
      </c>
      <c r="D25" s="708">
        <v>93.94</v>
      </c>
    </row>
    <row r="26" spans="1:4">
      <c r="A26" s="1291"/>
      <c r="B26" s="101" t="s">
        <v>468</v>
      </c>
      <c r="C26" s="707">
        <v>10183.43</v>
      </c>
      <c r="D26" s="708">
        <v>2.27</v>
      </c>
    </row>
    <row r="27" spans="1:4">
      <c r="A27" s="1291"/>
      <c r="B27" s="101" t="s">
        <v>469</v>
      </c>
      <c r="C27" s="707">
        <v>0</v>
      </c>
      <c r="D27" s="708">
        <v>0</v>
      </c>
    </row>
    <row r="28" spans="1:4">
      <c r="A28" s="1291"/>
      <c r="B28" s="101" t="s">
        <v>694</v>
      </c>
      <c r="C28" s="707">
        <v>0</v>
      </c>
      <c r="D28" s="708">
        <v>0</v>
      </c>
    </row>
    <row r="29" spans="1:4">
      <c r="A29" s="1291"/>
      <c r="B29" s="101" t="s">
        <v>472</v>
      </c>
      <c r="C29" s="707">
        <v>0</v>
      </c>
      <c r="D29" s="708">
        <v>0</v>
      </c>
    </row>
    <row r="30" spans="1:4">
      <c r="A30" s="1291"/>
      <c r="B30" s="65" t="s">
        <v>433</v>
      </c>
      <c r="C30" s="707">
        <v>432395.36</v>
      </c>
      <c r="D30" s="708">
        <v>96.21</v>
      </c>
    </row>
    <row r="31" spans="1:4" ht="25.5">
      <c r="A31" s="1291"/>
      <c r="B31" s="199" t="s">
        <v>434</v>
      </c>
      <c r="C31" s="707">
        <v>2750.91</v>
      </c>
      <c r="D31" s="708">
        <v>0.61</v>
      </c>
    </row>
    <row r="32" spans="1:4">
      <c r="A32" s="1291"/>
      <c r="B32" s="65" t="s">
        <v>435</v>
      </c>
      <c r="C32" s="707">
        <v>14304.77</v>
      </c>
      <c r="D32" s="708">
        <v>3.18</v>
      </c>
    </row>
    <row r="33" spans="1:4">
      <c r="A33" s="1292"/>
      <c r="B33" s="65" t="s">
        <v>391</v>
      </c>
      <c r="C33" s="707">
        <v>449451.04</v>
      </c>
      <c r="D33" s="708">
        <v>100</v>
      </c>
    </row>
    <row r="34" spans="1:4">
      <c r="A34" s="1298" t="s">
        <v>486</v>
      </c>
      <c r="B34" s="111" t="s">
        <v>188</v>
      </c>
      <c r="C34" s="705">
        <v>1036794.36</v>
      </c>
      <c r="D34" s="706">
        <v>97.78</v>
      </c>
    </row>
    <row r="35" spans="1:4">
      <c r="A35" s="1299"/>
      <c r="B35" s="101" t="s">
        <v>468</v>
      </c>
      <c r="C35" s="707">
        <v>0</v>
      </c>
      <c r="D35" s="708">
        <v>0</v>
      </c>
    </row>
    <row r="36" spans="1:4">
      <c r="A36" s="1299"/>
      <c r="B36" s="101" t="s">
        <v>469</v>
      </c>
      <c r="C36" s="707">
        <v>0</v>
      </c>
      <c r="D36" s="708">
        <v>0</v>
      </c>
    </row>
    <row r="37" spans="1:4">
      <c r="A37" s="1299"/>
      <c r="B37" s="101" t="s">
        <v>694</v>
      </c>
      <c r="C37" s="707">
        <v>0</v>
      </c>
      <c r="D37" s="708">
        <v>0</v>
      </c>
    </row>
    <row r="38" spans="1:4">
      <c r="A38" s="1299"/>
      <c r="B38" s="101" t="s">
        <v>472</v>
      </c>
      <c r="C38" s="707">
        <v>0</v>
      </c>
      <c r="D38" s="708">
        <v>0</v>
      </c>
    </row>
    <row r="39" spans="1:4">
      <c r="A39" s="1299"/>
      <c r="B39" s="65" t="s">
        <v>433</v>
      </c>
      <c r="C39" s="707">
        <v>1036794.36</v>
      </c>
      <c r="D39" s="708">
        <v>97.78</v>
      </c>
    </row>
    <row r="40" spans="1:4" ht="25.5">
      <c r="A40" s="1299"/>
      <c r="B40" s="199" t="s">
        <v>434</v>
      </c>
      <c r="C40" s="707">
        <v>4367.6499999999996</v>
      </c>
      <c r="D40" s="708">
        <v>0.41</v>
      </c>
    </row>
    <row r="41" spans="1:4">
      <c r="A41" s="1299"/>
      <c r="B41" s="65" t="s">
        <v>435</v>
      </c>
      <c r="C41" s="707">
        <v>19195.11</v>
      </c>
      <c r="D41" s="708">
        <v>1.81</v>
      </c>
    </row>
    <row r="42" spans="1:4">
      <c r="A42" s="1300"/>
      <c r="B42" s="246" t="s">
        <v>391</v>
      </c>
      <c r="C42" s="709">
        <v>1060357.1200000001</v>
      </c>
      <c r="D42" s="710">
        <v>100</v>
      </c>
    </row>
    <row r="43" spans="1:4">
      <c r="A43" s="1293" t="s">
        <v>230</v>
      </c>
      <c r="B43" s="101" t="s">
        <v>188</v>
      </c>
      <c r="C43" s="707">
        <v>643081.56999999995</v>
      </c>
      <c r="D43" s="708">
        <v>52.07</v>
      </c>
    </row>
    <row r="44" spans="1:4">
      <c r="A44" s="1293"/>
      <c r="B44" s="101" t="s">
        <v>468</v>
      </c>
      <c r="C44" s="707">
        <v>562943.64</v>
      </c>
      <c r="D44" s="708">
        <v>45.58</v>
      </c>
    </row>
    <row r="45" spans="1:4">
      <c r="A45" s="1293"/>
      <c r="B45" s="101" t="s">
        <v>469</v>
      </c>
      <c r="C45" s="707">
        <v>5514.15</v>
      </c>
      <c r="D45" s="708">
        <v>0.45</v>
      </c>
    </row>
    <row r="46" spans="1:4">
      <c r="A46" s="1293"/>
      <c r="B46" s="101" t="s">
        <v>694</v>
      </c>
      <c r="C46" s="707">
        <v>0</v>
      </c>
      <c r="D46" s="708">
        <v>0</v>
      </c>
    </row>
    <row r="47" spans="1:4">
      <c r="A47" s="1293"/>
      <c r="B47" s="101" t="s">
        <v>472</v>
      </c>
      <c r="C47" s="707">
        <v>0</v>
      </c>
      <c r="D47" s="708">
        <v>0</v>
      </c>
    </row>
    <row r="48" spans="1:4">
      <c r="A48" s="1293"/>
      <c r="B48" s="65" t="s">
        <v>433</v>
      </c>
      <c r="C48" s="707">
        <v>1211539.3600000001</v>
      </c>
      <c r="D48" s="708">
        <v>98.1</v>
      </c>
    </row>
    <row r="49" spans="1:4" ht="25.5">
      <c r="A49" s="1293"/>
      <c r="B49" s="199" t="s">
        <v>434</v>
      </c>
      <c r="C49" s="707">
        <v>10232.68</v>
      </c>
      <c r="D49" s="708">
        <v>0.83</v>
      </c>
    </row>
    <row r="50" spans="1:4">
      <c r="A50" s="1293"/>
      <c r="B50" s="65" t="s">
        <v>435</v>
      </c>
      <c r="C50" s="707">
        <v>13222.55</v>
      </c>
      <c r="D50" s="708">
        <v>1.07</v>
      </c>
    </row>
    <row r="51" spans="1:4">
      <c r="A51" s="1293"/>
      <c r="B51" s="65" t="s">
        <v>391</v>
      </c>
      <c r="C51" s="707">
        <v>1234994.5900000001</v>
      </c>
      <c r="D51" s="708">
        <v>100</v>
      </c>
    </row>
    <row r="52" spans="1:4">
      <c r="A52" s="1295" t="s">
        <v>769</v>
      </c>
      <c r="B52" s="285" t="s">
        <v>188</v>
      </c>
      <c r="C52" s="715">
        <v>264849.81</v>
      </c>
      <c r="D52" s="716">
        <v>38.26</v>
      </c>
    </row>
    <row r="53" spans="1:4">
      <c r="A53" s="1296"/>
      <c r="B53" s="269" t="s">
        <v>468</v>
      </c>
      <c r="C53" s="717">
        <v>390200.57</v>
      </c>
      <c r="D53" s="718">
        <v>56.36</v>
      </c>
    </row>
    <row r="54" spans="1:4">
      <c r="A54" s="1296"/>
      <c r="B54" s="269" t="s">
        <v>469</v>
      </c>
      <c r="C54" s="717">
        <v>24274.99</v>
      </c>
      <c r="D54" s="718">
        <v>3.51</v>
      </c>
    </row>
    <row r="55" spans="1:4">
      <c r="A55" s="1296"/>
      <c r="B55" s="269" t="s">
        <v>694</v>
      </c>
      <c r="C55" s="717">
        <v>0</v>
      </c>
      <c r="D55" s="718">
        <v>0</v>
      </c>
    </row>
    <row r="56" spans="1:4">
      <c r="A56" s="1296"/>
      <c r="B56" s="269" t="s">
        <v>472</v>
      </c>
      <c r="C56" s="717">
        <v>0</v>
      </c>
      <c r="D56" s="718">
        <v>0</v>
      </c>
    </row>
    <row r="57" spans="1:4">
      <c r="A57" s="1296"/>
      <c r="B57" s="269" t="s">
        <v>75</v>
      </c>
      <c r="C57" s="717">
        <v>679325.37</v>
      </c>
      <c r="D57" s="718">
        <v>98.13000000000001</v>
      </c>
    </row>
    <row r="58" spans="1:4" ht="25.5">
      <c r="A58" s="1296"/>
      <c r="B58" s="286" t="s">
        <v>434</v>
      </c>
      <c r="C58" s="717">
        <v>1071.21</v>
      </c>
      <c r="D58" s="718">
        <v>0.15</v>
      </c>
    </row>
    <row r="59" spans="1:4">
      <c r="A59" s="1296"/>
      <c r="B59" s="269" t="s">
        <v>435</v>
      </c>
      <c r="C59" s="717">
        <v>11878.76</v>
      </c>
      <c r="D59" s="718">
        <v>1.72</v>
      </c>
    </row>
    <row r="60" spans="1:4">
      <c r="A60" s="1297"/>
      <c r="B60" s="271" t="s">
        <v>478</v>
      </c>
      <c r="C60" s="719">
        <v>692275.34</v>
      </c>
      <c r="D60" s="720">
        <v>100.00000000000001</v>
      </c>
    </row>
    <row r="61" spans="1:4">
      <c r="A61" s="1296" t="s">
        <v>610</v>
      </c>
      <c r="B61" s="269" t="s">
        <v>188</v>
      </c>
      <c r="C61" s="717">
        <v>568244.18000000005</v>
      </c>
      <c r="D61" s="718">
        <v>40.49</v>
      </c>
    </row>
    <row r="62" spans="1:4">
      <c r="A62" s="1296"/>
      <c r="B62" s="269" t="s">
        <v>468</v>
      </c>
      <c r="C62" s="717">
        <v>497138.69</v>
      </c>
      <c r="D62" s="718">
        <v>35.42</v>
      </c>
    </row>
    <row r="63" spans="1:4">
      <c r="A63" s="1296"/>
      <c r="B63" s="269" t="s">
        <v>469</v>
      </c>
      <c r="C63" s="717">
        <v>251154.42</v>
      </c>
      <c r="D63" s="718">
        <v>17.89</v>
      </c>
    </row>
    <row r="64" spans="1:4">
      <c r="A64" s="1296"/>
      <c r="B64" s="269" t="s">
        <v>694</v>
      </c>
      <c r="C64" s="717">
        <v>0</v>
      </c>
      <c r="D64" s="718">
        <v>0</v>
      </c>
    </row>
    <row r="65" spans="1:4">
      <c r="A65" s="1296"/>
      <c r="B65" s="269" t="s">
        <v>472</v>
      </c>
      <c r="C65" s="717">
        <v>0</v>
      </c>
      <c r="D65" s="718">
        <v>0</v>
      </c>
    </row>
    <row r="66" spans="1:4">
      <c r="A66" s="1296"/>
      <c r="B66" s="269" t="s">
        <v>433</v>
      </c>
      <c r="C66" s="717">
        <v>1316537.29</v>
      </c>
      <c r="D66" s="718">
        <v>93.8</v>
      </c>
    </row>
    <row r="67" spans="1:4" ht="25.5">
      <c r="A67" s="1296"/>
      <c r="B67" s="286" t="s">
        <v>434</v>
      </c>
      <c r="C67" s="717">
        <v>32742.13</v>
      </c>
      <c r="D67" s="718">
        <v>2.33</v>
      </c>
    </row>
    <row r="68" spans="1:4">
      <c r="A68" s="1296"/>
      <c r="B68" s="269" t="s">
        <v>435</v>
      </c>
      <c r="C68" s="717">
        <v>54329.279999999999</v>
      </c>
      <c r="D68" s="718">
        <v>3.87</v>
      </c>
    </row>
    <row r="69" spans="1:4">
      <c r="A69" s="1296"/>
      <c r="B69" s="269" t="s">
        <v>391</v>
      </c>
      <c r="C69" s="717">
        <v>1403608.7</v>
      </c>
      <c r="D69" s="718">
        <v>100</v>
      </c>
    </row>
    <row r="70" spans="1:4">
      <c r="A70" s="1295" t="s">
        <v>919</v>
      </c>
      <c r="B70" s="285" t="s">
        <v>188</v>
      </c>
      <c r="C70" s="715">
        <v>809773.47</v>
      </c>
      <c r="D70" s="716">
        <v>78.569999999999993</v>
      </c>
    </row>
    <row r="71" spans="1:4">
      <c r="A71" s="1296"/>
      <c r="B71" s="269" t="s">
        <v>468</v>
      </c>
      <c r="C71" s="717">
        <v>210676.57</v>
      </c>
      <c r="D71" s="718">
        <v>20.440000000000001</v>
      </c>
    </row>
    <row r="72" spans="1:4">
      <c r="A72" s="1296"/>
      <c r="B72" s="269" t="s">
        <v>469</v>
      </c>
      <c r="C72" s="717">
        <v>349.88</v>
      </c>
      <c r="D72" s="718">
        <v>0.03</v>
      </c>
    </row>
    <row r="73" spans="1:4">
      <c r="A73" s="1296"/>
      <c r="B73" s="269" t="s">
        <v>694</v>
      </c>
      <c r="C73" s="717">
        <v>0</v>
      </c>
      <c r="D73" s="718">
        <v>0</v>
      </c>
    </row>
    <row r="74" spans="1:4">
      <c r="A74" s="1296"/>
      <c r="B74" s="269" t="s">
        <v>472</v>
      </c>
      <c r="C74" s="717">
        <v>0</v>
      </c>
      <c r="D74" s="718">
        <v>0</v>
      </c>
    </row>
    <row r="75" spans="1:4">
      <c r="A75" s="1296"/>
      <c r="B75" s="269" t="s">
        <v>75</v>
      </c>
      <c r="C75" s="717">
        <v>1020799.92</v>
      </c>
      <c r="D75" s="718">
        <v>99.039999999999992</v>
      </c>
    </row>
    <row r="76" spans="1:4" ht="25.5">
      <c r="A76" s="1296"/>
      <c r="B76" s="286" t="s">
        <v>434</v>
      </c>
      <c r="C76" s="717">
        <v>2779.62</v>
      </c>
      <c r="D76" s="718">
        <v>0.27</v>
      </c>
    </row>
    <row r="77" spans="1:4">
      <c r="A77" s="1296"/>
      <c r="B77" s="269" t="s">
        <v>435</v>
      </c>
      <c r="C77" s="717">
        <v>7062.49</v>
      </c>
      <c r="D77" s="718">
        <v>0.69</v>
      </c>
    </row>
    <row r="78" spans="1:4">
      <c r="A78" s="1297"/>
      <c r="B78" s="271" t="s">
        <v>478</v>
      </c>
      <c r="C78" s="719">
        <v>1030642.03</v>
      </c>
      <c r="D78" s="720">
        <v>99.999999999999986</v>
      </c>
    </row>
    <row r="79" spans="1:4">
      <c r="A79" s="1294" t="s">
        <v>611</v>
      </c>
      <c r="B79" s="101" t="s">
        <v>188</v>
      </c>
      <c r="C79" s="707">
        <v>472494.61</v>
      </c>
      <c r="D79" s="708">
        <v>74.97</v>
      </c>
    </row>
    <row r="80" spans="1:4">
      <c r="A80" s="1291"/>
      <c r="B80" s="101" t="s">
        <v>468</v>
      </c>
      <c r="C80" s="707">
        <v>121826.14</v>
      </c>
      <c r="D80" s="708">
        <v>19.329999999999998</v>
      </c>
    </row>
    <row r="81" spans="1:4">
      <c r="A81" s="1291"/>
      <c r="B81" s="101" t="s">
        <v>469</v>
      </c>
      <c r="C81" s="707">
        <v>4528.3</v>
      </c>
      <c r="D81" s="708">
        <v>0.72</v>
      </c>
    </row>
    <row r="82" spans="1:4">
      <c r="A82" s="1291"/>
      <c r="B82" s="101" t="s">
        <v>694</v>
      </c>
      <c r="C82" s="707">
        <v>0</v>
      </c>
      <c r="D82" s="708">
        <v>0</v>
      </c>
    </row>
    <row r="83" spans="1:4">
      <c r="A83" s="1291"/>
      <c r="B83" s="101" t="s">
        <v>472</v>
      </c>
      <c r="C83" s="707">
        <v>0</v>
      </c>
      <c r="D83" s="708">
        <v>0</v>
      </c>
    </row>
    <row r="84" spans="1:4">
      <c r="A84" s="1291"/>
      <c r="B84" s="65" t="s">
        <v>433</v>
      </c>
      <c r="C84" s="707">
        <v>598849.05000000005</v>
      </c>
      <c r="D84" s="708">
        <v>95.02</v>
      </c>
    </row>
    <row r="85" spans="1:4" ht="25.5">
      <c r="A85" s="1291"/>
      <c r="B85" s="199" t="s">
        <v>434</v>
      </c>
      <c r="C85" s="707">
        <v>9418.76</v>
      </c>
      <c r="D85" s="708">
        <v>1.49</v>
      </c>
    </row>
    <row r="86" spans="1:4">
      <c r="A86" s="1291"/>
      <c r="B86" s="65" t="s">
        <v>435</v>
      </c>
      <c r="C86" s="707">
        <v>22018.52</v>
      </c>
      <c r="D86" s="708">
        <v>3.49</v>
      </c>
    </row>
    <row r="87" spans="1:4">
      <c r="A87" s="1292"/>
      <c r="B87" s="65" t="s">
        <v>391</v>
      </c>
      <c r="C87" s="707">
        <v>630286.32999999996</v>
      </c>
      <c r="D87" s="708">
        <v>100</v>
      </c>
    </row>
    <row r="88" spans="1:4">
      <c r="A88" s="1291" t="s">
        <v>612</v>
      </c>
      <c r="B88" s="111" t="s">
        <v>188</v>
      </c>
      <c r="C88" s="705">
        <v>183103.75</v>
      </c>
      <c r="D88" s="706">
        <v>90</v>
      </c>
    </row>
    <row r="89" spans="1:4">
      <c r="A89" s="1291"/>
      <c r="B89" s="101" t="s">
        <v>468</v>
      </c>
      <c r="C89" s="707">
        <v>4089.39</v>
      </c>
      <c r="D89" s="708">
        <v>2.0099999999999998</v>
      </c>
    </row>
    <row r="90" spans="1:4">
      <c r="A90" s="1291"/>
      <c r="B90" s="101" t="s">
        <v>469</v>
      </c>
      <c r="C90" s="707">
        <v>885.42</v>
      </c>
      <c r="D90" s="708">
        <v>0.44</v>
      </c>
    </row>
    <row r="91" spans="1:4">
      <c r="A91" s="1291"/>
      <c r="B91" s="101" t="s">
        <v>694</v>
      </c>
      <c r="C91" s="707">
        <v>0</v>
      </c>
      <c r="D91" s="708">
        <v>0</v>
      </c>
    </row>
    <row r="92" spans="1:4">
      <c r="A92" s="1291"/>
      <c r="B92" s="101" t="s">
        <v>472</v>
      </c>
      <c r="C92" s="707">
        <v>0</v>
      </c>
      <c r="D92" s="708">
        <v>0</v>
      </c>
    </row>
    <row r="93" spans="1:4">
      <c r="A93" s="1291"/>
      <c r="B93" s="65" t="s">
        <v>433</v>
      </c>
      <c r="C93" s="707">
        <v>188078.56</v>
      </c>
      <c r="D93" s="708">
        <v>92.45</v>
      </c>
    </row>
    <row r="94" spans="1:4" ht="25.5">
      <c r="A94" s="1291"/>
      <c r="B94" s="199" t="s">
        <v>434</v>
      </c>
      <c r="C94" s="707">
        <v>82.33</v>
      </c>
      <c r="D94" s="708">
        <v>0.04</v>
      </c>
    </row>
    <row r="95" spans="1:4">
      <c r="A95" s="1291"/>
      <c r="B95" s="65" t="s">
        <v>435</v>
      </c>
      <c r="C95" s="707">
        <v>15275.54</v>
      </c>
      <c r="D95" s="708">
        <v>7.51</v>
      </c>
    </row>
    <row r="96" spans="1:4">
      <c r="A96" s="1291"/>
      <c r="B96" s="246" t="s">
        <v>391</v>
      </c>
      <c r="C96" s="709">
        <v>203436.43</v>
      </c>
      <c r="D96" s="710">
        <v>100</v>
      </c>
    </row>
    <row r="97" spans="1:4">
      <c r="A97" s="1291" t="s">
        <v>613</v>
      </c>
      <c r="B97" s="111" t="s">
        <v>188</v>
      </c>
      <c r="C97" s="705">
        <v>892108.35</v>
      </c>
      <c r="D97" s="706">
        <v>82.56</v>
      </c>
    </row>
    <row r="98" spans="1:4">
      <c r="A98" s="1291"/>
      <c r="B98" s="101" t="s">
        <v>468</v>
      </c>
      <c r="C98" s="707">
        <v>114670.46</v>
      </c>
      <c r="D98" s="708">
        <v>10.61</v>
      </c>
    </row>
    <row r="99" spans="1:4">
      <c r="A99" s="1291"/>
      <c r="B99" s="101" t="s">
        <v>469</v>
      </c>
      <c r="C99" s="707">
        <v>2354.5</v>
      </c>
      <c r="D99" s="708">
        <v>0.22</v>
      </c>
    </row>
    <row r="100" spans="1:4">
      <c r="A100" s="1291"/>
      <c r="B100" s="101" t="s">
        <v>694</v>
      </c>
      <c r="C100" s="707">
        <v>0</v>
      </c>
      <c r="D100" s="708">
        <v>0</v>
      </c>
    </row>
    <row r="101" spans="1:4">
      <c r="A101" s="1291"/>
      <c r="B101" s="101" t="s">
        <v>472</v>
      </c>
      <c r="C101" s="707">
        <v>0</v>
      </c>
      <c r="D101" s="708">
        <v>0</v>
      </c>
    </row>
    <row r="102" spans="1:4">
      <c r="A102" s="1291"/>
      <c r="B102" s="65" t="s">
        <v>433</v>
      </c>
      <c r="C102" s="707">
        <v>1009133.31</v>
      </c>
      <c r="D102" s="708">
        <v>93.39</v>
      </c>
    </row>
    <row r="103" spans="1:4" ht="25.5">
      <c r="A103" s="1291"/>
      <c r="B103" s="199" t="s">
        <v>434</v>
      </c>
      <c r="C103" s="707">
        <v>12646.42</v>
      </c>
      <c r="D103" s="708">
        <v>1.17</v>
      </c>
    </row>
    <row r="104" spans="1:4">
      <c r="A104" s="1291"/>
      <c r="B104" s="65" t="s">
        <v>435</v>
      </c>
      <c r="C104" s="707">
        <v>58829.01</v>
      </c>
      <c r="D104" s="708">
        <v>5.44</v>
      </c>
    </row>
    <row r="105" spans="1:4">
      <c r="A105" s="1291"/>
      <c r="B105" s="246" t="s">
        <v>391</v>
      </c>
      <c r="C105" s="709">
        <v>1080608.74</v>
      </c>
      <c r="D105" s="710">
        <v>100</v>
      </c>
    </row>
    <row r="106" spans="1:4">
      <c r="A106" s="340" t="s">
        <v>508</v>
      </c>
    </row>
  </sheetData>
  <mergeCells count="16">
    <mergeCell ref="A70:A78"/>
    <mergeCell ref="A79:A87"/>
    <mergeCell ref="A88:A96"/>
    <mergeCell ref="A97:A105"/>
    <mergeCell ref="A16:A24"/>
    <mergeCell ref="A25:A33"/>
    <mergeCell ref="A34:A42"/>
    <mergeCell ref="A43:A51"/>
    <mergeCell ref="A52:A60"/>
    <mergeCell ref="A61:A69"/>
    <mergeCell ref="A7:A15"/>
    <mergeCell ref="A1:D1"/>
    <mergeCell ref="A3:D3"/>
    <mergeCell ref="A5:A6"/>
    <mergeCell ref="B5:B6"/>
    <mergeCell ref="C5:D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59055118110236227" header="0" footer="0"/>
  <pageSetup paperSize="9" scale="50" orientation="portrait" r:id="rId2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 codeName="Hoja75"/>
  <dimension ref="A1:F38"/>
  <sheetViews>
    <sheetView view="pageBreakPreview" topLeftCell="A5" zoomScale="60" workbookViewId="0">
      <selection activeCell="E5" sqref="E5:I5"/>
    </sheetView>
  </sheetViews>
  <sheetFormatPr baseColWidth="10" defaultRowHeight="12.75"/>
  <cols>
    <col min="1" max="4" width="30.7109375" style="340" customWidth="1"/>
    <col min="5" max="16384" width="11.42578125" style="340"/>
  </cols>
  <sheetData>
    <row r="1" spans="1:4" ht="18">
      <c r="A1" s="1119" t="s">
        <v>473</v>
      </c>
      <c r="B1" s="1119"/>
      <c r="C1" s="1119"/>
      <c r="D1" s="1119"/>
    </row>
    <row r="2" spans="1:4">
      <c r="A2" s="26"/>
      <c r="B2" s="26"/>
      <c r="C2" s="26"/>
      <c r="D2" s="26"/>
    </row>
    <row r="3" spans="1:4" ht="21.75" customHeight="1">
      <c r="A3" s="1283" t="s">
        <v>949</v>
      </c>
      <c r="B3" s="1283"/>
      <c r="C3" s="1283"/>
      <c r="D3" s="1283"/>
    </row>
    <row r="4" spans="1:4" ht="13.5" thickBot="1">
      <c r="A4" s="112"/>
      <c r="B4" s="112"/>
      <c r="C4" s="112"/>
      <c r="D4" s="112"/>
    </row>
    <row r="5" spans="1:4" ht="33.75" customHeight="1">
      <c r="A5" s="1179" t="s">
        <v>474</v>
      </c>
      <c r="B5" s="1240" t="s">
        <v>218</v>
      </c>
      <c r="C5" s="1219" t="s">
        <v>426</v>
      </c>
      <c r="D5" s="1131"/>
    </row>
    <row r="6" spans="1:4" ht="33.75" customHeight="1" thickBot="1">
      <c r="A6" s="1180"/>
      <c r="B6" s="1260"/>
      <c r="C6" s="107" t="s">
        <v>632</v>
      </c>
      <c r="D6" s="676" t="s">
        <v>567</v>
      </c>
    </row>
    <row r="7" spans="1:4">
      <c r="A7" s="1291" t="s">
        <v>614</v>
      </c>
      <c r="B7" s="111" t="s">
        <v>188</v>
      </c>
      <c r="C7" s="705">
        <v>129803.09</v>
      </c>
      <c r="D7" s="706">
        <v>16</v>
      </c>
    </row>
    <row r="8" spans="1:4">
      <c r="A8" s="1291"/>
      <c r="B8" s="101" t="s">
        <v>468</v>
      </c>
      <c r="C8" s="707">
        <v>490796.95</v>
      </c>
      <c r="D8" s="708">
        <v>60.52</v>
      </c>
    </row>
    <row r="9" spans="1:4">
      <c r="A9" s="1291"/>
      <c r="B9" s="101" t="s">
        <v>469</v>
      </c>
      <c r="C9" s="707">
        <v>172019.92</v>
      </c>
      <c r="D9" s="708">
        <v>21.21</v>
      </c>
    </row>
    <row r="10" spans="1:4">
      <c r="A10" s="1291"/>
      <c r="B10" s="101" t="s">
        <v>694</v>
      </c>
      <c r="C10" s="707">
        <v>0</v>
      </c>
      <c r="D10" s="708">
        <v>0</v>
      </c>
    </row>
    <row r="11" spans="1:4">
      <c r="A11" s="1291"/>
      <c r="B11" s="101" t="s">
        <v>472</v>
      </c>
      <c r="C11" s="707">
        <v>0</v>
      </c>
      <c r="D11" s="708">
        <v>0</v>
      </c>
    </row>
    <row r="12" spans="1:4">
      <c r="A12" s="1291"/>
      <c r="B12" s="65" t="s">
        <v>433</v>
      </c>
      <c r="C12" s="707">
        <v>792619.96000000008</v>
      </c>
      <c r="D12" s="708">
        <v>97.730000000000018</v>
      </c>
    </row>
    <row r="13" spans="1:4" ht="25.5">
      <c r="A13" s="1291"/>
      <c r="B13" s="199" t="s">
        <v>434</v>
      </c>
      <c r="C13" s="707">
        <v>1488.54</v>
      </c>
      <c r="D13" s="708">
        <v>0.18</v>
      </c>
    </row>
    <row r="14" spans="1:4">
      <c r="A14" s="1291"/>
      <c r="B14" s="65" t="s">
        <v>435</v>
      </c>
      <c r="C14" s="707">
        <v>16940.47</v>
      </c>
      <c r="D14" s="708">
        <v>2.09</v>
      </c>
    </row>
    <row r="15" spans="1:4">
      <c r="A15" s="1292"/>
      <c r="B15" s="65" t="s">
        <v>391</v>
      </c>
      <c r="C15" s="707">
        <v>811048.97000000009</v>
      </c>
      <c r="D15" s="708">
        <v>100.00000000000003</v>
      </c>
    </row>
    <row r="16" spans="1:4">
      <c r="A16" s="1291" t="s">
        <v>136</v>
      </c>
      <c r="B16" s="111" t="s">
        <v>188</v>
      </c>
      <c r="C16" s="705">
        <v>568087.75</v>
      </c>
      <c r="D16" s="706">
        <v>53.79</v>
      </c>
    </row>
    <row r="17" spans="1:6">
      <c r="A17" s="1291"/>
      <c r="B17" s="101" t="s">
        <v>468</v>
      </c>
      <c r="C17" s="707">
        <v>395509.63</v>
      </c>
      <c r="D17" s="708">
        <v>37.44</v>
      </c>
    </row>
    <row r="18" spans="1:6">
      <c r="A18" s="1291"/>
      <c r="B18" s="101" t="s">
        <v>469</v>
      </c>
      <c r="C18" s="707">
        <v>62519.08</v>
      </c>
      <c r="D18" s="708">
        <v>5.92</v>
      </c>
    </row>
    <row r="19" spans="1:6">
      <c r="A19" s="1291"/>
      <c r="B19" s="101" t="s">
        <v>694</v>
      </c>
      <c r="C19" s="707">
        <v>0</v>
      </c>
      <c r="D19" s="708">
        <v>0</v>
      </c>
    </row>
    <row r="20" spans="1:6">
      <c r="A20" s="1291"/>
      <c r="B20" s="101" t="s">
        <v>472</v>
      </c>
      <c r="C20" s="707">
        <v>0</v>
      </c>
      <c r="D20" s="708">
        <v>0</v>
      </c>
    </row>
    <row r="21" spans="1:6">
      <c r="A21" s="1291"/>
      <c r="B21" s="65" t="s">
        <v>433</v>
      </c>
      <c r="C21" s="707">
        <v>1026116.46</v>
      </c>
      <c r="D21" s="708">
        <v>97.15</v>
      </c>
    </row>
    <row r="22" spans="1:6" ht="25.5">
      <c r="A22" s="1291"/>
      <c r="B22" s="199" t="s">
        <v>434</v>
      </c>
      <c r="C22" s="707">
        <v>16532.8</v>
      </c>
      <c r="D22" s="708">
        <v>1.57</v>
      </c>
    </row>
    <row r="23" spans="1:6">
      <c r="A23" s="1291"/>
      <c r="B23" s="65" t="s">
        <v>435</v>
      </c>
      <c r="C23" s="707">
        <v>13477.13</v>
      </c>
      <c r="D23" s="708">
        <v>1.28</v>
      </c>
    </row>
    <row r="24" spans="1:6">
      <c r="A24" s="1292"/>
      <c r="B24" s="65" t="s">
        <v>391</v>
      </c>
      <c r="C24" s="707">
        <v>1056126.3899999999</v>
      </c>
      <c r="D24" s="708">
        <v>100</v>
      </c>
    </row>
    <row r="25" spans="1:6" s="685" customFormat="1">
      <c r="A25" s="1301" t="s">
        <v>921</v>
      </c>
      <c r="B25" s="776" t="s">
        <v>188</v>
      </c>
      <c r="C25" s="777">
        <v>1044840.47</v>
      </c>
      <c r="D25" s="779">
        <v>60.480000000000004</v>
      </c>
      <c r="E25" s="340"/>
      <c r="F25" s="340"/>
    </row>
    <row r="26" spans="1:6" s="685" customFormat="1">
      <c r="A26" s="1302"/>
      <c r="B26" s="269" t="s">
        <v>468</v>
      </c>
      <c r="C26" s="717">
        <v>364236.08</v>
      </c>
      <c r="D26" s="718">
        <v>21.09</v>
      </c>
      <c r="E26" s="6"/>
      <c r="F26" s="340"/>
    </row>
    <row r="27" spans="1:6" s="685" customFormat="1">
      <c r="A27" s="1302"/>
      <c r="B27" s="269" t="s">
        <v>469</v>
      </c>
      <c r="C27" s="717">
        <v>270615.5</v>
      </c>
      <c r="D27" s="718">
        <v>15.67</v>
      </c>
      <c r="E27" s="340"/>
      <c r="F27" s="340"/>
    </row>
    <row r="28" spans="1:6" s="685" customFormat="1">
      <c r="A28" s="1302"/>
      <c r="B28" s="269" t="s">
        <v>694</v>
      </c>
      <c r="C28" s="717">
        <v>0</v>
      </c>
      <c r="D28" s="718">
        <v>0</v>
      </c>
      <c r="E28" s="340"/>
      <c r="F28" s="340"/>
    </row>
    <row r="29" spans="1:6" s="685" customFormat="1">
      <c r="A29" s="1302"/>
      <c r="B29" s="269" t="s">
        <v>472</v>
      </c>
      <c r="C29" s="717">
        <v>0</v>
      </c>
      <c r="D29" s="718">
        <v>0</v>
      </c>
      <c r="E29" s="340"/>
      <c r="F29" s="340"/>
    </row>
    <row r="30" spans="1:6" s="685" customFormat="1">
      <c r="A30" s="1302"/>
      <c r="B30" s="269" t="s">
        <v>433</v>
      </c>
      <c r="C30" s="717">
        <v>1679692.05</v>
      </c>
      <c r="D30" s="718">
        <v>97.240000000000009</v>
      </c>
      <c r="E30" s="340"/>
    </row>
    <row r="31" spans="1:6" s="685" customFormat="1" ht="25.5">
      <c r="A31" s="1302"/>
      <c r="B31" s="286" t="s">
        <v>434</v>
      </c>
      <c r="C31" s="717">
        <v>18452.36</v>
      </c>
      <c r="D31" s="718">
        <v>1.07</v>
      </c>
      <c r="E31" s="340"/>
    </row>
    <row r="32" spans="1:6" s="685" customFormat="1">
      <c r="A32" s="1302"/>
      <c r="B32" s="269" t="s">
        <v>435</v>
      </c>
      <c r="C32" s="717">
        <v>29278.34</v>
      </c>
      <c r="D32" s="718">
        <v>1.69</v>
      </c>
      <c r="E32" s="340"/>
    </row>
    <row r="33" spans="1:5" s="685" customFormat="1">
      <c r="A33" s="1303"/>
      <c r="B33" s="762" t="s">
        <v>391</v>
      </c>
      <c r="C33" s="778">
        <v>1727422.7500000002</v>
      </c>
      <c r="D33" s="780">
        <v>100</v>
      </c>
      <c r="E33" s="340"/>
    </row>
    <row r="34" spans="1:5">
      <c r="A34" s="6" t="s">
        <v>508</v>
      </c>
      <c r="D34" s="6"/>
    </row>
    <row r="35" spans="1:5">
      <c r="A35" s="6"/>
      <c r="D35" s="6"/>
    </row>
    <row r="36" spans="1:5">
      <c r="A36" s="6"/>
      <c r="D36" s="6"/>
    </row>
    <row r="37" spans="1:5">
      <c r="A37" s="6"/>
      <c r="D37" s="6"/>
    </row>
    <row r="38" spans="1:5">
      <c r="D38" s="6"/>
    </row>
  </sheetData>
  <mergeCells count="8">
    <mergeCell ref="A16:A24"/>
    <mergeCell ref="A25:A33"/>
    <mergeCell ref="A7:A15"/>
    <mergeCell ref="A1:D1"/>
    <mergeCell ref="A3:D3"/>
    <mergeCell ref="A5:A6"/>
    <mergeCell ref="B5:B6"/>
    <mergeCell ref="C5:D5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0" orientation="portrait" r:id="rId2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>
  <sheetPr codeName="Hoja76">
    <pageSetUpPr fitToPage="1"/>
  </sheetPr>
  <dimension ref="A1:F23"/>
  <sheetViews>
    <sheetView view="pageBreakPreview" zoomScaleNormal="75" workbookViewId="0">
      <selection activeCell="E5" sqref="E5:I5"/>
    </sheetView>
  </sheetViews>
  <sheetFormatPr baseColWidth="10" defaultColWidth="9.140625" defaultRowHeight="12.75"/>
  <cols>
    <col min="1" max="1" width="30" style="340" customWidth="1"/>
    <col min="2" max="2" width="19.28515625" style="340" customWidth="1"/>
    <col min="3" max="3" width="29.140625" style="340" customWidth="1"/>
    <col min="4" max="4" width="14.85546875" style="340" customWidth="1"/>
    <col min="5" max="5" width="0.140625" style="340" customWidth="1"/>
    <col min="6" max="16384" width="9.140625" style="340"/>
  </cols>
  <sheetData>
    <row r="1" spans="1:5" ht="18">
      <c r="A1" s="1119" t="s">
        <v>525</v>
      </c>
      <c r="B1" s="1119"/>
      <c r="C1" s="1119"/>
      <c r="D1" s="1119"/>
      <c r="E1" s="6"/>
    </row>
    <row r="2" spans="1:5">
      <c r="E2" s="6"/>
    </row>
    <row r="3" spans="1:5" ht="15">
      <c r="A3" s="1183" t="s">
        <v>950</v>
      </c>
      <c r="B3" s="1183"/>
      <c r="C3" s="1183"/>
      <c r="D3" s="1183"/>
      <c r="E3" s="6"/>
    </row>
    <row r="4" spans="1:5" ht="13.5" thickBot="1">
      <c r="A4" s="42"/>
      <c r="B4" s="42"/>
      <c r="C4" s="42"/>
      <c r="D4" s="42"/>
      <c r="E4" s="6"/>
    </row>
    <row r="5" spans="1:5" ht="15.95" customHeight="1">
      <c r="A5" s="1304" t="s">
        <v>526</v>
      </c>
      <c r="B5" s="1307" t="s">
        <v>527</v>
      </c>
      <c r="C5" s="1308"/>
      <c r="D5" s="474">
        <v>7685</v>
      </c>
      <c r="E5" s="6"/>
    </row>
    <row r="6" spans="1:5" ht="15.95" customHeight="1">
      <c r="A6" s="1305"/>
      <c r="B6" s="1309" t="s">
        <v>528</v>
      </c>
      <c r="C6" s="1310"/>
      <c r="D6" s="475">
        <v>4125</v>
      </c>
      <c r="E6" s="6"/>
    </row>
    <row r="7" spans="1:5" ht="15.95" customHeight="1" thickBot="1">
      <c r="A7" s="1306"/>
      <c r="B7" s="1311" t="s">
        <v>529</v>
      </c>
      <c r="C7" s="1312"/>
      <c r="D7" s="54">
        <v>11810</v>
      </c>
      <c r="E7" s="6"/>
    </row>
    <row r="8" spans="1:5" ht="20.25" customHeight="1">
      <c r="A8" s="1304" t="s">
        <v>530</v>
      </c>
      <c r="B8" s="1307" t="s">
        <v>531</v>
      </c>
      <c r="C8" s="1308"/>
      <c r="D8" s="474">
        <v>7787</v>
      </c>
      <c r="E8" s="6"/>
    </row>
    <row r="9" spans="1:5" ht="15.95" customHeight="1">
      <c r="A9" s="1305"/>
      <c r="B9" s="1322" t="s">
        <v>532</v>
      </c>
      <c r="C9" s="1323"/>
      <c r="D9" s="476">
        <v>2385</v>
      </c>
      <c r="E9" s="6"/>
    </row>
    <row r="10" spans="1:5" ht="15.95" customHeight="1">
      <c r="A10" s="1305"/>
      <c r="B10" s="1322" t="s">
        <v>533</v>
      </c>
      <c r="C10" s="1323"/>
      <c r="D10" s="476">
        <v>16</v>
      </c>
      <c r="E10" s="6"/>
    </row>
    <row r="11" spans="1:5" ht="15.95" customHeight="1" thickBot="1">
      <c r="A11" s="1306"/>
      <c r="B11" s="1320" t="s">
        <v>534</v>
      </c>
      <c r="C11" s="1321"/>
      <c r="D11" s="477">
        <v>271</v>
      </c>
      <c r="E11" s="6"/>
    </row>
    <row r="12" spans="1:5" ht="23.25" customHeight="1">
      <c r="A12" s="1304" t="s">
        <v>520</v>
      </c>
      <c r="B12" s="1313" t="s">
        <v>535</v>
      </c>
      <c r="C12" s="667" t="s">
        <v>536</v>
      </c>
      <c r="D12" s="474">
        <v>32881.360000000001</v>
      </c>
      <c r="E12" s="6"/>
    </row>
    <row r="13" spans="1:5" ht="15.95" customHeight="1">
      <c r="A13" s="1305"/>
      <c r="B13" s="1314"/>
      <c r="C13" s="341" t="s">
        <v>537</v>
      </c>
      <c r="D13" s="475">
        <v>64885.64</v>
      </c>
      <c r="E13" s="6"/>
    </row>
    <row r="14" spans="1:5" ht="15.95" customHeight="1">
      <c r="A14" s="1305"/>
      <c r="B14" s="1315"/>
      <c r="C14" s="342" t="s">
        <v>391</v>
      </c>
      <c r="D14" s="478">
        <v>97767</v>
      </c>
      <c r="E14" s="6"/>
    </row>
    <row r="15" spans="1:5" ht="15.95" customHeight="1">
      <c r="A15" s="1305"/>
      <c r="B15" s="1316" t="s">
        <v>538</v>
      </c>
      <c r="C15" s="1317"/>
      <c r="D15" s="478">
        <v>12015.85</v>
      </c>
      <c r="E15" s="6"/>
    </row>
    <row r="16" spans="1:5" ht="21" customHeight="1">
      <c r="A16" s="1305"/>
      <c r="B16" s="1318" t="s">
        <v>539</v>
      </c>
      <c r="C16" s="1319"/>
      <c r="D16" s="56">
        <v>109783</v>
      </c>
      <c r="E16" s="6"/>
    </row>
    <row r="17" spans="1:6" ht="15.95" customHeight="1" thickBot="1">
      <c r="A17" s="1306"/>
      <c r="B17" s="1320" t="s">
        <v>540</v>
      </c>
      <c r="C17" s="1321"/>
      <c r="D17" s="477">
        <v>18614.169999999998</v>
      </c>
      <c r="E17" s="6"/>
    </row>
    <row r="18" spans="1:6" ht="20.25" customHeight="1">
      <c r="A18" s="1304" t="s">
        <v>541</v>
      </c>
      <c r="B18" s="1324" t="s">
        <v>542</v>
      </c>
      <c r="C18" s="1324"/>
      <c r="D18" s="474">
        <v>4</v>
      </c>
      <c r="E18" s="6"/>
      <c r="F18" s="26"/>
    </row>
    <row r="19" spans="1:6" ht="15.95" customHeight="1">
      <c r="A19" s="1305"/>
      <c r="B19" s="1325" t="s">
        <v>543</v>
      </c>
      <c r="C19" s="1325"/>
      <c r="D19" s="476">
        <v>42</v>
      </c>
      <c r="E19" s="6"/>
    </row>
    <row r="20" spans="1:6" ht="15.95" customHeight="1">
      <c r="A20" s="1305"/>
      <c r="B20" s="1325" t="s">
        <v>544</v>
      </c>
      <c r="C20" s="1325"/>
      <c r="D20" s="476">
        <v>51294602</v>
      </c>
      <c r="E20" s="6"/>
    </row>
    <row r="21" spans="1:6" ht="15.95" customHeight="1" thickBot="1">
      <c r="A21" s="1306"/>
      <c r="B21" s="1326" t="s">
        <v>545</v>
      </c>
      <c r="C21" s="1326"/>
      <c r="D21" s="477">
        <v>3452261</v>
      </c>
      <c r="E21" s="6"/>
    </row>
    <row r="22" spans="1:6">
      <c r="A22" s="57"/>
      <c r="E22" s="6"/>
    </row>
    <row r="23" spans="1:6">
      <c r="E23" s="6"/>
    </row>
  </sheetData>
  <mergeCells count="21">
    <mergeCell ref="A18:A21"/>
    <mergeCell ref="B18:C18"/>
    <mergeCell ref="B19:C19"/>
    <mergeCell ref="B20:C20"/>
    <mergeCell ref="B21:C21"/>
    <mergeCell ref="A8:A11"/>
    <mergeCell ref="B8:C8"/>
    <mergeCell ref="B9:C9"/>
    <mergeCell ref="B10:C10"/>
    <mergeCell ref="B11:C11"/>
    <mergeCell ref="A12:A17"/>
    <mergeCell ref="B12:B14"/>
    <mergeCell ref="B15:C15"/>
    <mergeCell ref="B16:C16"/>
    <mergeCell ref="B17:C17"/>
    <mergeCell ref="A1:D1"/>
    <mergeCell ref="A3:D3"/>
    <mergeCell ref="A5:A7"/>
    <mergeCell ref="B5:C5"/>
    <mergeCell ref="B6:C6"/>
    <mergeCell ref="B7:C7"/>
  </mergeCells>
  <printOptions horizontalCentered="1"/>
  <pageMargins left="0.78740157480314965" right="0.78740157480314965" top="0.59055118110236227" bottom="0.98425196850393704" header="0" footer="0"/>
  <pageSetup paperSize="9" scale="91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sheetPr codeName="Hoja77">
    <pageSetUpPr fitToPage="1"/>
  </sheetPr>
  <dimension ref="A1:G64"/>
  <sheetViews>
    <sheetView view="pageBreakPreview" zoomScale="75" zoomScaleNormal="75" workbookViewId="0">
      <pane ySplit="8" topLeftCell="A45" activePane="bottomLeft" state="frozen"/>
      <selection activeCell="E5" sqref="E5:I5"/>
      <selection pane="bottomLeft" activeCell="E5" sqref="E5:I5"/>
    </sheetView>
  </sheetViews>
  <sheetFormatPr baseColWidth="10" defaultColWidth="9.140625" defaultRowHeight="12.75"/>
  <cols>
    <col min="1" max="1" width="21.5703125" style="340" customWidth="1"/>
    <col min="2" max="2" width="24.5703125" style="340" customWidth="1"/>
    <col min="3" max="5" width="21.5703125" style="340" customWidth="1"/>
    <col min="6" max="16384" width="9.140625" style="340"/>
  </cols>
  <sheetData>
    <row r="1" spans="1:7" ht="18">
      <c r="A1" s="1119" t="s">
        <v>525</v>
      </c>
      <c r="B1" s="1119"/>
      <c r="C1" s="1119"/>
      <c r="D1" s="1119"/>
      <c r="E1" s="1119"/>
    </row>
    <row r="3" spans="1:7" ht="15">
      <c r="A3" s="1183" t="s">
        <v>289</v>
      </c>
      <c r="B3" s="1183"/>
      <c r="C3" s="1183"/>
      <c r="D3" s="1183"/>
      <c r="E3" s="1183"/>
      <c r="F3" s="53"/>
      <c r="G3" s="53"/>
    </row>
    <row r="4" spans="1:7" ht="13.5" thickBot="1">
      <c r="A4" s="42"/>
      <c r="B4" s="42"/>
      <c r="C4" s="42"/>
      <c r="D4" s="42"/>
      <c r="E4" s="42"/>
    </row>
    <row r="5" spans="1:7" ht="19.5" customHeight="1">
      <c r="A5" s="1179" t="s">
        <v>490</v>
      </c>
      <c r="B5" s="1328" t="s">
        <v>546</v>
      </c>
      <c r="C5" s="1181" t="s">
        <v>547</v>
      </c>
      <c r="D5" s="1331"/>
      <c r="E5" s="1331"/>
    </row>
    <row r="6" spans="1:7" ht="17.25" customHeight="1">
      <c r="A6" s="1327"/>
      <c r="B6" s="1329"/>
      <c r="C6" s="1332" t="s">
        <v>548</v>
      </c>
      <c r="D6" s="1333"/>
      <c r="E6" s="1333"/>
    </row>
    <row r="7" spans="1:7" ht="35.25" customHeight="1" thickBot="1">
      <c r="A7" s="1327"/>
      <c r="B7" s="1329"/>
      <c r="C7" s="1334" t="s">
        <v>536</v>
      </c>
      <c r="D7" s="1334" t="s">
        <v>549</v>
      </c>
      <c r="E7" s="1335" t="s">
        <v>550</v>
      </c>
    </row>
    <row r="8" spans="1:7" ht="13.5" hidden="1" thickBot="1">
      <c r="A8" s="1180"/>
      <c r="B8" s="1330"/>
      <c r="C8" s="1330"/>
      <c r="D8" s="1330"/>
      <c r="E8" s="1182"/>
    </row>
    <row r="9" spans="1:7" ht="22.5" customHeight="1">
      <c r="A9" s="666">
        <v>1962</v>
      </c>
      <c r="B9" s="491">
        <v>2022</v>
      </c>
      <c r="C9" s="491">
        <v>23911</v>
      </c>
      <c r="D9" s="491">
        <v>31571</v>
      </c>
      <c r="E9" s="721">
        <v>55482</v>
      </c>
      <c r="F9" s="6"/>
    </row>
    <row r="10" spans="1:7">
      <c r="A10" s="668">
        <v>1963</v>
      </c>
      <c r="B10" s="494">
        <v>1302</v>
      </c>
      <c r="C10" s="494">
        <v>13279</v>
      </c>
      <c r="D10" s="494">
        <v>9400</v>
      </c>
      <c r="E10" s="722">
        <v>22679</v>
      </c>
      <c r="F10" s="6"/>
    </row>
    <row r="11" spans="1:7">
      <c r="A11" s="668">
        <v>1964</v>
      </c>
      <c r="B11" s="494">
        <v>1645</v>
      </c>
      <c r="C11" s="494">
        <v>17671</v>
      </c>
      <c r="D11" s="494">
        <v>13727</v>
      </c>
      <c r="E11" s="722">
        <v>31398</v>
      </c>
      <c r="F11" s="6"/>
    </row>
    <row r="12" spans="1:7">
      <c r="A12" s="668">
        <v>1965</v>
      </c>
      <c r="B12" s="494">
        <v>1686</v>
      </c>
      <c r="C12" s="494">
        <v>21777</v>
      </c>
      <c r="D12" s="494">
        <v>16241</v>
      </c>
      <c r="E12" s="722">
        <v>38018</v>
      </c>
      <c r="F12" s="6"/>
    </row>
    <row r="13" spans="1:7">
      <c r="A13" s="668">
        <v>1966</v>
      </c>
      <c r="B13" s="494">
        <v>1443</v>
      </c>
      <c r="C13" s="494">
        <v>24644</v>
      </c>
      <c r="D13" s="494">
        <v>24710</v>
      </c>
      <c r="E13" s="722">
        <v>49354</v>
      </c>
      <c r="F13" s="6"/>
    </row>
    <row r="14" spans="1:7">
      <c r="A14" s="668">
        <v>1967</v>
      </c>
      <c r="B14" s="494">
        <v>2299</v>
      </c>
      <c r="C14" s="494">
        <v>33930</v>
      </c>
      <c r="D14" s="494">
        <v>42645</v>
      </c>
      <c r="E14" s="722">
        <v>76575</v>
      </c>
      <c r="F14" s="6"/>
    </row>
    <row r="15" spans="1:7">
      <c r="A15" s="668">
        <v>1968</v>
      </c>
      <c r="B15" s="494">
        <v>2115</v>
      </c>
      <c r="C15" s="494">
        <v>20449</v>
      </c>
      <c r="D15" s="494">
        <v>36048</v>
      </c>
      <c r="E15" s="722">
        <v>56497</v>
      </c>
      <c r="F15" s="6"/>
    </row>
    <row r="16" spans="1:7">
      <c r="A16" s="668">
        <v>1969</v>
      </c>
      <c r="B16" s="494">
        <v>1558</v>
      </c>
      <c r="C16" s="494">
        <v>19238</v>
      </c>
      <c r="D16" s="494">
        <v>34501</v>
      </c>
      <c r="E16" s="722">
        <v>53739</v>
      </c>
      <c r="F16" s="6"/>
    </row>
    <row r="17" spans="1:6">
      <c r="A17" s="668">
        <v>1970</v>
      </c>
      <c r="B17" s="494">
        <v>3450</v>
      </c>
      <c r="C17" s="494">
        <v>35723</v>
      </c>
      <c r="D17" s="494">
        <v>54824</v>
      </c>
      <c r="E17" s="722">
        <v>90547</v>
      </c>
      <c r="F17" s="6"/>
    </row>
    <row r="18" spans="1:6">
      <c r="A18" s="668">
        <v>1971</v>
      </c>
      <c r="B18" s="494">
        <v>1718</v>
      </c>
      <c r="C18" s="494">
        <v>13234</v>
      </c>
      <c r="D18" s="494">
        <v>21810</v>
      </c>
      <c r="E18" s="722">
        <v>35044</v>
      </c>
      <c r="F18" s="6"/>
    </row>
    <row r="19" spans="1:6">
      <c r="A19" s="668">
        <v>1972</v>
      </c>
      <c r="B19" s="494">
        <v>2194</v>
      </c>
      <c r="C19" s="494">
        <v>18412</v>
      </c>
      <c r="D19" s="494">
        <v>39341</v>
      </c>
      <c r="E19" s="722">
        <v>57753</v>
      </c>
      <c r="F19" s="6"/>
    </row>
    <row r="20" spans="1:6">
      <c r="A20" s="668">
        <v>1973</v>
      </c>
      <c r="B20" s="494">
        <v>3932</v>
      </c>
      <c r="C20" s="494">
        <v>41233</v>
      </c>
      <c r="D20" s="494">
        <v>55756</v>
      </c>
      <c r="E20" s="722">
        <v>96989</v>
      </c>
      <c r="F20" s="6"/>
    </row>
    <row r="21" spans="1:6">
      <c r="A21" s="668">
        <v>1974</v>
      </c>
      <c r="B21" s="494">
        <v>4088</v>
      </c>
      <c r="C21" s="494">
        <v>59822</v>
      </c>
      <c r="D21" s="494">
        <v>82293</v>
      </c>
      <c r="E21" s="722">
        <v>142115</v>
      </c>
      <c r="F21" s="6"/>
    </row>
    <row r="22" spans="1:6">
      <c r="A22" s="668">
        <v>1975</v>
      </c>
      <c r="B22" s="494">
        <v>4340</v>
      </c>
      <c r="C22" s="494">
        <v>110679</v>
      </c>
      <c r="D22" s="494">
        <v>77916</v>
      </c>
      <c r="E22" s="722">
        <v>188595</v>
      </c>
      <c r="F22" s="6"/>
    </row>
    <row r="23" spans="1:6">
      <c r="A23" s="668">
        <v>1976</v>
      </c>
      <c r="B23" s="494">
        <v>4577</v>
      </c>
      <c r="C23" s="494">
        <v>55308</v>
      </c>
      <c r="D23" s="494">
        <v>68269</v>
      </c>
      <c r="E23" s="722">
        <v>123577</v>
      </c>
      <c r="F23" s="6"/>
    </row>
    <row r="24" spans="1:6">
      <c r="A24" s="668">
        <v>1977</v>
      </c>
      <c r="B24" s="494">
        <v>2221</v>
      </c>
      <c r="C24" s="494">
        <v>28977</v>
      </c>
      <c r="D24" s="494">
        <v>41772</v>
      </c>
      <c r="E24" s="722">
        <v>70749</v>
      </c>
      <c r="F24" s="6"/>
    </row>
    <row r="25" spans="1:6">
      <c r="A25" s="668">
        <v>1978</v>
      </c>
      <c r="B25" s="494">
        <v>8471</v>
      </c>
      <c r="C25" s="494">
        <v>161698</v>
      </c>
      <c r="D25" s="494">
        <v>277828</v>
      </c>
      <c r="E25" s="722">
        <v>439526</v>
      </c>
      <c r="F25" s="6"/>
    </row>
    <row r="26" spans="1:6">
      <c r="A26" s="668">
        <v>1979</v>
      </c>
      <c r="B26" s="494">
        <v>7222</v>
      </c>
      <c r="C26" s="494">
        <v>120153</v>
      </c>
      <c r="D26" s="494">
        <v>153414</v>
      </c>
      <c r="E26" s="722">
        <v>273567</v>
      </c>
      <c r="F26" s="6"/>
    </row>
    <row r="27" spans="1:6">
      <c r="A27" s="668">
        <v>1980</v>
      </c>
      <c r="B27" s="494">
        <v>7190</v>
      </c>
      <c r="C27" s="494">
        <v>92293</v>
      </c>
      <c r="D27" s="494">
        <v>170724</v>
      </c>
      <c r="E27" s="722">
        <v>263017</v>
      </c>
      <c r="F27" s="6"/>
    </row>
    <row r="28" spans="1:6">
      <c r="A28" s="668">
        <v>1981</v>
      </c>
      <c r="B28" s="494">
        <v>10878</v>
      </c>
      <c r="C28" s="494">
        <v>141631</v>
      </c>
      <c r="D28" s="494">
        <v>156657</v>
      </c>
      <c r="E28" s="722">
        <v>298288</v>
      </c>
      <c r="F28" s="6"/>
    </row>
    <row r="29" spans="1:6">
      <c r="A29" s="668">
        <v>1982</v>
      </c>
      <c r="B29" s="494">
        <v>6545</v>
      </c>
      <c r="C29" s="494">
        <v>65326</v>
      </c>
      <c r="D29" s="494">
        <v>87577</v>
      </c>
      <c r="E29" s="722">
        <v>152903</v>
      </c>
      <c r="F29" s="6"/>
    </row>
    <row r="30" spans="1:6">
      <c r="A30" s="668">
        <v>1983</v>
      </c>
      <c r="B30" s="494">
        <v>4791</v>
      </c>
      <c r="C30" s="494">
        <v>50930</v>
      </c>
      <c r="D30" s="494">
        <v>57170</v>
      </c>
      <c r="E30" s="722">
        <v>108100</v>
      </c>
      <c r="F30" s="6"/>
    </row>
    <row r="31" spans="1:6">
      <c r="A31" s="668">
        <v>1984</v>
      </c>
      <c r="B31" s="494">
        <v>7203</v>
      </c>
      <c r="C31" s="494">
        <v>54491</v>
      </c>
      <c r="D31" s="494">
        <v>110628</v>
      </c>
      <c r="E31" s="722">
        <v>165119</v>
      </c>
      <c r="F31" s="6"/>
    </row>
    <row r="32" spans="1:6">
      <c r="A32" s="668">
        <v>1985</v>
      </c>
      <c r="B32" s="494">
        <v>12238</v>
      </c>
      <c r="C32" s="494">
        <v>176266</v>
      </c>
      <c r="D32" s="494">
        <v>308210</v>
      </c>
      <c r="E32" s="722">
        <v>484476</v>
      </c>
      <c r="F32" s="6"/>
    </row>
    <row r="33" spans="1:6">
      <c r="A33" s="668">
        <v>1986</v>
      </c>
      <c r="B33" s="494">
        <v>7570</v>
      </c>
      <c r="C33" s="494">
        <v>113923</v>
      </c>
      <c r="D33" s="494">
        <v>150964</v>
      </c>
      <c r="E33" s="722">
        <v>264887</v>
      </c>
      <c r="F33" s="6"/>
    </row>
    <row r="34" spans="1:6">
      <c r="A34" s="668">
        <v>1987</v>
      </c>
      <c r="B34" s="494">
        <v>8679</v>
      </c>
      <c r="C34" s="494">
        <v>48993</v>
      </c>
      <c r="D34" s="494">
        <v>97669</v>
      </c>
      <c r="E34" s="722">
        <v>146662</v>
      </c>
      <c r="F34" s="6"/>
    </row>
    <row r="35" spans="1:6">
      <c r="A35" s="668">
        <v>1988</v>
      </c>
      <c r="B35" s="494">
        <v>9247</v>
      </c>
      <c r="C35" s="494">
        <v>39521</v>
      </c>
      <c r="D35" s="494">
        <v>98213</v>
      </c>
      <c r="E35" s="722">
        <v>137734</v>
      </c>
      <c r="F35" s="6"/>
    </row>
    <row r="36" spans="1:6">
      <c r="A36" s="668">
        <v>1989</v>
      </c>
      <c r="B36" s="494">
        <v>20811</v>
      </c>
      <c r="C36" s="494">
        <v>182448</v>
      </c>
      <c r="D36" s="494">
        <v>244245</v>
      </c>
      <c r="E36" s="722">
        <v>426693</v>
      </c>
      <c r="F36" s="6"/>
    </row>
    <row r="37" spans="1:6">
      <c r="A37" s="668">
        <v>1990</v>
      </c>
      <c r="B37" s="494">
        <v>12913</v>
      </c>
      <c r="C37" s="494">
        <v>72993</v>
      </c>
      <c r="D37" s="494">
        <v>130039</v>
      </c>
      <c r="E37" s="722">
        <v>203032</v>
      </c>
      <c r="F37" s="6"/>
    </row>
    <row r="38" spans="1:6">
      <c r="A38" s="668">
        <v>1991</v>
      </c>
      <c r="B38" s="494">
        <v>13531</v>
      </c>
      <c r="C38" s="494">
        <v>116896</v>
      </c>
      <c r="D38" s="494">
        <v>143422</v>
      </c>
      <c r="E38" s="722">
        <v>260318</v>
      </c>
      <c r="F38" s="6"/>
    </row>
    <row r="39" spans="1:6">
      <c r="A39" s="668">
        <v>1992</v>
      </c>
      <c r="B39" s="494">
        <v>15955</v>
      </c>
      <c r="C39" s="494">
        <v>40438</v>
      </c>
      <c r="D39" s="494">
        <v>64839</v>
      </c>
      <c r="E39" s="722">
        <v>105277</v>
      </c>
      <c r="F39" s="6"/>
    </row>
    <row r="40" spans="1:6">
      <c r="A40" s="668">
        <v>1993</v>
      </c>
      <c r="B40" s="494">
        <v>14254</v>
      </c>
      <c r="C40" s="494">
        <v>33161</v>
      </c>
      <c r="D40" s="494">
        <v>56106</v>
      </c>
      <c r="E40" s="722">
        <v>89267</v>
      </c>
      <c r="F40" s="6"/>
    </row>
    <row r="41" spans="1:6">
      <c r="A41" s="668">
        <v>1994</v>
      </c>
      <c r="B41" s="494">
        <v>19263</v>
      </c>
      <c r="C41" s="494">
        <v>250433</v>
      </c>
      <c r="D41" s="494">
        <v>187202</v>
      </c>
      <c r="E41" s="722">
        <v>437635</v>
      </c>
      <c r="F41" s="6"/>
    </row>
    <row r="42" spans="1:6">
      <c r="A42" s="668">
        <v>1995</v>
      </c>
      <c r="B42" s="494">
        <v>25827</v>
      </c>
      <c r="C42" s="494">
        <v>42389</v>
      </c>
      <c r="D42" s="494">
        <v>101095</v>
      </c>
      <c r="E42" s="722">
        <v>143484</v>
      </c>
      <c r="F42" s="6"/>
    </row>
    <row r="43" spans="1:6">
      <c r="A43" s="668">
        <v>1996</v>
      </c>
      <c r="B43" s="494">
        <v>16771</v>
      </c>
      <c r="C43" s="494">
        <v>10531</v>
      </c>
      <c r="D43" s="494">
        <v>49283</v>
      </c>
      <c r="E43" s="722">
        <v>59814</v>
      </c>
      <c r="F43" s="6"/>
    </row>
    <row r="44" spans="1:6">
      <c r="A44" s="668">
        <v>1997</v>
      </c>
      <c r="B44" s="494">
        <v>22320</v>
      </c>
      <c r="C44" s="494">
        <v>21326</v>
      </c>
      <c r="D44" s="494">
        <v>77177</v>
      </c>
      <c r="E44" s="722">
        <v>98503</v>
      </c>
      <c r="F44" s="6"/>
    </row>
    <row r="45" spans="1:6">
      <c r="A45" s="668">
        <v>1998</v>
      </c>
      <c r="B45" s="494">
        <v>22446</v>
      </c>
      <c r="C45" s="494">
        <v>42959</v>
      </c>
      <c r="D45" s="494">
        <v>90684</v>
      </c>
      <c r="E45" s="722">
        <v>133643</v>
      </c>
      <c r="F45" s="6"/>
    </row>
    <row r="46" spans="1:6">
      <c r="A46" s="668">
        <v>1999</v>
      </c>
      <c r="B46" s="494">
        <v>18237</v>
      </c>
      <c r="C46" s="494">
        <v>24034</v>
      </c>
      <c r="D46" s="494">
        <v>58183</v>
      </c>
      <c r="E46" s="722">
        <v>82217</v>
      </c>
      <c r="F46" s="6"/>
    </row>
    <row r="47" spans="1:6">
      <c r="A47" s="668">
        <v>2000</v>
      </c>
      <c r="B47" s="494">
        <v>24118</v>
      </c>
      <c r="C47" s="494">
        <v>46138</v>
      </c>
      <c r="D47" s="494">
        <v>142448</v>
      </c>
      <c r="E47" s="722">
        <v>188586</v>
      </c>
      <c r="F47" s="6"/>
    </row>
    <row r="48" spans="1:6">
      <c r="A48" s="668">
        <v>2001</v>
      </c>
      <c r="B48" s="494">
        <v>19547</v>
      </c>
      <c r="C48" s="494">
        <v>19363</v>
      </c>
      <c r="D48" s="494">
        <v>73934</v>
      </c>
      <c r="E48" s="722">
        <v>93297</v>
      </c>
      <c r="F48" s="6"/>
    </row>
    <row r="49" spans="1:6">
      <c r="A49" s="668">
        <v>2002</v>
      </c>
      <c r="B49" s="494">
        <v>19929</v>
      </c>
      <c r="C49" s="494">
        <v>25197</v>
      </c>
      <c r="D49" s="494">
        <v>82267</v>
      </c>
      <c r="E49" s="722">
        <v>107464</v>
      </c>
      <c r="F49" s="6"/>
    </row>
    <row r="50" spans="1:6">
      <c r="A50" s="668">
        <v>2003</v>
      </c>
      <c r="B50" s="494">
        <v>18616</v>
      </c>
      <c r="C50" s="494">
        <v>53673</v>
      </c>
      <c r="D50" s="494">
        <v>94499</v>
      </c>
      <c r="E50" s="722">
        <v>148172</v>
      </c>
      <c r="F50" s="6"/>
    </row>
    <row r="51" spans="1:6">
      <c r="A51" s="668">
        <v>2004</v>
      </c>
      <c r="B51" s="494">
        <v>21396</v>
      </c>
      <c r="C51" s="494">
        <v>51732</v>
      </c>
      <c r="D51" s="494">
        <v>82461</v>
      </c>
      <c r="E51" s="722">
        <v>134193</v>
      </c>
      <c r="F51" s="6"/>
    </row>
    <row r="52" spans="1:6">
      <c r="A52" s="668">
        <v>2005</v>
      </c>
      <c r="B52" s="494">
        <v>25492</v>
      </c>
      <c r="C52" s="494">
        <v>69350</v>
      </c>
      <c r="D52" s="494">
        <v>119322</v>
      </c>
      <c r="E52" s="722">
        <v>188672</v>
      </c>
      <c r="F52" s="6"/>
    </row>
    <row r="53" spans="1:6">
      <c r="A53" s="668">
        <v>2006</v>
      </c>
      <c r="B53" s="494">
        <v>16334</v>
      </c>
      <c r="C53" s="494">
        <v>71083</v>
      </c>
      <c r="D53" s="494">
        <v>84280</v>
      </c>
      <c r="E53" s="722">
        <v>155363</v>
      </c>
      <c r="F53" s="6"/>
    </row>
    <row r="54" spans="1:6">
      <c r="A54" s="668">
        <v>2007</v>
      </c>
      <c r="B54" s="494">
        <v>10932</v>
      </c>
      <c r="C54" s="494">
        <v>29403</v>
      </c>
      <c r="D54" s="494">
        <v>56710</v>
      </c>
      <c r="E54" s="722">
        <v>86113</v>
      </c>
      <c r="F54" s="6"/>
    </row>
    <row r="55" spans="1:6">
      <c r="A55" s="668">
        <v>2008</v>
      </c>
      <c r="B55" s="494">
        <v>11656</v>
      </c>
      <c r="C55" s="494">
        <v>8443</v>
      </c>
      <c r="D55" s="494">
        <v>41878</v>
      </c>
      <c r="E55" s="722">
        <v>50321</v>
      </c>
      <c r="F55" s="6"/>
    </row>
    <row r="56" spans="1:6">
      <c r="A56" s="668">
        <v>2009</v>
      </c>
      <c r="B56" s="494">
        <v>15642</v>
      </c>
      <c r="C56" s="494">
        <v>40393</v>
      </c>
      <c r="D56" s="494">
        <v>79498</v>
      </c>
      <c r="E56" s="722">
        <v>119892</v>
      </c>
      <c r="F56" s="6"/>
    </row>
    <row r="57" spans="1:6">
      <c r="A57" s="668">
        <v>2010</v>
      </c>
      <c r="B57" s="494">
        <v>11722</v>
      </c>
      <c r="C57" s="494">
        <v>10185</v>
      </c>
      <c r="D57" s="494">
        <v>44585</v>
      </c>
      <c r="E57" s="722">
        <v>54770</v>
      </c>
      <c r="F57" s="6"/>
    </row>
    <row r="58" spans="1:6">
      <c r="A58" s="668">
        <v>2011</v>
      </c>
      <c r="B58" s="494">
        <v>16414</v>
      </c>
      <c r="C58" s="494">
        <v>18848</v>
      </c>
      <c r="D58" s="494">
        <v>83314</v>
      </c>
      <c r="E58" s="722">
        <v>102162</v>
      </c>
      <c r="F58" s="6"/>
    </row>
    <row r="59" spans="1:6">
      <c r="A59" s="668">
        <v>2012</v>
      </c>
      <c r="B59" s="494">
        <v>15978</v>
      </c>
      <c r="C59" s="494">
        <v>81832</v>
      </c>
      <c r="D59" s="494">
        <v>135061</v>
      </c>
      <c r="E59" s="722">
        <v>216894</v>
      </c>
      <c r="F59" s="6"/>
    </row>
    <row r="60" spans="1:6">
      <c r="A60" s="668">
        <v>2013</v>
      </c>
      <c r="B60" s="494">
        <v>10797</v>
      </c>
      <c r="C60" s="494">
        <v>17704.259999999998</v>
      </c>
      <c r="D60" s="494">
        <v>43986.35</v>
      </c>
      <c r="E60" s="722">
        <v>61690.61</v>
      </c>
      <c r="F60" s="6"/>
    </row>
    <row r="61" spans="1:6">
      <c r="A61" s="668">
        <v>2014</v>
      </c>
      <c r="B61" s="494">
        <v>9806</v>
      </c>
      <c r="C61" s="494">
        <v>8283.7999999999993</v>
      </c>
      <c r="D61" s="494">
        <v>40434.03</v>
      </c>
      <c r="E61" s="722">
        <v>48717.83</v>
      </c>
      <c r="F61" s="6"/>
    </row>
    <row r="62" spans="1:6" ht="13.5" thickBot="1">
      <c r="A62" s="665">
        <v>2015</v>
      </c>
      <c r="B62" s="723">
        <v>11810</v>
      </c>
      <c r="C62" s="723">
        <v>32881.360000000001</v>
      </c>
      <c r="D62" s="723">
        <v>76901</v>
      </c>
      <c r="E62" s="724">
        <v>109782</v>
      </c>
      <c r="F62" s="6"/>
    </row>
    <row r="63" spans="1:6">
      <c r="F63" s="6"/>
    </row>
    <row r="64" spans="1:6">
      <c r="F64" s="6"/>
    </row>
  </sheetData>
  <mergeCells count="9">
    <mergeCell ref="A1:E1"/>
    <mergeCell ref="A3:E3"/>
    <mergeCell ref="A5:A8"/>
    <mergeCell ref="B5:B8"/>
    <mergeCell ref="C5:E5"/>
    <mergeCell ref="C6:E6"/>
    <mergeCell ref="C7:C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>
  <sheetPr codeName="Hoja78">
    <pageSetUpPr fitToPage="1"/>
  </sheetPr>
  <dimension ref="A1:J88"/>
  <sheetViews>
    <sheetView view="pageBreakPreview" zoomScale="75" zoomScaleNormal="75" workbookViewId="0">
      <selection activeCell="E5" sqref="E5:I5"/>
    </sheetView>
  </sheetViews>
  <sheetFormatPr baseColWidth="10" defaultColWidth="9.140625" defaultRowHeight="12.75"/>
  <cols>
    <col min="1" max="1" width="30.42578125" style="340" customWidth="1"/>
    <col min="2" max="8" width="17.42578125" style="340" customWidth="1"/>
    <col min="9" max="9" width="17.28515625" style="340" customWidth="1"/>
    <col min="10" max="10" width="0" style="340" hidden="1" customWidth="1"/>
    <col min="11" max="16384" width="9.140625" style="340"/>
  </cols>
  <sheetData>
    <row r="1" spans="1:10" ht="18">
      <c r="A1" s="1119" t="s">
        <v>525</v>
      </c>
      <c r="B1" s="1119"/>
      <c r="C1" s="1119"/>
      <c r="D1" s="1119"/>
      <c r="E1" s="1119"/>
      <c r="F1" s="1119"/>
      <c r="G1" s="1119"/>
      <c r="H1" s="1119"/>
      <c r="I1" s="1119"/>
    </row>
    <row r="3" spans="1:10" ht="15">
      <c r="A3" s="1183" t="s">
        <v>951</v>
      </c>
      <c r="B3" s="1183"/>
      <c r="C3" s="1183"/>
      <c r="D3" s="1183"/>
      <c r="E3" s="1183"/>
      <c r="F3" s="1183"/>
      <c r="G3" s="1183"/>
      <c r="H3" s="1183"/>
      <c r="I3" s="1183"/>
    </row>
    <row r="4" spans="1:10" ht="13.5" thickBot="1">
      <c r="A4" s="42"/>
      <c r="B4" s="42"/>
      <c r="C4" s="42"/>
      <c r="D4" s="42"/>
      <c r="E4" s="42"/>
      <c r="F4" s="42"/>
      <c r="G4" s="42"/>
      <c r="H4" s="42"/>
      <c r="I4" s="42"/>
    </row>
    <row r="5" spans="1:10" s="235" customFormat="1" ht="24.75" customHeight="1">
      <c r="A5" s="1179" t="s">
        <v>551</v>
      </c>
      <c r="B5" s="1181" t="s">
        <v>552</v>
      </c>
      <c r="C5" s="1331"/>
      <c r="D5" s="1179"/>
      <c r="E5" s="1337" t="s">
        <v>553</v>
      </c>
      <c r="F5" s="1338"/>
      <c r="G5" s="1338"/>
      <c r="H5" s="1338"/>
      <c r="I5" s="1338"/>
    </row>
    <row r="6" spans="1:10" s="235" customFormat="1" ht="35.25" customHeight="1">
      <c r="A6" s="1327"/>
      <c r="B6" s="1332"/>
      <c r="C6" s="1333"/>
      <c r="D6" s="1336"/>
      <c r="E6" s="1339" t="s">
        <v>554</v>
      </c>
      <c r="F6" s="1340"/>
      <c r="G6" s="1340"/>
      <c r="H6" s="1340"/>
      <c r="I6" s="1340"/>
      <c r="J6" s="236"/>
    </row>
    <row r="7" spans="1:10" s="235" customFormat="1" ht="27.75" customHeight="1">
      <c r="A7" s="1327"/>
      <c r="B7" s="1339" t="s">
        <v>522</v>
      </c>
      <c r="C7" s="1086"/>
      <c r="D7" s="671" t="s">
        <v>391</v>
      </c>
      <c r="E7" s="1334" t="s">
        <v>536</v>
      </c>
      <c r="F7" s="1339" t="s">
        <v>537</v>
      </c>
      <c r="G7" s="1340"/>
      <c r="H7" s="1086"/>
      <c r="I7" s="671" t="s">
        <v>391</v>
      </c>
    </row>
    <row r="8" spans="1:10" s="235" customFormat="1" ht="30.75" customHeight="1" thickBot="1">
      <c r="A8" s="1180"/>
      <c r="B8" s="43" t="s">
        <v>555</v>
      </c>
      <c r="C8" s="43" t="s">
        <v>556</v>
      </c>
      <c r="D8" s="670" t="s">
        <v>557</v>
      </c>
      <c r="E8" s="1330"/>
      <c r="F8" s="43" t="s">
        <v>558</v>
      </c>
      <c r="G8" s="43" t="s">
        <v>559</v>
      </c>
      <c r="H8" s="43" t="s">
        <v>391</v>
      </c>
      <c r="I8" s="654" t="s">
        <v>560</v>
      </c>
    </row>
    <row r="9" spans="1:10" ht="21" customHeight="1">
      <c r="A9" s="479" t="s">
        <v>952</v>
      </c>
      <c r="B9" s="480">
        <v>19</v>
      </c>
      <c r="C9" s="480">
        <v>2</v>
      </c>
      <c r="D9" s="480">
        <v>21</v>
      </c>
      <c r="E9" s="481">
        <v>3.56</v>
      </c>
      <c r="F9" s="481">
        <v>2.9</v>
      </c>
      <c r="G9" s="481">
        <v>3.21</v>
      </c>
      <c r="H9" s="481">
        <f>F9+G9</f>
        <v>6.1099999999999994</v>
      </c>
      <c r="I9" s="482">
        <f>E9+H9</f>
        <v>9.67</v>
      </c>
    </row>
    <row r="10" spans="1:10">
      <c r="A10" s="483" t="s">
        <v>953</v>
      </c>
      <c r="B10" s="484">
        <v>19</v>
      </c>
      <c r="C10" s="484">
        <v>15</v>
      </c>
      <c r="D10" s="485">
        <v>34</v>
      </c>
      <c r="E10" s="486">
        <v>96.08</v>
      </c>
      <c r="F10" s="487">
        <v>178.26</v>
      </c>
      <c r="G10" s="487">
        <v>19.649999999999999</v>
      </c>
      <c r="H10" s="487">
        <f>F10+G10</f>
        <v>197.91</v>
      </c>
      <c r="I10" s="482">
        <f>E10+H10</f>
        <v>293.99</v>
      </c>
    </row>
    <row r="11" spans="1:10">
      <c r="A11" s="483" t="s">
        <v>954</v>
      </c>
      <c r="B11" s="484">
        <v>45</v>
      </c>
      <c r="C11" s="484">
        <v>25</v>
      </c>
      <c r="D11" s="485">
        <v>70</v>
      </c>
      <c r="E11" s="486">
        <v>217.91</v>
      </c>
      <c r="F11" s="487">
        <v>74.91</v>
      </c>
      <c r="G11" s="487">
        <v>5.93</v>
      </c>
      <c r="H11" s="487">
        <f>F11+G11</f>
        <v>80.84</v>
      </c>
      <c r="I11" s="482">
        <f>E11+H11</f>
        <v>298.75</v>
      </c>
    </row>
    <row r="12" spans="1:10">
      <c r="A12" s="139" t="s">
        <v>955</v>
      </c>
      <c r="B12" s="200">
        <v>83</v>
      </c>
      <c r="C12" s="200">
        <v>42</v>
      </c>
      <c r="D12" s="201">
        <v>125</v>
      </c>
      <c r="E12" s="202">
        <v>317.55</v>
      </c>
      <c r="F12" s="202">
        <v>256.07</v>
      </c>
      <c r="G12" s="202">
        <v>28.79</v>
      </c>
      <c r="H12" s="202">
        <f>F12+G12</f>
        <v>284.86</v>
      </c>
      <c r="I12" s="203">
        <f>E12+H12</f>
        <v>602.41000000000008</v>
      </c>
    </row>
    <row r="13" spans="1:10" s="48" customFormat="1">
      <c r="A13" s="58"/>
      <c r="B13" s="59"/>
      <c r="C13" s="59"/>
      <c r="D13" s="59"/>
      <c r="E13" s="114"/>
      <c r="F13" s="114"/>
      <c r="G13" s="114"/>
      <c r="H13" s="114"/>
      <c r="I13" s="115"/>
    </row>
    <row r="14" spans="1:10">
      <c r="A14" s="483" t="s">
        <v>592</v>
      </c>
      <c r="B14" s="484">
        <v>212</v>
      </c>
      <c r="C14" s="484">
        <v>13</v>
      </c>
      <c r="D14" s="484">
        <v>225</v>
      </c>
      <c r="E14" s="487">
        <v>927.51</v>
      </c>
      <c r="F14" s="487">
        <v>179.63</v>
      </c>
      <c r="G14" s="487">
        <v>23.28</v>
      </c>
      <c r="H14" s="487">
        <f>F14+G14</f>
        <v>202.91</v>
      </c>
      <c r="I14" s="488">
        <f>E14+H14</f>
        <v>1130.42</v>
      </c>
    </row>
    <row r="15" spans="1:10" s="48" customFormat="1">
      <c r="A15" s="483" t="s">
        <v>598</v>
      </c>
      <c r="B15" s="484">
        <v>73</v>
      </c>
      <c r="C15" s="484">
        <v>5</v>
      </c>
      <c r="D15" s="489">
        <v>78</v>
      </c>
      <c r="E15" s="487">
        <v>31.77</v>
      </c>
      <c r="F15" s="487">
        <v>46.61</v>
      </c>
      <c r="G15" s="487">
        <v>1.8</v>
      </c>
      <c r="H15" s="490">
        <f>F15+G15</f>
        <v>48.41</v>
      </c>
      <c r="I15" s="482">
        <f>E15+H15</f>
        <v>80.179999999999993</v>
      </c>
    </row>
    <row r="16" spans="1:10">
      <c r="A16" s="483" t="s">
        <v>606</v>
      </c>
      <c r="B16" s="484">
        <v>61</v>
      </c>
      <c r="C16" s="484">
        <v>25</v>
      </c>
      <c r="D16" s="484">
        <v>86</v>
      </c>
      <c r="E16" s="487">
        <v>58.14</v>
      </c>
      <c r="F16" s="487">
        <v>154.96</v>
      </c>
      <c r="G16" s="487">
        <v>10.57</v>
      </c>
      <c r="H16" s="487">
        <f>F16+G16</f>
        <v>165.53</v>
      </c>
      <c r="I16" s="488">
        <f>E16+H16</f>
        <v>223.67000000000002</v>
      </c>
    </row>
    <row r="17" spans="1:9" s="52" customFormat="1">
      <c r="A17" s="483" t="s">
        <v>611</v>
      </c>
      <c r="B17" s="484">
        <v>96</v>
      </c>
      <c r="C17" s="484">
        <v>24</v>
      </c>
      <c r="D17" s="489">
        <v>120</v>
      </c>
      <c r="E17" s="487">
        <v>52.32</v>
      </c>
      <c r="F17" s="487">
        <v>109.96</v>
      </c>
      <c r="G17" s="487">
        <v>6.73</v>
      </c>
      <c r="H17" s="490">
        <f>F17+G17</f>
        <v>116.69</v>
      </c>
      <c r="I17" s="482">
        <f>E17+H17</f>
        <v>169.01</v>
      </c>
    </row>
    <row r="18" spans="1:9">
      <c r="A18" s="139" t="s">
        <v>480</v>
      </c>
      <c r="B18" s="200">
        <v>442</v>
      </c>
      <c r="C18" s="200">
        <v>67</v>
      </c>
      <c r="D18" s="201">
        <v>509</v>
      </c>
      <c r="E18" s="202">
        <v>1069.74</v>
      </c>
      <c r="F18" s="202">
        <v>491.16</v>
      </c>
      <c r="G18" s="202">
        <v>42.38</v>
      </c>
      <c r="H18" s="202">
        <f>F18+G18</f>
        <v>533.54000000000008</v>
      </c>
      <c r="I18" s="203">
        <f>E18+H18</f>
        <v>1603.2800000000002</v>
      </c>
    </row>
    <row r="19" spans="1:9">
      <c r="A19" s="483"/>
      <c r="B19" s="484"/>
      <c r="C19" s="484"/>
      <c r="D19" s="489"/>
      <c r="E19" s="487"/>
      <c r="F19" s="487"/>
      <c r="G19" s="487"/>
      <c r="H19" s="487"/>
      <c r="I19" s="482"/>
    </row>
    <row r="20" spans="1:9">
      <c r="A20" s="483" t="s">
        <v>128</v>
      </c>
      <c r="B20" s="484">
        <v>459</v>
      </c>
      <c r="C20" s="484">
        <v>148</v>
      </c>
      <c r="D20" s="489">
        <v>607</v>
      </c>
      <c r="E20" s="487">
        <v>1094.8699999999999</v>
      </c>
      <c r="F20" s="487">
        <v>856.84</v>
      </c>
      <c r="G20" s="487">
        <v>26.04</v>
      </c>
      <c r="H20" s="487">
        <f>F20+G20</f>
        <v>882.88</v>
      </c>
      <c r="I20" s="482">
        <f>E20+H20</f>
        <v>1977.75</v>
      </c>
    </row>
    <row r="21" spans="1:9">
      <c r="A21" s="483" t="s">
        <v>129</v>
      </c>
      <c r="B21" s="484">
        <v>340</v>
      </c>
      <c r="C21" s="484">
        <v>108</v>
      </c>
      <c r="D21" s="489">
        <v>448</v>
      </c>
      <c r="E21" s="487">
        <v>641.17999999999995</v>
      </c>
      <c r="F21" s="487">
        <v>694.02</v>
      </c>
      <c r="G21" s="487">
        <v>0.81</v>
      </c>
      <c r="H21" s="487">
        <f>F21+G21</f>
        <v>694.82999999999993</v>
      </c>
      <c r="I21" s="482">
        <f>E21+H21</f>
        <v>1336.0099999999998</v>
      </c>
    </row>
    <row r="22" spans="1:9" s="52" customFormat="1">
      <c r="A22" s="483" t="s">
        <v>130</v>
      </c>
      <c r="B22" s="484">
        <v>835</v>
      </c>
      <c r="C22" s="484">
        <v>368</v>
      </c>
      <c r="D22" s="484">
        <v>1203</v>
      </c>
      <c r="E22" s="490">
        <v>2029.59</v>
      </c>
      <c r="F22" s="490">
        <v>5247.59</v>
      </c>
      <c r="G22" s="490">
        <v>421.05</v>
      </c>
      <c r="H22" s="490">
        <f>F22+G22</f>
        <v>5668.64</v>
      </c>
      <c r="I22" s="482">
        <f>E22+H22</f>
        <v>7698.2300000000005</v>
      </c>
    </row>
    <row r="23" spans="1:9">
      <c r="A23" s="483" t="s">
        <v>131</v>
      </c>
      <c r="B23" s="484">
        <v>487</v>
      </c>
      <c r="C23" s="484">
        <v>107</v>
      </c>
      <c r="D23" s="484">
        <v>594</v>
      </c>
      <c r="E23" s="487">
        <v>778.61</v>
      </c>
      <c r="F23" s="487">
        <v>440.04</v>
      </c>
      <c r="G23" s="487">
        <v>4.8499999999999996</v>
      </c>
      <c r="H23" s="487">
        <f>F23+G23</f>
        <v>444.89000000000004</v>
      </c>
      <c r="I23" s="488">
        <f>E23+H23</f>
        <v>1223.5</v>
      </c>
    </row>
    <row r="24" spans="1:9" s="48" customFormat="1">
      <c r="A24" s="139" t="s">
        <v>481</v>
      </c>
      <c r="B24" s="200">
        <v>2121</v>
      </c>
      <c r="C24" s="200">
        <v>731</v>
      </c>
      <c r="D24" s="201">
        <v>2852</v>
      </c>
      <c r="E24" s="202">
        <v>4544.25</v>
      </c>
      <c r="F24" s="202">
        <v>7238.49</v>
      </c>
      <c r="G24" s="202">
        <v>452.75</v>
      </c>
      <c r="H24" s="202">
        <f>F24+G24</f>
        <v>7691.24</v>
      </c>
      <c r="I24" s="203">
        <f>E24+H24</f>
        <v>12235.49</v>
      </c>
    </row>
    <row r="25" spans="1:9">
      <c r="A25" s="483"/>
      <c r="B25" s="484"/>
      <c r="C25" s="484"/>
      <c r="D25" s="484"/>
      <c r="E25" s="487"/>
      <c r="F25" s="487"/>
      <c r="G25" s="487"/>
      <c r="H25" s="487"/>
      <c r="I25" s="488"/>
    </row>
    <row r="26" spans="1:9" s="52" customFormat="1">
      <c r="A26" s="483" t="s">
        <v>470</v>
      </c>
      <c r="B26" s="484">
        <v>53</v>
      </c>
      <c r="C26" s="484">
        <v>12</v>
      </c>
      <c r="D26" s="489">
        <v>65</v>
      </c>
      <c r="E26" s="487">
        <v>30.56</v>
      </c>
      <c r="F26" s="487">
        <v>44.31</v>
      </c>
      <c r="G26" s="487">
        <v>0.05</v>
      </c>
      <c r="H26" s="490">
        <f t="shared" ref="H26:H34" si="0">F26+G26</f>
        <v>44.36</v>
      </c>
      <c r="I26" s="482">
        <f t="shared" ref="I26:I34" si="1">E26+H26</f>
        <v>74.92</v>
      </c>
    </row>
    <row r="27" spans="1:9">
      <c r="A27" s="483" t="s">
        <v>77</v>
      </c>
      <c r="B27" s="484">
        <v>54</v>
      </c>
      <c r="C27" s="484">
        <v>13</v>
      </c>
      <c r="D27" s="484">
        <v>67</v>
      </c>
      <c r="E27" s="487">
        <v>119.59</v>
      </c>
      <c r="F27" s="487">
        <v>198.31</v>
      </c>
      <c r="G27" s="487">
        <v>53.65</v>
      </c>
      <c r="H27" s="487">
        <f t="shared" si="0"/>
        <v>251.96</v>
      </c>
      <c r="I27" s="488">
        <f t="shared" si="1"/>
        <v>371.55</v>
      </c>
    </row>
    <row r="28" spans="1:9">
      <c r="A28" s="483" t="s">
        <v>956</v>
      </c>
      <c r="B28" s="484">
        <v>61</v>
      </c>
      <c r="C28" s="484">
        <v>24</v>
      </c>
      <c r="D28" s="489">
        <v>85</v>
      </c>
      <c r="E28" s="487">
        <v>4.26</v>
      </c>
      <c r="F28" s="487">
        <v>42.24</v>
      </c>
      <c r="G28" s="487">
        <v>147.26</v>
      </c>
      <c r="H28" s="487">
        <f t="shared" si="0"/>
        <v>189.5</v>
      </c>
      <c r="I28" s="482">
        <f t="shared" si="1"/>
        <v>193.76</v>
      </c>
    </row>
    <row r="29" spans="1:9">
      <c r="A29" s="483" t="s">
        <v>600</v>
      </c>
      <c r="B29" s="484">
        <v>81</v>
      </c>
      <c r="C29" s="484">
        <v>28</v>
      </c>
      <c r="D29" s="489">
        <v>109</v>
      </c>
      <c r="E29" s="487">
        <v>216.07</v>
      </c>
      <c r="F29" s="487">
        <v>1494.18</v>
      </c>
      <c r="G29" s="487">
        <v>151.77000000000001</v>
      </c>
      <c r="H29" s="487">
        <f t="shared" si="0"/>
        <v>1645.95</v>
      </c>
      <c r="I29" s="482">
        <f t="shared" si="1"/>
        <v>1862.02</v>
      </c>
    </row>
    <row r="30" spans="1:9">
      <c r="A30" s="483" t="s">
        <v>601</v>
      </c>
      <c r="B30" s="484">
        <v>86</v>
      </c>
      <c r="C30" s="484">
        <v>40</v>
      </c>
      <c r="D30" s="489">
        <v>126</v>
      </c>
      <c r="E30" s="487">
        <v>137.56</v>
      </c>
      <c r="F30" s="487">
        <v>177.09</v>
      </c>
      <c r="G30" s="487">
        <v>82.56</v>
      </c>
      <c r="H30" s="487">
        <f t="shared" si="0"/>
        <v>259.64999999999998</v>
      </c>
      <c r="I30" s="482">
        <f t="shared" si="1"/>
        <v>397.21</v>
      </c>
    </row>
    <row r="31" spans="1:9" s="52" customFormat="1">
      <c r="A31" s="483" t="s">
        <v>504</v>
      </c>
      <c r="B31" s="484">
        <v>108</v>
      </c>
      <c r="C31" s="484">
        <v>41</v>
      </c>
      <c r="D31" s="484">
        <v>149</v>
      </c>
      <c r="E31" s="490">
        <v>3213.15</v>
      </c>
      <c r="F31" s="490">
        <v>6207.5</v>
      </c>
      <c r="G31" s="490">
        <v>776.04</v>
      </c>
      <c r="H31" s="490">
        <f t="shared" si="0"/>
        <v>6983.54</v>
      </c>
      <c r="I31" s="482">
        <f t="shared" si="1"/>
        <v>10196.69</v>
      </c>
    </row>
    <row r="32" spans="1:9">
      <c r="A32" s="483" t="s">
        <v>957</v>
      </c>
      <c r="B32" s="484">
        <v>50</v>
      </c>
      <c r="C32" s="484">
        <v>33</v>
      </c>
      <c r="D32" s="484">
        <v>83</v>
      </c>
      <c r="E32" s="487">
        <v>42.44</v>
      </c>
      <c r="F32" s="487">
        <v>245.3</v>
      </c>
      <c r="G32" s="487">
        <v>33.369999999999997</v>
      </c>
      <c r="H32" s="487">
        <f t="shared" si="0"/>
        <v>278.67</v>
      </c>
      <c r="I32" s="488">
        <f t="shared" si="1"/>
        <v>321.11</v>
      </c>
    </row>
    <row r="33" spans="1:9">
      <c r="A33" s="483" t="s">
        <v>610</v>
      </c>
      <c r="B33" s="484">
        <v>86</v>
      </c>
      <c r="C33" s="484">
        <v>47</v>
      </c>
      <c r="D33" s="489">
        <v>133</v>
      </c>
      <c r="E33" s="487">
        <v>325.33</v>
      </c>
      <c r="F33" s="487">
        <v>193.83</v>
      </c>
      <c r="G33" s="487">
        <v>294.12</v>
      </c>
      <c r="H33" s="487">
        <f t="shared" si="0"/>
        <v>487.95000000000005</v>
      </c>
      <c r="I33" s="482">
        <f t="shared" si="1"/>
        <v>813.28</v>
      </c>
    </row>
    <row r="34" spans="1:9">
      <c r="A34" s="139" t="s">
        <v>958</v>
      </c>
      <c r="B34" s="200">
        <v>579</v>
      </c>
      <c r="C34" s="200">
        <v>238</v>
      </c>
      <c r="D34" s="201">
        <v>817</v>
      </c>
      <c r="E34" s="202">
        <v>4088.96</v>
      </c>
      <c r="F34" s="202">
        <v>8602.76</v>
      </c>
      <c r="G34" s="202">
        <v>1538.82</v>
      </c>
      <c r="H34" s="202">
        <f t="shared" si="0"/>
        <v>10141.58</v>
      </c>
      <c r="I34" s="203">
        <f t="shared" si="1"/>
        <v>14230.54</v>
      </c>
    </row>
    <row r="35" spans="1:9">
      <c r="A35" s="483"/>
      <c r="B35" s="484"/>
      <c r="C35" s="484"/>
      <c r="D35" s="489"/>
      <c r="E35" s="487"/>
      <c r="F35" s="487"/>
      <c r="G35" s="487"/>
      <c r="H35" s="487"/>
      <c r="I35" s="482"/>
    </row>
    <row r="36" spans="1:9">
      <c r="A36" s="139" t="s">
        <v>222</v>
      </c>
      <c r="B36" s="200">
        <v>721</v>
      </c>
      <c r="C36" s="200">
        <v>831</v>
      </c>
      <c r="D36" s="201">
        <v>1552</v>
      </c>
      <c r="E36" s="202">
        <v>5967.22</v>
      </c>
      <c r="F36" s="202">
        <v>15758.31</v>
      </c>
      <c r="G36" s="202">
        <v>99.17</v>
      </c>
      <c r="H36" s="202">
        <f>F36+G36</f>
        <v>15857.48</v>
      </c>
      <c r="I36" s="203">
        <f>E36+H36</f>
        <v>21824.7</v>
      </c>
    </row>
    <row r="37" spans="1:9" s="48" customFormat="1">
      <c r="A37" s="58"/>
      <c r="B37" s="59"/>
      <c r="C37" s="59"/>
      <c r="D37" s="59"/>
      <c r="E37" s="114"/>
      <c r="F37" s="114"/>
      <c r="G37" s="114"/>
      <c r="H37" s="114"/>
      <c r="I37" s="115"/>
    </row>
    <row r="38" spans="1:9">
      <c r="A38" s="139" t="s">
        <v>479</v>
      </c>
      <c r="B38" s="200">
        <v>125</v>
      </c>
      <c r="C38" s="200">
        <v>643</v>
      </c>
      <c r="D38" s="201">
        <v>768</v>
      </c>
      <c r="E38" s="202">
        <v>1729.24</v>
      </c>
      <c r="F38" s="202">
        <v>12778.39</v>
      </c>
      <c r="G38" s="202">
        <v>1851.7</v>
      </c>
      <c r="H38" s="202">
        <f>F38+G38</f>
        <v>14630.09</v>
      </c>
      <c r="I38" s="203">
        <f>E38+H38</f>
        <v>16359.33</v>
      </c>
    </row>
    <row r="39" spans="1:9" s="48" customFormat="1">
      <c r="A39" s="58"/>
      <c r="B39" s="59"/>
      <c r="C39" s="59"/>
      <c r="D39" s="61"/>
      <c r="E39" s="60"/>
      <c r="F39" s="60"/>
      <c r="G39" s="60"/>
      <c r="H39" s="114"/>
      <c r="I39" s="115"/>
    </row>
    <row r="40" spans="1:9">
      <c r="A40" s="139" t="s">
        <v>482</v>
      </c>
      <c r="B40" s="200">
        <v>41</v>
      </c>
      <c r="C40" s="200">
        <v>17</v>
      </c>
      <c r="D40" s="201">
        <v>58</v>
      </c>
      <c r="E40" s="202">
        <v>24.98</v>
      </c>
      <c r="F40" s="202">
        <v>237.73</v>
      </c>
      <c r="G40" s="202">
        <v>19.03</v>
      </c>
      <c r="H40" s="202">
        <f>F40+G40</f>
        <v>256.76</v>
      </c>
      <c r="I40" s="203">
        <f>E40+H40</f>
        <v>281.74</v>
      </c>
    </row>
    <row r="41" spans="1:9">
      <c r="A41" s="483"/>
      <c r="B41" s="484"/>
      <c r="C41" s="484"/>
      <c r="D41" s="489"/>
      <c r="E41" s="487"/>
      <c r="F41" s="487"/>
      <c r="G41" s="487"/>
      <c r="H41" s="487"/>
      <c r="I41" s="482"/>
    </row>
    <row r="42" spans="1:9">
      <c r="A42" s="139" t="s">
        <v>608</v>
      </c>
      <c r="B42" s="200">
        <v>111</v>
      </c>
      <c r="C42" s="200">
        <v>19</v>
      </c>
      <c r="D42" s="201">
        <v>130</v>
      </c>
      <c r="E42" s="202">
        <v>562.84</v>
      </c>
      <c r="F42" s="202">
        <v>53.95</v>
      </c>
      <c r="G42" s="202">
        <v>25.27</v>
      </c>
      <c r="H42" s="202">
        <f>F42+G42</f>
        <v>79.22</v>
      </c>
      <c r="I42" s="203">
        <f>E42+H42</f>
        <v>642.06000000000006</v>
      </c>
    </row>
    <row r="43" spans="1:9">
      <c r="A43" s="483"/>
      <c r="B43" s="484"/>
      <c r="C43" s="484"/>
      <c r="D43" s="489"/>
      <c r="E43" s="487"/>
      <c r="F43" s="487"/>
      <c r="G43" s="487"/>
      <c r="H43" s="487"/>
      <c r="I43" s="482"/>
    </row>
    <row r="44" spans="1:9">
      <c r="A44" s="483" t="s">
        <v>589</v>
      </c>
      <c r="B44" s="484">
        <v>75</v>
      </c>
      <c r="C44" s="484">
        <v>14</v>
      </c>
      <c r="D44" s="489">
        <v>89</v>
      </c>
      <c r="E44" s="487">
        <v>165.92</v>
      </c>
      <c r="F44" s="487">
        <v>1547.5</v>
      </c>
      <c r="G44" s="487">
        <v>137.91999999999999</v>
      </c>
      <c r="H44" s="487">
        <f>F44+G44</f>
        <v>1685.42</v>
      </c>
      <c r="I44" s="482">
        <f>E44+H44</f>
        <v>1851.3400000000001</v>
      </c>
    </row>
    <row r="45" spans="1:9">
      <c r="A45" s="483" t="s">
        <v>78</v>
      </c>
      <c r="B45" s="484">
        <v>71</v>
      </c>
      <c r="C45" s="484">
        <v>16</v>
      </c>
      <c r="D45" s="489">
        <v>87</v>
      </c>
      <c r="E45" s="487">
        <v>369.58</v>
      </c>
      <c r="F45" s="487">
        <v>115.92</v>
      </c>
      <c r="G45" s="487">
        <v>9.33</v>
      </c>
      <c r="H45" s="487">
        <f>F45+G45</f>
        <v>125.25</v>
      </c>
      <c r="I45" s="482">
        <f>E45+H45</f>
        <v>494.83</v>
      </c>
    </row>
    <row r="46" spans="1:9">
      <c r="A46" s="483" t="s">
        <v>613</v>
      </c>
      <c r="B46" s="484">
        <v>121</v>
      </c>
      <c r="C46" s="484">
        <v>18</v>
      </c>
      <c r="D46" s="489">
        <v>139</v>
      </c>
      <c r="E46" s="487">
        <v>20.57</v>
      </c>
      <c r="F46" s="487">
        <v>9.4499999999999993</v>
      </c>
      <c r="G46" s="487">
        <v>41.66</v>
      </c>
      <c r="H46" s="487">
        <f>F46+G46</f>
        <v>51.11</v>
      </c>
      <c r="I46" s="482">
        <f>E46+H46</f>
        <v>71.680000000000007</v>
      </c>
    </row>
    <row r="47" spans="1:9">
      <c r="A47" s="139" t="s">
        <v>959</v>
      </c>
      <c r="B47" s="200">
        <v>267</v>
      </c>
      <c r="C47" s="200">
        <v>48</v>
      </c>
      <c r="D47" s="201">
        <v>315</v>
      </c>
      <c r="E47" s="202">
        <v>556.07000000000005</v>
      </c>
      <c r="F47" s="202">
        <v>1672.87</v>
      </c>
      <c r="G47" s="202">
        <v>188.91</v>
      </c>
      <c r="H47" s="202">
        <f>F47+G47</f>
        <v>1861.78</v>
      </c>
      <c r="I47" s="203">
        <f>E47+H47</f>
        <v>2417.85</v>
      </c>
    </row>
    <row r="48" spans="1:9">
      <c r="A48" s="483"/>
      <c r="B48" s="484"/>
      <c r="C48" s="484"/>
      <c r="D48" s="489"/>
      <c r="E48" s="487"/>
      <c r="F48" s="487"/>
      <c r="G48" s="487"/>
      <c r="H48" s="487"/>
      <c r="I48" s="482"/>
    </row>
    <row r="49" spans="1:9">
      <c r="A49" s="483" t="s">
        <v>960</v>
      </c>
      <c r="B49" s="484">
        <v>102</v>
      </c>
      <c r="C49" s="484">
        <v>24</v>
      </c>
      <c r="D49" s="489">
        <v>126</v>
      </c>
      <c r="E49" s="487">
        <v>199.11</v>
      </c>
      <c r="F49" s="487">
        <v>180.67</v>
      </c>
      <c r="G49" s="487">
        <v>113.63</v>
      </c>
      <c r="H49" s="487">
        <f>F49+G49</f>
        <v>294.29999999999995</v>
      </c>
      <c r="I49" s="482">
        <f>E49+H49</f>
        <v>493.40999999999997</v>
      </c>
    </row>
    <row r="50" spans="1:9" s="52" customFormat="1">
      <c r="A50" s="483" t="s">
        <v>961</v>
      </c>
      <c r="B50" s="484">
        <v>76</v>
      </c>
      <c r="C50" s="484">
        <v>8</v>
      </c>
      <c r="D50" s="484">
        <v>84</v>
      </c>
      <c r="E50" s="490">
        <v>18.100000000000001</v>
      </c>
      <c r="F50" s="490">
        <v>6.9</v>
      </c>
      <c r="G50" s="490">
        <v>16.09</v>
      </c>
      <c r="H50" s="490">
        <f>F50+G50</f>
        <v>22.990000000000002</v>
      </c>
      <c r="I50" s="482">
        <f>E50+H50</f>
        <v>41.09</v>
      </c>
    </row>
    <row r="51" spans="1:9">
      <c r="A51" s="483" t="s">
        <v>921</v>
      </c>
      <c r="B51" s="484">
        <v>92</v>
      </c>
      <c r="C51" s="484">
        <v>39</v>
      </c>
      <c r="D51" s="484">
        <v>131</v>
      </c>
      <c r="E51" s="487">
        <v>4021.41</v>
      </c>
      <c r="F51" s="487">
        <v>3268.83</v>
      </c>
      <c r="G51" s="487">
        <v>31.13</v>
      </c>
      <c r="H51" s="487">
        <f>F51+G51</f>
        <v>3299.96</v>
      </c>
      <c r="I51" s="488">
        <f>E51+H51</f>
        <v>7321.37</v>
      </c>
    </row>
    <row r="52" spans="1:9" s="48" customFormat="1">
      <c r="A52" s="139" t="s">
        <v>962</v>
      </c>
      <c r="B52" s="200">
        <v>270</v>
      </c>
      <c r="C52" s="200">
        <v>71</v>
      </c>
      <c r="D52" s="201">
        <v>341</v>
      </c>
      <c r="E52" s="202">
        <v>4238.62</v>
      </c>
      <c r="F52" s="202">
        <v>3456.4</v>
      </c>
      <c r="G52" s="202">
        <v>160.85</v>
      </c>
      <c r="H52" s="202">
        <f>F52+G52</f>
        <v>3617.25</v>
      </c>
      <c r="I52" s="203">
        <f>E52+H52</f>
        <v>7855.87</v>
      </c>
    </row>
    <row r="53" spans="1:9">
      <c r="A53" s="483"/>
      <c r="B53" s="484"/>
      <c r="C53" s="484"/>
      <c r="D53" s="484"/>
      <c r="E53" s="487"/>
      <c r="F53" s="487"/>
      <c r="G53" s="487"/>
      <c r="H53" s="487"/>
      <c r="I53" s="488"/>
    </row>
    <row r="54" spans="1:9">
      <c r="A54" s="483" t="s">
        <v>963</v>
      </c>
      <c r="B54" s="484">
        <v>97</v>
      </c>
      <c r="C54" s="484">
        <v>11</v>
      </c>
      <c r="D54" s="489">
        <v>108</v>
      </c>
      <c r="E54" s="487">
        <v>9.15</v>
      </c>
      <c r="F54" s="487">
        <v>51.3</v>
      </c>
      <c r="G54" s="487">
        <v>5.34</v>
      </c>
      <c r="H54" s="487">
        <f t="shared" ref="H54:H59" si="2">F54+G54</f>
        <v>56.64</v>
      </c>
      <c r="I54" s="482">
        <f t="shared" ref="I54:I59" si="3">E54+H54</f>
        <v>65.790000000000006</v>
      </c>
    </row>
    <row r="55" spans="1:9">
      <c r="A55" s="483" t="s">
        <v>964</v>
      </c>
      <c r="B55" s="484">
        <v>85</v>
      </c>
      <c r="C55" s="484">
        <v>62</v>
      </c>
      <c r="D55" s="489">
        <v>147</v>
      </c>
      <c r="E55" s="487">
        <v>21.21</v>
      </c>
      <c r="F55" s="487">
        <v>611.36</v>
      </c>
      <c r="G55" s="487">
        <v>194.88</v>
      </c>
      <c r="H55" s="487">
        <f t="shared" si="2"/>
        <v>806.24</v>
      </c>
      <c r="I55" s="482">
        <f t="shared" si="3"/>
        <v>827.45</v>
      </c>
    </row>
    <row r="56" spans="1:9">
      <c r="A56" s="483" t="s">
        <v>965</v>
      </c>
      <c r="B56" s="484">
        <v>142</v>
      </c>
      <c r="C56" s="484">
        <v>33</v>
      </c>
      <c r="D56" s="489">
        <v>175</v>
      </c>
      <c r="E56" s="487">
        <v>108.77</v>
      </c>
      <c r="F56" s="487">
        <v>17.88</v>
      </c>
      <c r="G56" s="487">
        <v>88.02</v>
      </c>
      <c r="H56" s="487">
        <f t="shared" si="2"/>
        <v>105.89999999999999</v>
      </c>
      <c r="I56" s="482">
        <f t="shared" si="3"/>
        <v>214.67</v>
      </c>
    </row>
    <row r="57" spans="1:9">
      <c r="A57" s="483" t="s">
        <v>966</v>
      </c>
      <c r="B57" s="484">
        <v>136</v>
      </c>
      <c r="C57" s="484">
        <v>37</v>
      </c>
      <c r="D57" s="489">
        <v>173</v>
      </c>
      <c r="E57" s="487">
        <v>243.85</v>
      </c>
      <c r="F57" s="487">
        <v>454.23</v>
      </c>
      <c r="G57" s="487">
        <v>68.39</v>
      </c>
      <c r="H57" s="487">
        <f t="shared" si="2"/>
        <v>522.62</v>
      </c>
      <c r="I57" s="482">
        <f t="shared" si="3"/>
        <v>766.47</v>
      </c>
    </row>
    <row r="58" spans="1:9">
      <c r="A58" s="483" t="s">
        <v>967</v>
      </c>
      <c r="B58" s="484">
        <v>199</v>
      </c>
      <c r="C58" s="484">
        <v>117</v>
      </c>
      <c r="D58" s="489">
        <v>316</v>
      </c>
      <c r="E58" s="487">
        <v>383.35</v>
      </c>
      <c r="F58" s="487">
        <v>1024.3399999999999</v>
      </c>
      <c r="G58" s="487">
        <v>433.82</v>
      </c>
      <c r="H58" s="487">
        <f t="shared" si="2"/>
        <v>1458.1599999999999</v>
      </c>
      <c r="I58" s="482">
        <f t="shared" si="3"/>
        <v>1841.5099999999998</v>
      </c>
    </row>
    <row r="59" spans="1:9" s="48" customFormat="1">
      <c r="A59" s="139" t="s">
        <v>968</v>
      </c>
      <c r="B59" s="200">
        <v>659</v>
      </c>
      <c r="C59" s="200">
        <v>260</v>
      </c>
      <c r="D59" s="201">
        <v>919</v>
      </c>
      <c r="E59" s="202">
        <v>766.33</v>
      </c>
      <c r="F59" s="202">
        <v>2159.11</v>
      </c>
      <c r="G59" s="202">
        <v>790.45</v>
      </c>
      <c r="H59" s="202">
        <f t="shared" si="2"/>
        <v>2949.5600000000004</v>
      </c>
      <c r="I59" s="203">
        <f t="shared" si="3"/>
        <v>3715.8900000000003</v>
      </c>
    </row>
    <row r="60" spans="1:9">
      <c r="A60" s="483"/>
      <c r="B60" s="484"/>
      <c r="C60" s="484"/>
      <c r="D60" s="484"/>
      <c r="E60" s="487"/>
      <c r="F60" s="487"/>
      <c r="G60" s="487"/>
      <c r="H60" s="487"/>
      <c r="I60" s="488"/>
    </row>
    <row r="61" spans="1:9">
      <c r="A61" s="483" t="s">
        <v>969</v>
      </c>
      <c r="B61" s="484">
        <v>44</v>
      </c>
      <c r="C61" s="484">
        <v>9</v>
      </c>
      <c r="D61" s="489">
        <v>53</v>
      </c>
      <c r="E61" s="487">
        <v>0.65</v>
      </c>
      <c r="F61" s="487">
        <v>44.41</v>
      </c>
      <c r="G61" s="487">
        <v>30.36</v>
      </c>
      <c r="H61" s="487">
        <f>F61+G61</f>
        <v>74.77</v>
      </c>
      <c r="I61" s="482">
        <f>E61+H61</f>
        <v>75.42</v>
      </c>
    </row>
    <row r="62" spans="1:9">
      <c r="A62" s="483" t="s">
        <v>970</v>
      </c>
      <c r="B62" s="484">
        <v>32</v>
      </c>
      <c r="C62" s="484">
        <v>4</v>
      </c>
      <c r="D62" s="489">
        <v>36</v>
      </c>
      <c r="E62" s="487">
        <v>29.32</v>
      </c>
      <c r="F62" s="487">
        <v>1.93</v>
      </c>
      <c r="G62" s="487">
        <v>0.38</v>
      </c>
      <c r="H62" s="487">
        <f>F62+G62</f>
        <v>2.31</v>
      </c>
      <c r="I62" s="482">
        <f>E62+H62</f>
        <v>31.63</v>
      </c>
    </row>
    <row r="63" spans="1:9">
      <c r="A63" s="139" t="s">
        <v>484</v>
      </c>
      <c r="B63" s="200">
        <v>76</v>
      </c>
      <c r="C63" s="200">
        <v>13</v>
      </c>
      <c r="D63" s="201">
        <v>89</v>
      </c>
      <c r="E63" s="202">
        <v>29.97</v>
      </c>
      <c r="F63" s="202">
        <v>46.34</v>
      </c>
      <c r="G63" s="202">
        <v>30.74</v>
      </c>
      <c r="H63" s="202">
        <f>F63+G63</f>
        <v>77.08</v>
      </c>
      <c r="I63" s="203">
        <f>E63+H63</f>
        <v>107.05</v>
      </c>
    </row>
    <row r="64" spans="1:9" s="48" customFormat="1">
      <c r="A64" s="58"/>
      <c r="B64" s="59"/>
      <c r="C64" s="59"/>
      <c r="D64" s="59"/>
      <c r="E64" s="114"/>
      <c r="F64" s="114"/>
      <c r="G64" s="114"/>
      <c r="H64" s="114"/>
      <c r="I64" s="115"/>
    </row>
    <row r="65" spans="1:9">
      <c r="A65" s="139" t="s">
        <v>609</v>
      </c>
      <c r="B65" s="200">
        <v>185</v>
      </c>
      <c r="C65" s="200">
        <v>102</v>
      </c>
      <c r="D65" s="201">
        <v>287</v>
      </c>
      <c r="E65" s="202">
        <v>463.75</v>
      </c>
      <c r="F65" s="202">
        <v>398.9</v>
      </c>
      <c r="G65" s="202">
        <v>221.63</v>
      </c>
      <c r="H65" s="202">
        <f>F65+G65</f>
        <v>620.53</v>
      </c>
      <c r="I65" s="203">
        <f>E65+H65</f>
        <v>1084.28</v>
      </c>
    </row>
    <row r="66" spans="1:9" s="48" customFormat="1">
      <c r="A66" s="58"/>
      <c r="B66" s="59"/>
      <c r="C66" s="59"/>
      <c r="D66" s="61"/>
      <c r="E66" s="60"/>
      <c r="F66" s="60"/>
      <c r="G66" s="60"/>
      <c r="H66" s="114"/>
      <c r="I66" s="115"/>
    </row>
    <row r="67" spans="1:9">
      <c r="A67" s="483" t="s">
        <v>591</v>
      </c>
      <c r="B67" s="484">
        <v>126</v>
      </c>
      <c r="C67" s="484">
        <v>179</v>
      </c>
      <c r="D67" s="484">
        <v>305</v>
      </c>
      <c r="E67" s="487">
        <v>180.16</v>
      </c>
      <c r="F67" s="487">
        <v>401.26</v>
      </c>
      <c r="G67" s="487">
        <v>1485.87</v>
      </c>
      <c r="H67" s="487">
        <f>F67+G67</f>
        <v>1887.1299999999999</v>
      </c>
      <c r="I67" s="488">
        <f>E67+H67</f>
        <v>2067.29</v>
      </c>
    </row>
    <row r="68" spans="1:9">
      <c r="A68" s="483" t="s">
        <v>76</v>
      </c>
      <c r="B68" s="484">
        <v>382</v>
      </c>
      <c r="C68" s="484">
        <v>214</v>
      </c>
      <c r="D68" s="489">
        <v>596</v>
      </c>
      <c r="E68" s="487">
        <v>3956.62</v>
      </c>
      <c r="F68" s="487">
        <v>3430.93</v>
      </c>
      <c r="G68" s="487">
        <v>3327.27</v>
      </c>
      <c r="H68" s="487">
        <f>F68+G68</f>
        <v>6758.2</v>
      </c>
      <c r="I68" s="482">
        <f>E68+H68</f>
        <v>10714.82</v>
      </c>
    </row>
    <row r="69" spans="1:9">
      <c r="A69" s="139" t="s">
        <v>485</v>
      </c>
      <c r="B69" s="200">
        <v>508</v>
      </c>
      <c r="C69" s="200">
        <v>393</v>
      </c>
      <c r="D69" s="201">
        <v>901</v>
      </c>
      <c r="E69" s="202">
        <v>4136.78</v>
      </c>
      <c r="F69" s="202">
        <v>3832.19</v>
      </c>
      <c r="G69" s="202">
        <v>4813.1400000000003</v>
      </c>
      <c r="H69" s="202">
        <f>F69+G69</f>
        <v>8645.33</v>
      </c>
      <c r="I69" s="203">
        <f>E69+H69</f>
        <v>12782.11</v>
      </c>
    </row>
    <row r="70" spans="1:9" s="48" customFormat="1">
      <c r="A70" s="58"/>
      <c r="B70" s="59"/>
      <c r="C70" s="59"/>
      <c r="D70" s="59"/>
      <c r="E70" s="114"/>
      <c r="F70" s="114"/>
      <c r="G70" s="114"/>
      <c r="H70" s="114"/>
      <c r="I70" s="115"/>
    </row>
    <row r="71" spans="1:9">
      <c r="A71" s="139" t="s">
        <v>602</v>
      </c>
      <c r="B71" s="200">
        <v>68</v>
      </c>
      <c r="C71" s="200">
        <v>9</v>
      </c>
      <c r="D71" s="201">
        <v>77</v>
      </c>
      <c r="E71" s="202">
        <v>33.9</v>
      </c>
      <c r="F71" s="202">
        <v>49.12</v>
      </c>
      <c r="G71" s="202">
        <v>23.7</v>
      </c>
      <c r="H71" s="202">
        <f>F71+G71</f>
        <v>72.819999999999993</v>
      </c>
      <c r="I71" s="203">
        <f>E71+H71</f>
        <v>106.72</v>
      </c>
    </row>
    <row r="72" spans="1:9">
      <c r="A72" s="483"/>
      <c r="B72" s="484"/>
      <c r="C72" s="484"/>
      <c r="D72" s="489"/>
      <c r="E72" s="487"/>
      <c r="F72" s="487"/>
      <c r="G72" s="487"/>
      <c r="H72" s="487"/>
      <c r="I72" s="482"/>
    </row>
    <row r="73" spans="1:9">
      <c r="A73" s="139" t="s">
        <v>483</v>
      </c>
      <c r="B73" s="200">
        <v>264</v>
      </c>
      <c r="C73" s="200">
        <v>73</v>
      </c>
      <c r="D73" s="201">
        <v>337</v>
      </c>
      <c r="E73" s="202">
        <v>46.47</v>
      </c>
      <c r="F73" s="202">
        <v>68.56</v>
      </c>
      <c r="G73" s="202">
        <v>471.96</v>
      </c>
      <c r="H73" s="202">
        <f>F73+G73</f>
        <v>540.52</v>
      </c>
      <c r="I73" s="203">
        <f>E73+H73</f>
        <v>586.99</v>
      </c>
    </row>
    <row r="74" spans="1:9">
      <c r="A74" s="483"/>
      <c r="B74" s="484"/>
      <c r="C74" s="484"/>
      <c r="D74" s="489"/>
      <c r="E74" s="487"/>
      <c r="F74" s="487"/>
      <c r="G74" s="487"/>
      <c r="H74" s="487"/>
      <c r="I74" s="482"/>
    </row>
    <row r="75" spans="1:9">
      <c r="A75" s="483" t="s">
        <v>971</v>
      </c>
      <c r="B75" s="484">
        <v>148</v>
      </c>
      <c r="C75" s="484">
        <v>42</v>
      </c>
      <c r="D75" s="489">
        <v>190</v>
      </c>
      <c r="E75" s="487">
        <v>50.5</v>
      </c>
      <c r="F75" s="487">
        <v>526.57000000000005</v>
      </c>
      <c r="G75" s="487">
        <v>37.64</v>
      </c>
      <c r="H75" s="487">
        <f t="shared" ref="H75:H84" si="4">F75+G75</f>
        <v>564.21</v>
      </c>
      <c r="I75" s="482">
        <f t="shared" ref="I75:I84" si="5">E75+H75</f>
        <v>614.71</v>
      </c>
    </row>
    <row r="76" spans="1:9">
      <c r="A76" s="483" t="s">
        <v>448</v>
      </c>
      <c r="B76" s="484">
        <v>132</v>
      </c>
      <c r="C76" s="484">
        <v>55</v>
      </c>
      <c r="D76" s="489">
        <v>187</v>
      </c>
      <c r="E76" s="487">
        <v>290.51</v>
      </c>
      <c r="F76" s="487">
        <v>909.22</v>
      </c>
      <c r="G76" s="487">
        <v>40.01</v>
      </c>
      <c r="H76" s="487">
        <f t="shared" si="4"/>
        <v>949.23</v>
      </c>
      <c r="I76" s="482">
        <f t="shared" si="5"/>
        <v>1239.74</v>
      </c>
    </row>
    <row r="77" spans="1:9">
      <c r="A77" s="483" t="s">
        <v>505</v>
      </c>
      <c r="B77" s="484">
        <v>236</v>
      </c>
      <c r="C77" s="484">
        <v>214</v>
      </c>
      <c r="D77" s="489">
        <v>450</v>
      </c>
      <c r="E77" s="487">
        <v>2091.98</v>
      </c>
      <c r="F77" s="487">
        <v>4691.16</v>
      </c>
      <c r="G77" s="487">
        <v>440.58</v>
      </c>
      <c r="H77" s="487">
        <f t="shared" si="4"/>
        <v>5131.74</v>
      </c>
      <c r="I77" s="482">
        <f t="shared" si="5"/>
        <v>7223.7199999999993</v>
      </c>
    </row>
    <row r="78" spans="1:9">
      <c r="A78" s="483" t="s">
        <v>229</v>
      </c>
      <c r="B78" s="484">
        <v>64</v>
      </c>
      <c r="C78" s="484">
        <v>25</v>
      </c>
      <c r="D78" s="489">
        <v>89</v>
      </c>
      <c r="E78" s="487">
        <v>163.6</v>
      </c>
      <c r="F78" s="487">
        <v>8.09</v>
      </c>
      <c r="G78" s="487">
        <v>46.83</v>
      </c>
      <c r="H78" s="487">
        <f t="shared" si="4"/>
        <v>54.92</v>
      </c>
      <c r="I78" s="482">
        <f t="shared" si="5"/>
        <v>218.51999999999998</v>
      </c>
    </row>
    <row r="79" spans="1:9">
      <c r="A79" s="483" t="s">
        <v>230</v>
      </c>
      <c r="B79" s="484">
        <v>212</v>
      </c>
      <c r="C79" s="484">
        <v>76</v>
      </c>
      <c r="D79" s="489">
        <v>288</v>
      </c>
      <c r="E79" s="487">
        <v>90.8</v>
      </c>
      <c r="F79" s="487">
        <v>684.13</v>
      </c>
      <c r="G79" s="487">
        <v>284.38</v>
      </c>
      <c r="H79" s="487">
        <f t="shared" si="4"/>
        <v>968.51</v>
      </c>
      <c r="I79" s="482">
        <f t="shared" si="5"/>
        <v>1059.31</v>
      </c>
    </row>
    <row r="80" spans="1:9" s="52" customFormat="1">
      <c r="A80" s="483" t="s">
        <v>769</v>
      </c>
      <c r="B80" s="484">
        <v>72</v>
      </c>
      <c r="C80" s="484">
        <v>18</v>
      </c>
      <c r="D80" s="484">
        <v>90</v>
      </c>
      <c r="E80" s="490">
        <v>24.6</v>
      </c>
      <c r="F80" s="490">
        <v>40.46</v>
      </c>
      <c r="G80" s="490">
        <v>16.11</v>
      </c>
      <c r="H80" s="490">
        <f t="shared" si="4"/>
        <v>56.57</v>
      </c>
      <c r="I80" s="482">
        <f t="shared" si="5"/>
        <v>81.17</v>
      </c>
    </row>
    <row r="81" spans="1:9">
      <c r="A81" s="483" t="s">
        <v>919</v>
      </c>
      <c r="B81" s="484">
        <v>76</v>
      </c>
      <c r="C81" s="484">
        <v>8</v>
      </c>
      <c r="D81" s="484">
        <v>84</v>
      </c>
      <c r="E81" s="487">
        <v>500.34</v>
      </c>
      <c r="F81" s="487">
        <v>34.93</v>
      </c>
      <c r="G81" s="487">
        <v>27.77</v>
      </c>
      <c r="H81" s="487">
        <f t="shared" si="4"/>
        <v>62.7</v>
      </c>
      <c r="I81" s="488">
        <f t="shared" si="5"/>
        <v>563.04</v>
      </c>
    </row>
    <row r="82" spans="1:9">
      <c r="A82" s="483" t="s">
        <v>614</v>
      </c>
      <c r="B82" s="484">
        <v>54</v>
      </c>
      <c r="C82" s="484">
        <v>11</v>
      </c>
      <c r="D82" s="489">
        <v>65</v>
      </c>
      <c r="E82" s="487">
        <v>14.2</v>
      </c>
      <c r="F82" s="487">
        <v>13.6</v>
      </c>
      <c r="G82" s="487">
        <v>41.1</v>
      </c>
      <c r="H82" s="487">
        <f t="shared" si="4"/>
        <v>54.7</v>
      </c>
      <c r="I82" s="482">
        <f t="shared" si="5"/>
        <v>68.900000000000006</v>
      </c>
    </row>
    <row r="83" spans="1:9">
      <c r="A83" s="483" t="s">
        <v>136</v>
      </c>
      <c r="B83" s="484">
        <v>171</v>
      </c>
      <c r="C83" s="484">
        <v>118</v>
      </c>
      <c r="D83" s="489">
        <v>289</v>
      </c>
      <c r="E83" s="487">
        <v>1048.1600000000001</v>
      </c>
      <c r="F83" s="487">
        <v>877.13</v>
      </c>
      <c r="G83" s="487">
        <v>322.14</v>
      </c>
      <c r="H83" s="487">
        <f t="shared" si="4"/>
        <v>1199.27</v>
      </c>
      <c r="I83" s="482">
        <f t="shared" si="5"/>
        <v>2247.4300000000003</v>
      </c>
    </row>
    <row r="84" spans="1:9" s="48" customFormat="1">
      <c r="A84" s="139" t="s">
        <v>972</v>
      </c>
      <c r="B84" s="200">
        <v>1165</v>
      </c>
      <c r="C84" s="200">
        <v>567</v>
      </c>
      <c r="D84" s="201">
        <v>1732</v>
      </c>
      <c r="E84" s="202">
        <v>4274.6899999999996</v>
      </c>
      <c r="F84" s="202">
        <v>7785.29</v>
      </c>
      <c r="G84" s="202">
        <v>1256.56</v>
      </c>
      <c r="H84" s="202">
        <f t="shared" si="4"/>
        <v>9041.85</v>
      </c>
      <c r="I84" s="203">
        <f t="shared" si="5"/>
        <v>13316.54</v>
      </c>
    </row>
    <row r="85" spans="1:9" s="48" customFormat="1">
      <c r="A85" s="58"/>
      <c r="B85" s="59"/>
      <c r="C85" s="59"/>
      <c r="D85" s="59"/>
      <c r="E85" s="114"/>
      <c r="F85" s="114"/>
      <c r="G85" s="114"/>
      <c r="H85" s="114"/>
      <c r="I85" s="115"/>
    </row>
    <row r="86" spans="1:9" s="48" customFormat="1">
      <c r="A86" s="139" t="s">
        <v>223</v>
      </c>
      <c r="B86" s="200">
        <v>0</v>
      </c>
      <c r="C86" s="200">
        <v>1</v>
      </c>
      <c r="D86" s="201">
        <v>1</v>
      </c>
      <c r="E86" s="202">
        <v>30</v>
      </c>
      <c r="F86" s="202">
        <v>0</v>
      </c>
      <c r="G86" s="202">
        <v>0</v>
      </c>
      <c r="H86" s="202">
        <f>F86+G86</f>
        <v>0</v>
      </c>
      <c r="I86" s="203">
        <f>E86+H86</f>
        <v>30</v>
      </c>
    </row>
    <row r="87" spans="1:9">
      <c r="A87" s="483"/>
      <c r="B87" s="484"/>
      <c r="C87" s="484"/>
      <c r="D87" s="484"/>
      <c r="E87" s="487"/>
      <c r="F87" s="487"/>
      <c r="G87" s="487"/>
      <c r="H87" s="487"/>
      <c r="I87" s="488"/>
    </row>
    <row r="88" spans="1:9" s="48" customFormat="1" ht="13.5" thickBot="1">
      <c r="A88" s="130" t="s">
        <v>392</v>
      </c>
      <c r="B88" s="157">
        <v>7685</v>
      </c>
      <c r="C88" s="157">
        <v>4125</v>
      </c>
      <c r="D88" s="157">
        <v>11810</v>
      </c>
      <c r="E88" s="158">
        <v>32881.360000000001</v>
      </c>
      <c r="F88" s="158">
        <v>64885.64</v>
      </c>
      <c r="G88" s="158">
        <v>12015.85</v>
      </c>
      <c r="H88" s="158">
        <f>F88+G88</f>
        <v>76901.490000000005</v>
      </c>
      <c r="I88" s="159">
        <f>E88+H88</f>
        <v>109782.85</v>
      </c>
    </row>
  </sheetData>
  <mergeCells count="9">
    <mergeCell ref="A1:I1"/>
    <mergeCell ref="A3:I3"/>
    <mergeCell ref="A5:A8"/>
    <mergeCell ref="B5:D6"/>
    <mergeCell ref="E5:I5"/>
    <mergeCell ref="E6:I6"/>
    <mergeCell ref="B7:C7"/>
    <mergeCell ref="E7:E8"/>
    <mergeCell ref="F7:H7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P39"/>
  <sheetViews>
    <sheetView view="pageBreakPreview" zoomScale="75" zoomScaleNormal="75" workbookViewId="0">
      <selection activeCell="E5" sqref="E5:I5"/>
    </sheetView>
  </sheetViews>
  <sheetFormatPr baseColWidth="10" defaultRowHeight="12.75"/>
  <cols>
    <col min="1" max="1" width="23.5703125" style="340" customWidth="1"/>
    <col min="2" max="9" width="19.5703125" style="340" customWidth="1"/>
    <col min="10" max="10" width="6.140625" style="340" customWidth="1"/>
    <col min="11" max="16" width="15.7109375" style="340" customWidth="1"/>
    <col min="17" max="16384" width="11.42578125" style="340"/>
  </cols>
  <sheetData>
    <row r="1" spans="1:16" ht="18">
      <c r="A1" s="1119" t="s">
        <v>525</v>
      </c>
      <c r="B1" s="1119"/>
      <c r="C1" s="1119"/>
      <c r="D1" s="1119"/>
      <c r="E1" s="1119"/>
      <c r="F1" s="1119"/>
      <c r="G1" s="1119"/>
      <c r="H1" s="1119"/>
      <c r="I1" s="1119"/>
      <c r="J1" s="25"/>
      <c r="K1" s="25"/>
      <c r="L1" s="25"/>
    </row>
    <row r="3" spans="1:16" ht="15">
      <c r="A3" s="1127" t="s">
        <v>973</v>
      </c>
      <c r="B3" s="1127"/>
      <c r="C3" s="1127"/>
      <c r="D3" s="1127"/>
      <c r="E3" s="1127"/>
      <c r="F3" s="1127"/>
      <c r="G3" s="1127"/>
      <c r="H3" s="1127"/>
      <c r="I3" s="1127"/>
      <c r="J3" s="53"/>
      <c r="K3" s="53"/>
      <c r="L3" s="53"/>
    </row>
    <row r="4" spans="1:16" ht="13.5" thickBot="1">
      <c r="A4" s="42"/>
      <c r="B4" s="42"/>
      <c r="C4" s="42"/>
      <c r="D4" s="42"/>
      <c r="E4" s="42"/>
      <c r="F4" s="42"/>
      <c r="G4" s="42"/>
      <c r="H4" s="42"/>
      <c r="I4" s="42"/>
      <c r="J4" s="6"/>
      <c r="K4" s="6"/>
      <c r="L4" s="6"/>
      <c r="M4" s="6"/>
      <c r="N4" s="6"/>
      <c r="O4" s="6"/>
      <c r="P4" s="6"/>
    </row>
    <row r="5" spans="1:16" s="235" customFormat="1" ht="24.75" customHeight="1">
      <c r="A5" s="1179" t="s">
        <v>563</v>
      </c>
      <c r="B5" s="1181" t="s">
        <v>546</v>
      </c>
      <c r="C5" s="1179"/>
      <c r="D5" s="1337" t="s">
        <v>564</v>
      </c>
      <c r="E5" s="1338"/>
      <c r="F5" s="1338"/>
      <c r="G5" s="1338"/>
      <c r="H5" s="1338"/>
      <c r="I5" s="1338"/>
      <c r="J5" s="236"/>
      <c r="K5" s="236"/>
      <c r="L5" s="236"/>
      <c r="M5" s="236"/>
      <c r="N5" s="236"/>
      <c r="O5" s="236"/>
      <c r="P5" s="236"/>
    </row>
    <row r="6" spans="1:16" s="235" customFormat="1" ht="28.5" customHeight="1">
      <c r="A6" s="1327"/>
      <c r="B6" s="1332"/>
      <c r="C6" s="1336"/>
      <c r="D6" s="1339" t="s">
        <v>565</v>
      </c>
      <c r="E6" s="1086"/>
      <c r="F6" s="1339" t="s">
        <v>566</v>
      </c>
      <c r="G6" s="1340"/>
      <c r="H6" s="1340"/>
      <c r="I6" s="1340"/>
      <c r="J6" s="236"/>
      <c r="K6" s="236"/>
      <c r="L6" s="236"/>
      <c r="M6" s="236"/>
      <c r="N6" s="236"/>
      <c r="O6" s="236"/>
      <c r="P6" s="236"/>
    </row>
    <row r="7" spans="1:16" s="235" customFormat="1" ht="42" customHeight="1" thickBot="1">
      <c r="A7" s="1180"/>
      <c r="B7" s="43" t="s">
        <v>522</v>
      </c>
      <c r="C7" s="43" t="s">
        <v>567</v>
      </c>
      <c r="D7" s="725" t="s">
        <v>520</v>
      </c>
      <c r="E7" s="43" t="s">
        <v>567</v>
      </c>
      <c r="F7" s="43" t="s">
        <v>568</v>
      </c>
      <c r="G7" s="43" t="s">
        <v>219</v>
      </c>
      <c r="H7" s="43" t="s">
        <v>570</v>
      </c>
      <c r="I7" s="677" t="s">
        <v>567</v>
      </c>
      <c r="J7" s="236"/>
      <c r="K7" s="236"/>
      <c r="L7" s="236"/>
      <c r="M7" s="236"/>
      <c r="N7" s="236"/>
      <c r="O7" s="236"/>
      <c r="P7" s="236"/>
    </row>
    <row r="8" spans="1:16" ht="19.5" customHeight="1">
      <c r="A8" s="666" t="s">
        <v>571</v>
      </c>
      <c r="B8" s="491">
        <v>7685</v>
      </c>
      <c r="C8" s="448">
        <v>65.069999999999993</v>
      </c>
      <c r="D8" s="375">
        <v>400.77</v>
      </c>
      <c r="E8" s="492">
        <v>1.22</v>
      </c>
      <c r="F8" s="375">
        <v>67.650000000000006</v>
      </c>
      <c r="G8" s="375">
        <v>799.77</v>
      </c>
      <c r="H8" s="375">
        <v>867.42</v>
      </c>
      <c r="I8" s="493">
        <v>1.34</v>
      </c>
      <c r="J8" s="6"/>
      <c r="K8" s="6"/>
      <c r="L8" s="6"/>
      <c r="M8" s="6"/>
      <c r="N8" s="6"/>
      <c r="O8" s="6"/>
      <c r="P8" s="6"/>
    </row>
    <row r="9" spans="1:16" ht="15.95" customHeight="1">
      <c r="A9" s="668" t="s">
        <v>572</v>
      </c>
      <c r="B9" s="494">
        <v>1721</v>
      </c>
      <c r="C9" s="449">
        <v>14.57</v>
      </c>
      <c r="D9" s="377">
        <v>637.48</v>
      </c>
      <c r="E9" s="495">
        <v>1.94</v>
      </c>
      <c r="F9" s="377">
        <v>87.9</v>
      </c>
      <c r="G9" s="377">
        <v>1566.97</v>
      </c>
      <c r="H9" s="377">
        <v>1654.87</v>
      </c>
      <c r="I9" s="496">
        <v>2.5499999999999998</v>
      </c>
      <c r="J9" s="6"/>
    </row>
    <row r="10" spans="1:16" ht="15.95" customHeight="1">
      <c r="A10" s="668" t="s">
        <v>573</v>
      </c>
      <c r="B10" s="494">
        <v>626</v>
      </c>
      <c r="C10" s="449">
        <v>5.3</v>
      </c>
      <c r="D10" s="377">
        <v>435.34</v>
      </c>
      <c r="E10" s="495">
        <v>1.32</v>
      </c>
      <c r="F10" s="377">
        <v>58.32</v>
      </c>
      <c r="G10" s="377">
        <v>1357.76</v>
      </c>
      <c r="H10" s="377">
        <v>1416.08</v>
      </c>
      <c r="I10" s="496">
        <v>2.1800000000000002</v>
      </c>
      <c r="J10" s="6"/>
    </row>
    <row r="11" spans="1:16" ht="15.95" customHeight="1">
      <c r="A11" s="668" t="s">
        <v>574</v>
      </c>
      <c r="B11" s="494">
        <v>632</v>
      </c>
      <c r="C11" s="449">
        <v>5.35</v>
      </c>
      <c r="D11" s="377">
        <v>868.22</v>
      </c>
      <c r="E11" s="495">
        <v>2.64</v>
      </c>
      <c r="F11" s="377">
        <v>83.73</v>
      </c>
      <c r="G11" s="377">
        <v>2490.61</v>
      </c>
      <c r="H11" s="377">
        <v>2574.34</v>
      </c>
      <c r="I11" s="496">
        <v>3.97</v>
      </c>
      <c r="J11" s="6"/>
    </row>
    <row r="12" spans="1:16" ht="15.95" customHeight="1">
      <c r="A12" s="668" t="s">
        <v>575</v>
      </c>
      <c r="B12" s="494">
        <v>576</v>
      </c>
      <c r="C12" s="449">
        <v>4.88</v>
      </c>
      <c r="D12" s="377">
        <v>1489.6</v>
      </c>
      <c r="E12" s="495">
        <v>4.53</v>
      </c>
      <c r="F12" s="377">
        <v>205.02</v>
      </c>
      <c r="G12" s="377">
        <v>6034.97</v>
      </c>
      <c r="H12" s="377">
        <v>6239.99</v>
      </c>
      <c r="I12" s="496">
        <v>9.6199999999999992</v>
      </c>
      <c r="J12" s="6"/>
    </row>
    <row r="13" spans="1:16" ht="15.95" customHeight="1">
      <c r="A13" s="668" t="s">
        <v>576</v>
      </c>
      <c r="B13" s="494">
        <v>411</v>
      </c>
      <c r="C13" s="449">
        <v>3.48</v>
      </c>
      <c r="D13" s="377">
        <v>3554.73</v>
      </c>
      <c r="E13" s="495">
        <v>10.81</v>
      </c>
      <c r="F13" s="377">
        <v>314.97000000000003</v>
      </c>
      <c r="G13" s="377">
        <v>13356.73</v>
      </c>
      <c r="H13" s="377">
        <v>13671.7</v>
      </c>
      <c r="I13" s="496">
        <v>21.07</v>
      </c>
      <c r="J13" s="6"/>
    </row>
    <row r="14" spans="1:16" ht="15.95" customHeight="1">
      <c r="A14" s="668" t="s">
        <v>577</v>
      </c>
      <c r="B14" s="494">
        <v>107</v>
      </c>
      <c r="C14" s="449">
        <v>0.91</v>
      </c>
      <c r="D14" s="377">
        <v>3866.69</v>
      </c>
      <c r="E14" s="495">
        <v>11.76</v>
      </c>
      <c r="F14" s="377">
        <v>292.67</v>
      </c>
      <c r="G14" s="377">
        <v>11212.29</v>
      </c>
      <c r="H14" s="377">
        <v>11504.96</v>
      </c>
      <c r="I14" s="496">
        <v>17.73</v>
      </c>
      <c r="J14" s="6"/>
    </row>
    <row r="15" spans="1:16" ht="15.95" customHeight="1">
      <c r="A15" s="668" t="s">
        <v>580</v>
      </c>
      <c r="B15" s="494">
        <v>36</v>
      </c>
      <c r="C15" s="449">
        <v>0.3</v>
      </c>
      <c r="D15" s="377">
        <v>3696.49</v>
      </c>
      <c r="E15" s="495">
        <v>11.24</v>
      </c>
      <c r="F15" s="377">
        <v>769.92</v>
      </c>
      <c r="G15" s="377">
        <v>6968.43</v>
      </c>
      <c r="H15" s="377">
        <v>7738.35</v>
      </c>
      <c r="I15" s="496">
        <v>11.93</v>
      </c>
      <c r="J15" s="6"/>
    </row>
    <row r="16" spans="1:16" ht="15.95" customHeight="1">
      <c r="A16" s="668" t="s">
        <v>581</v>
      </c>
      <c r="B16" s="494">
        <v>6</v>
      </c>
      <c r="C16" s="449">
        <v>0.05</v>
      </c>
      <c r="D16" s="377">
        <v>1705.81</v>
      </c>
      <c r="E16" s="495">
        <v>5.19</v>
      </c>
      <c r="F16" s="377">
        <v>0</v>
      </c>
      <c r="G16" s="377">
        <v>1614.99</v>
      </c>
      <c r="H16" s="377">
        <v>1614.99</v>
      </c>
      <c r="I16" s="496">
        <v>2.4900000000000002</v>
      </c>
      <c r="J16" s="6"/>
    </row>
    <row r="17" spans="1:10" ht="15.95" customHeight="1">
      <c r="A17" s="668" t="s">
        <v>615</v>
      </c>
      <c r="B17" s="494">
        <v>7</v>
      </c>
      <c r="C17" s="449">
        <v>0.06</v>
      </c>
      <c r="D17" s="377">
        <v>5482.95</v>
      </c>
      <c r="E17" s="495">
        <v>16.670000000000002</v>
      </c>
      <c r="F17" s="377">
        <v>522.44000000000005</v>
      </c>
      <c r="G17" s="377">
        <v>5361.49</v>
      </c>
      <c r="H17" s="377">
        <v>5883.93</v>
      </c>
      <c r="I17" s="496">
        <v>9.07</v>
      </c>
      <c r="J17" s="6"/>
    </row>
    <row r="18" spans="1:10" ht="15.95" customHeight="1">
      <c r="A18" s="668" t="s">
        <v>616</v>
      </c>
      <c r="B18" s="494">
        <v>3</v>
      </c>
      <c r="C18" s="449">
        <v>0.03</v>
      </c>
      <c r="D18" s="497">
        <v>10743.28</v>
      </c>
      <c r="E18" s="497">
        <v>32.67</v>
      </c>
      <c r="F18" s="497">
        <v>2100.81</v>
      </c>
      <c r="G18" s="497">
        <v>9618.2000000000007</v>
      </c>
      <c r="H18" s="377">
        <v>11719.01</v>
      </c>
      <c r="I18" s="496">
        <v>18.059999999999999</v>
      </c>
      <c r="J18" s="6"/>
    </row>
    <row r="19" spans="1:10">
      <c r="A19" s="45"/>
      <c r="B19" s="484"/>
      <c r="C19" s="62"/>
      <c r="D19" s="487"/>
      <c r="E19" s="498"/>
      <c r="F19" s="487"/>
      <c r="G19" s="487"/>
      <c r="H19" s="487"/>
      <c r="I19" s="63"/>
      <c r="J19" s="6"/>
    </row>
    <row r="20" spans="1:10" s="48" customFormat="1" ht="20.25" customHeight="1" thickBot="1">
      <c r="A20" s="211" t="s">
        <v>617</v>
      </c>
      <c r="B20" s="214">
        <f>SUM(B8:B18)</f>
        <v>11810</v>
      </c>
      <c r="C20" s="214">
        <v>100</v>
      </c>
      <c r="D20" s="343">
        <f>SUM(D8:D18)</f>
        <v>32881.360000000001</v>
      </c>
      <c r="E20" s="214">
        <v>100</v>
      </c>
      <c r="F20" s="343">
        <f>SUM(F8:F18)</f>
        <v>4503.43</v>
      </c>
      <c r="G20" s="343">
        <f>SUM(G8:G18)</f>
        <v>60382.210000000006</v>
      </c>
      <c r="H20" s="343">
        <f>SUM(H8:H18)</f>
        <v>64885.64</v>
      </c>
      <c r="I20" s="751">
        <v>100</v>
      </c>
      <c r="J20" s="47"/>
    </row>
    <row r="21" spans="1:10">
      <c r="A21" s="51"/>
      <c r="B21" s="51"/>
      <c r="C21" s="51"/>
      <c r="D21" s="51"/>
      <c r="E21" s="51"/>
      <c r="F21" s="51"/>
      <c r="G21" s="51"/>
      <c r="H21" s="51"/>
      <c r="I21" s="51"/>
    </row>
    <row r="23" spans="1:10" ht="13.5" thickBot="1">
      <c r="A23" s="42"/>
      <c r="B23" s="42"/>
      <c r="C23" s="42"/>
      <c r="D23" s="42"/>
      <c r="E23" s="42"/>
      <c r="F23" s="42"/>
      <c r="G23" s="42"/>
      <c r="H23" s="42"/>
    </row>
    <row r="24" spans="1:10" ht="18" customHeight="1">
      <c r="A24" s="1179" t="s">
        <v>563</v>
      </c>
      <c r="B24" s="1181" t="s">
        <v>618</v>
      </c>
      <c r="C24" s="1331"/>
      <c r="D24" s="1331"/>
      <c r="E24" s="1331"/>
      <c r="F24" s="1179"/>
      <c r="G24" s="1181" t="s">
        <v>619</v>
      </c>
      <c r="H24" s="1331"/>
    </row>
    <row r="25" spans="1:10" ht="29.25" customHeight="1">
      <c r="A25" s="1327"/>
      <c r="B25" s="1332"/>
      <c r="C25" s="1333"/>
      <c r="D25" s="1333"/>
      <c r="E25" s="1333"/>
      <c r="F25" s="1336"/>
      <c r="G25" s="1332"/>
      <c r="H25" s="1333"/>
      <c r="I25" s="6"/>
    </row>
    <row r="26" spans="1:10" ht="37.5" customHeight="1" thickBot="1">
      <c r="A26" s="1180"/>
      <c r="B26" s="43" t="s">
        <v>620</v>
      </c>
      <c r="C26" s="43" t="s">
        <v>621</v>
      </c>
      <c r="D26" s="43" t="s">
        <v>622</v>
      </c>
      <c r="E26" s="43" t="s">
        <v>570</v>
      </c>
      <c r="F26" s="43" t="s">
        <v>567</v>
      </c>
      <c r="G26" s="43" t="s">
        <v>570</v>
      </c>
      <c r="H26" s="677" t="s">
        <v>567</v>
      </c>
      <c r="I26" s="6"/>
    </row>
    <row r="27" spans="1:10" ht="24" customHeight="1">
      <c r="A27" s="668" t="s">
        <v>571</v>
      </c>
      <c r="B27" s="492">
        <v>9.9600000000000009</v>
      </c>
      <c r="C27" s="492">
        <v>325.45999999999998</v>
      </c>
      <c r="D27" s="492">
        <v>68.33</v>
      </c>
      <c r="E27" s="492">
        <v>403.75</v>
      </c>
      <c r="F27" s="496">
        <v>3.36</v>
      </c>
      <c r="G27" s="495">
        <v>1671.94</v>
      </c>
      <c r="H27" s="496">
        <v>1.52</v>
      </c>
      <c r="I27" s="6"/>
    </row>
    <row r="28" spans="1:10" ht="15.95" customHeight="1">
      <c r="A28" s="668" t="s">
        <v>572</v>
      </c>
      <c r="B28" s="495">
        <v>23.1</v>
      </c>
      <c r="C28" s="495">
        <v>547.59</v>
      </c>
      <c r="D28" s="495">
        <v>70.58</v>
      </c>
      <c r="E28" s="495">
        <v>641.27</v>
      </c>
      <c r="F28" s="496">
        <v>5.34</v>
      </c>
      <c r="G28" s="495">
        <v>2933.62</v>
      </c>
      <c r="H28" s="496">
        <v>2.67</v>
      </c>
      <c r="I28" s="6"/>
    </row>
    <row r="29" spans="1:10" ht="15.95" customHeight="1">
      <c r="A29" s="668" t="s">
        <v>573</v>
      </c>
      <c r="B29" s="495">
        <v>37.369999999999997</v>
      </c>
      <c r="C29" s="495">
        <v>407.26</v>
      </c>
      <c r="D29" s="495">
        <v>49.3</v>
      </c>
      <c r="E29" s="495">
        <v>493.93</v>
      </c>
      <c r="F29" s="496">
        <v>4.1100000000000003</v>
      </c>
      <c r="G29" s="495">
        <v>2345.35</v>
      </c>
      <c r="H29" s="496">
        <v>2.14</v>
      </c>
      <c r="I29" s="6"/>
    </row>
    <row r="30" spans="1:10" ht="15.95" customHeight="1">
      <c r="A30" s="668" t="s">
        <v>574</v>
      </c>
      <c r="B30" s="495">
        <v>55.24</v>
      </c>
      <c r="C30" s="495">
        <v>645.9</v>
      </c>
      <c r="D30" s="495">
        <v>89.15</v>
      </c>
      <c r="E30" s="495">
        <v>790.29</v>
      </c>
      <c r="F30" s="496">
        <v>6.58</v>
      </c>
      <c r="G30" s="495">
        <v>4232.8500000000004</v>
      </c>
      <c r="H30" s="496">
        <v>3.86</v>
      </c>
      <c r="I30" s="6"/>
    </row>
    <row r="31" spans="1:10" ht="15.95" customHeight="1">
      <c r="A31" s="668" t="s">
        <v>575</v>
      </c>
      <c r="B31" s="495">
        <v>113.28</v>
      </c>
      <c r="C31" s="495">
        <v>1008.42</v>
      </c>
      <c r="D31" s="495">
        <v>82.34</v>
      </c>
      <c r="E31" s="495">
        <v>1204.04</v>
      </c>
      <c r="F31" s="496">
        <v>10.02</v>
      </c>
      <c r="G31" s="495">
        <v>8933.6299999999992</v>
      </c>
      <c r="H31" s="496">
        <v>8.14</v>
      </c>
      <c r="I31" s="6"/>
    </row>
    <row r="32" spans="1:10" ht="15.95" customHeight="1">
      <c r="A32" s="668" t="s">
        <v>576</v>
      </c>
      <c r="B32" s="495">
        <v>447.75</v>
      </c>
      <c r="C32" s="495">
        <v>1992.67</v>
      </c>
      <c r="D32" s="495">
        <v>67.63</v>
      </c>
      <c r="E32" s="495">
        <v>2508.0500000000002</v>
      </c>
      <c r="F32" s="496">
        <v>20.87</v>
      </c>
      <c r="G32" s="495">
        <v>19734.48</v>
      </c>
      <c r="H32" s="496">
        <v>17.98</v>
      </c>
      <c r="I32" s="6"/>
    </row>
    <row r="33" spans="1:9" ht="15.95" customHeight="1">
      <c r="A33" s="668" t="s">
        <v>577</v>
      </c>
      <c r="B33" s="495">
        <v>196.51</v>
      </c>
      <c r="C33" s="495">
        <v>2029.36</v>
      </c>
      <c r="D33" s="495">
        <v>94.85</v>
      </c>
      <c r="E33" s="495">
        <v>2320.7199999999998</v>
      </c>
      <c r="F33" s="496">
        <v>19.309999999999999</v>
      </c>
      <c r="G33" s="495">
        <v>17692.37</v>
      </c>
      <c r="H33" s="496">
        <v>16.12</v>
      </c>
      <c r="I33" s="6"/>
    </row>
    <row r="34" spans="1:9" ht="15.95" customHeight="1">
      <c r="A34" s="668" t="s">
        <v>580</v>
      </c>
      <c r="B34" s="495">
        <v>5.41</v>
      </c>
      <c r="C34" s="495">
        <v>1007.04</v>
      </c>
      <c r="D34" s="495">
        <v>1</v>
      </c>
      <c r="E34" s="495">
        <v>1013.45</v>
      </c>
      <c r="F34" s="496">
        <v>8.43</v>
      </c>
      <c r="G34" s="495">
        <v>12448.29</v>
      </c>
      <c r="H34" s="496">
        <v>11.34</v>
      </c>
      <c r="I34" s="6"/>
    </row>
    <row r="35" spans="1:9" ht="15.95" customHeight="1">
      <c r="A35" s="668" t="s">
        <v>581</v>
      </c>
      <c r="B35" s="495">
        <v>636.29999999999995</v>
      </c>
      <c r="C35" s="495">
        <v>294.73</v>
      </c>
      <c r="D35" s="495">
        <v>20.2</v>
      </c>
      <c r="E35" s="495">
        <v>951.23</v>
      </c>
      <c r="F35" s="496">
        <v>7.92</v>
      </c>
      <c r="G35" s="495">
        <v>4272.03</v>
      </c>
      <c r="H35" s="496">
        <v>3.89</v>
      </c>
      <c r="I35" s="6"/>
    </row>
    <row r="36" spans="1:9" ht="15.95" customHeight="1">
      <c r="A36" s="668" t="s">
        <v>615</v>
      </c>
      <c r="B36" s="495">
        <v>0</v>
      </c>
      <c r="C36" s="495">
        <v>402.67</v>
      </c>
      <c r="D36" s="495">
        <v>0</v>
      </c>
      <c r="E36" s="495">
        <v>402.67</v>
      </c>
      <c r="F36" s="496">
        <v>3.35</v>
      </c>
      <c r="G36" s="495">
        <v>11769.55</v>
      </c>
      <c r="H36" s="496">
        <v>10.72</v>
      </c>
      <c r="I36" s="6"/>
    </row>
    <row r="37" spans="1:9" ht="15.95" customHeight="1">
      <c r="A37" s="668" t="s">
        <v>616</v>
      </c>
      <c r="B37" s="495">
        <v>616.77</v>
      </c>
      <c r="C37" s="495">
        <v>622.61</v>
      </c>
      <c r="D37" s="495">
        <v>47.07</v>
      </c>
      <c r="E37" s="495">
        <v>1286.45</v>
      </c>
      <c r="F37" s="496">
        <v>10.71</v>
      </c>
      <c r="G37" s="495">
        <v>23748.74</v>
      </c>
      <c r="H37" s="496">
        <v>21.63</v>
      </c>
      <c r="I37" s="6"/>
    </row>
    <row r="38" spans="1:9">
      <c r="A38" s="45"/>
      <c r="B38" s="487"/>
      <c r="C38" s="487"/>
      <c r="D38" s="487"/>
      <c r="E38" s="487"/>
      <c r="F38" s="62"/>
      <c r="G38" s="499"/>
      <c r="H38" s="116"/>
      <c r="I38" s="6"/>
    </row>
    <row r="39" spans="1:9" s="48" customFormat="1" ht="19.5" customHeight="1" thickBot="1">
      <c r="A39" s="211" t="s">
        <v>617</v>
      </c>
      <c r="B39" s="344">
        <f t="shared" ref="B39:G39" si="0">SUM(B27:B38)</f>
        <v>2141.69</v>
      </c>
      <c r="C39" s="344">
        <f t="shared" si="0"/>
        <v>9283.7100000000009</v>
      </c>
      <c r="D39" s="344">
        <f t="shared" si="0"/>
        <v>590.45000000000016</v>
      </c>
      <c r="E39" s="344">
        <f t="shared" si="0"/>
        <v>12015.85</v>
      </c>
      <c r="F39" s="214">
        <v>100</v>
      </c>
      <c r="G39" s="345">
        <f t="shared" si="0"/>
        <v>109782.85</v>
      </c>
      <c r="H39" s="751">
        <v>100</v>
      </c>
      <c r="I39" s="47"/>
    </row>
  </sheetData>
  <mergeCells count="10">
    <mergeCell ref="A24:A26"/>
    <mergeCell ref="B24:F25"/>
    <mergeCell ref="G24:H25"/>
    <mergeCell ref="A1:I1"/>
    <mergeCell ref="A3:I3"/>
    <mergeCell ref="A5:A7"/>
    <mergeCell ref="B5:C6"/>
    <mergeCell ref="D5:I5"/>
    <mergeCell ref="D6:E6"/>
    <mergeCell ref="F6:I6"/>
  </mergeCells>
  <printOptions horizontalCentered="1"/>
  <pageMargins left="0.78740157480314965" right="0.78740157480314965" top="0.59055118110236227" bottom="0.98425196850393704" header="0" footer="0"/>
  <pageSetup paperSize="9"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view="pageBreakPreview" zoomScale="75" zoomScaleNormal="75" zoomScaleSheetLayoutView="75" workbookViewId="0">
      <selection activeCell="N32" sqref="N32"/>
    </sheetView>
  </sheetViews>
  <sheetFormatPr baseColWidth="10" defaultRowHeight="12.75"/>
  <cols>
    <col min="1" max="1" width="35.7109375" style="26" customWidth="1"/>
    <col min="2" max="7" width="15.42578125" style="26" customWidth="1"/>
    <col min="8" max="16384" width="11.42578125" style="26"/>
  </cols>
  <sheetData>
    <row r="1" spans="1:14" ht="18">
      <c r="A1" s="1119" t="s">
        <v>1039</v>
      </c>
      <c r="B1" s="1119"/>
      <c r="C1" s="1119"/>
      <c r="D1" s="1119"/>
      <c r="E1" s="1119"/>
      <c r="F1" s="1119"/>
      <c r="G1" s="1119"/>
      <c r="H1" s="25"/>
      <c r="I1" s="25"/>
    </row>
    <row r="3" spans="1:14" s="812" customFormat="1" ht="24" customHeight="1">
      <c r="A3" s="1120" t="s">
        <v>1040</v>
      </c>
      <c r="B3" s="1121"/>
      <c r="C3" s="1121"/>
      <c r="D3" s="1121"/>
      <c r="E3" s="1121"/>
      <c r="F3" s="1121"/>
      <c r="G3" s="1121"/>
      <c r="H3" s="810"/>
      <c r="I3" s="810"/>
      <c r="J3" s="810"/>
      <c r="K3" s="811"/>
    </row>
    <row r="4" spans="1:14" ht="13.5" thickBot="1">
      <c r="A4" s="27"/>
      <c r="B4" s="27"/>
      <c r="C4" s="27"/>
      <c r="D4" s="27"/>
      <c r="E4" s="27"/>
      <c r="F4" s="27"/>
      <c r="G4" s="27"/>
      <c r="H4" s="370"/>
      <c r="I4" s="370"/>
      <c r="J4" s="370"/>
      <c r="K4" s="370"/>
    </row>
    <row r="5" spans="1:14" s="371" customFormat="1" ht="56.25" customHeight="1" thickBot="1">
      <c r="A5" s="813" t="s">
        <v>318</v>
      </c>
      <c r="B5" s="814" t="s">
        <v>1041</v>
      </c>
      <c r="C5" s="814" t="s">
        <v>1042</v>
      </c>
      <c r="D5" s="815" t="s">
        <v>391</v>
      </c>
      <c r="E5" s="814" t="s">
        <v>1043</v>
      </c>
      <c r="F5" s="814" t="s">
        <v>1044</v>
      </c>
      <c r="G5" s="816" t="s">
        <v>1045</v>
      </c>
      <c r="H5" s="370"/>
      <c r="I5" s="370"/>
      <c r="J5" s="370"/>
      <c r="K5" s="370"/>
    </row>
    <row r="6" spans="1:14" s="371" customFormat="1" ht="17.25" customHeight="1">
      <c r="A6" s="817" t="s">
        <v>397</v>
      </c>
      <c r="B6" s="818"/>
      <c r="C6" s="819"/>
      <c r="D6" s="819">
        <v>0</v>
      </c>
      <c r="E6" s="818"/>
      <c r="F6" s="818"/>
      <c r="G6" s="820">
        <v>0</v>
      </c>
      <c r="H6" s="370"/>
      <c r="I6" s="370"/>
      <c r="J6" s="370"/>
      <c r="K6" s="370"/>
      <c r="L6" s="370"/>
      <c r="M6" s="370"/>
      <c r="N6" s="370"/>
    </row>
    <row r="7" spans="1:14" s="371" customFormat="1">
      <c r="A7" s="821" t="s">
        <v>398</v>
      </c>
      <c r="B7" s="372">
        <v>170.5</v>
      </c>
      <c r="C7" s="372"/>
      <c r="D7" s="372">
        <v>170.5</v>
      </c>
      <c r="E7" s="372"/>
      <c r="F7" s="372"/>
      <c r="G7" s="822">
        <v>170.5</v>
      </c>
      <c r="H7" s="370"/>
      <c r="I7" s="370"/>
      <c r="J7" s="370"/>
      <c r="K7" s="370"/>
      <c r="L7" s="370"/>
      <c r="M7" s="370"/>
      <c r="N7" s="370"/>
    </row>
    <row r="8" spans="1:14" s="371" customFormat="1">
      <c r="A8" s="821" t="s">
        <v>399</v>
      </c>
      <c r="B8" s="823">
        <v>140.54</v>
      </c>
      <c r="C8" s="823"/>
      <c r="D8" s="823">
        <v>140.54</v>
      </c>
      <c r="E8" s="823"/>
      <c r="F8" s="372"/>
      <c r="G8" s="822">
        <v>140.54</v>
      </c>
      <c r="H8" s="370"/>
      <c r="I8" s="370"/>
      <c r="J8" s="370"/>
      <c r="K8" s="370"/>
      <c r="L8" s="370"/>
      <c r="M8" s="370"/>
      <c r="N8" s="370"/>
    </row>
    <row r="9" spans="1:14" s="371" customFormat="1">
      <c r="A9" s="821" t="s">
        <v>400</v>
      </c>
      <c r="B9" s="823">
        <v>28.56</v>
      </c>
      <c r="C9" s="823">
        <v>95.55</v>
      </c>
      <c r="D9" s="823">
        <v>124.11</v>
      </c>
      <c r="E9" s="823"/>
      <c r="F9" s="372"/>
      <c r="G9" s="822">
        <v>124.11</v>
      </c>
      <c r="H9" s="370"/>
      <c r="I9" s="370"/>
      <c r="J9" s="370"/>
      <c r="K9" s="370"/>
      <c r="L9" s="370"/>
      <c r="M9" s="370"/>
      <c r="N9" s="370"/>
    </row>
    <row r="10" spans="1:14" s="371" customFormat="1">
      <c r="A10" s="821" t="s">
        <v>401</v>
      </c>
      <c r="B10" s="823"/>
      <c r="C10" s="823"/>
      <c r="D10" s="823">
        <v>0</v>
      </c>
      <c r="E10" s="372"/>
      <c r="F10" s="823">
        <v>80.22</v>
      </c>
      <c r="G10" s="822">
        <v>80.22</v>
      </c>
      <c r="H10" s="370"/>
      <c r="I10" s="370"/>
      <c r="J10" s="370"/>
      <c r="K10" s="370"/>
      <c r="L10" s="370"/>
      <c r="M10" s="370"/>
      <c r="N10" s="370"/>
    </row>
    <row r="11" spans="1:14" s="371" customFormat="1">
      <c r="A11" s="821" t="s">
        <v>412</v>
      </c>
      <c r="B11" s="823">
        <v>555.38</v>
      </c>
      <c r="C11" s="823">
        <v>1173.3699999999999</v>
      </c>
      <c r="D11" s="823">
        <v>1728.75</v>
      </c>
      <c r="E11" s="823">
        <v>17267.13</v>
      </c>
      <c r="F11" s="823"/>
      <c r="G11" s="822">
        <v>1728.75</v>
      </c>
      <c r="H11" s="370"/>
      <c r="I11" s="370"/>
      <c r="J11" s="370"/>
      <c r="K11" s="370"/>
      <c r="L11" s="370"/>
      <c r="M11" s="370"/>
      <c r="N11" s="370"/>
    </row>
    <row r="12" spans="1:14" s="371" customFormat="1">
      <c r="A12" s="821" t="s">
        <v>403</v>
      </c>
      <c r="B12" s="823">
        <v>78.820000000000007</v>
      </c>
      <c r="C12" s="372">
        <v>49.949999999999996</v>
      </c>
      <c r="D12" s="823">
        <v>128.77000000000001</v>
      </c>
      <c r="E12" s="372"/>
      <c r="F12" s="823"/>
      <c r="G12" s="822">
        <v>128.77000000000001</v>
      </c>
      <c r="H12" s="370"/>
      <c r="I12" s="370"/>
      <c r="J12" s="370"/>
      <c r="K12" s="370"/>
      <c r="L12" s="370"/>
      <c r="M12" s="370"/>
      <c r="N12" s="370"/>
    </row>
    <row r="13" spans="1:14" s="371" customFormat="1">
      <c r="A13" s="821" t="s">
        <v>414</v>
      </c>
      <c r="B13" s="823">
        <v>44.72</v>
      </c>
      <c r="C13" s="823"/>
      <c r="D13" s="823">
        <v>44.72</v>
      </c>
      <c r="E13" s="823">
        <v>59.82</v>
      </c>
      <c r="F13" s="372"/>
      <c r="G13" s="822">
        <v>44.72</v>
      </c>
      <c r="H13" s="370"/>
      <c r="I13" s="370"/>
      <c r="J13" s="370"/>
      <c r="K13" s="370"/>
      <c r="L13" s="370"/>
      <c r="M13" s="370"/>
      <c r="N13" s="370"/>
    </row>
    <row r="14" spans="1:14" s="371" customFormat="1">
      <c r="A14" s="821" t="s">
        <v>416</v>
      </c>
      <c r="B14" s="823"/>
      <c r="C14" s="372"/>
      <c r="D14" s="823">
        <v>0</v>
      </c>
      <c r="E14" s="823"/>
      <c r="F14" s="372"/>
      <c r="G14" s="822">
        <v>0</v>
      </c>
      <c r="H14" s="370"/>
      <c r="I14" s="370"/>
      <c r="J14" s="370"/>
      <c r="K14" s="370"/>
      <c r="L14" s="370"/>
      <c r="M14" s="370"/>
      <c r="N14" s="370"/>
    </row>
    <row r="15" spans="1:14" s="371" customFormat="1">
      <c r="A15" s="821" t="s">
        <v>413</v>
      </c>
      <c r="B15" s="823">
        <v>29.1</v>
      </c>
      <c r="C15" s="823"/>
      <c r="D15" s="823">
        <v>29.1</v>
      </c>
      <c r="E15" s="823">
        <v>1.24</v>
      </c>
      <c r="F15" s="823"/>
      <c r="G15" s="822">
        <v>29.1</v>
      </c>
      <c r="H15" s="370"/>
      <c r="I15" s="370"/>
      <c r="J15" s="370"/>
      <c r="K15" s="370"/>
      <c r="L15" s="370"/>
      <c r="M15" s="370"/>
      <c r="N15" s="370"/>
    </row>
    <row r="16" spans="1:14" s="371" customFormat="1">
      <c r="A16" s="821" t="s">
        <v>405</v>
      </c>
      <c r="B16" s="372">
        <v>440.69</v>
      </c>
      <c r="C16" s="372"/>
      <c r="D16" s="823">
        <v>440.69</v>
      </c>
      <c r="E16" s="372">
        <v>233.84</v>
      </c>
      <c r="F16" s="823"/>
      <c r="G16" s="824">
        <v>440.69</v>
      </c>
      <c r="H16" s="370"/>
      <c r="I16" s="370"/>
      <c r="J16" s="370"/>
      <c r="K16" s="370"/>
      <c r="L16" s="370"/>
      <c r="M16" s="370"/>
      <c r="N16" s="370"/>
    </row>
    <row r="17" spans="1:14" s="371" customFormat="1">
      <c r="A17" s="821" t="s">
        <v>406</v>
      </c>
      <c r="B17" s="372"/>
      <c r="C17" s="372">
        <v>3276.7</v>
      </c>
      <c r="D17" s="823">
        <v>3276.7</v>
      </c>
      <c r="E17" s="372"/>
      <c r="F17" s="823"/>
      <c r="G17" s="822">
        <v>3276.7</v>
      </c>
      <c r="L17" s="370"/>
      <c r="M17" s="370"/>
      <c r="N17" s="370"/>
    </row>
    <row r="18" spans="1:14" s="371" customFormat="1">
      <c r="A18" s="821" t="s">
        <v>417</v>
      </c>
      <c r="B18" s="823">
        <v>21.61</v>
      </c>
      <c r="C18" s="372"/>
      <c r="D18" s="823">
        <v>21.61</v>
      </c>
      <c r="E18" s="823">
        <v>26.57</v>
      </c>
      <c r="F18" s="372"/>
      <c r="G18" s="822">
        <v>21.61</v>
      </c>
      <c r="L18" s="370"/>
      <c r="M18" s="370"/>
      <c r="N18" s="370"/>
    </row>
    <row r="19" spans="1:14" s="371" customFormat="1">
      <c r="A19" s="821" t="s">
        <v>407</v>
      </c>
      <c r="B19" s="823">
        <v>210.57000000000002</v>
      </c>
      <c r="C19" s="372">
        <v>12.9</v>
      </c>
      <c r="D19" s="823">
        <v>223.47000000000003</v>
      </c>
      <c r="E19" s="372">
        <v>95</v>
      </c>
      <c r="F19" s="372">
        <v>172.01000000000008</v>
      </c>
      <c r="G19" s="822">
        <v>395.48000000000013</v>
      </c>
      <c r="L19" s="370"/>
      <c r="M19" s="370"/>
      <c r="N19" s="370"/>
    </row>
    <row r="20" spans="1:14" s="371" customFormat="1">
      <c r="A20" s="821" t="s">
        <v>409</v>
      </c>
      <c r="B20" s="823">
        <v>176.12</v>
      </c>
      <c r="C20" s="372">
        <v>1529.54</v>
      </c>
      <c r="D20" s="823">
        <v>1705.6599999999999</v>
      </c>
      <c r="E20" s="823">
        <v>283</v>
      </c>
      <c r="F20" s="823"/>
      <c r="G20" s="822">
        <v>1705.6599999999999</v>
      </c>
      <c r="L20" s="370"/>
      <c r="M20" s="370"/>
      <c r="N20" s="370"/>
    </row>
    <row r="21" spans="1:14" s="371" customFormat="1">
      <c r="A21" s="821" t="s">
        <v>411</v>
      </c>
      <c r="B21" s="823">
        <v>453.80000000000007</v>
      </c>
      <c r="C21" s="372">
        <v>768.01</v>
      </c>
      <c r="D21" s="823">
        <v>1221.81</v>
      </c>
      <c r="E21" s="372">
        <v>589.34</v>
      </c>
      <c r="F21" s="823"/>
      <c r="G21" s="822">
        <v>1221.81</v>
      </c>
      <c r="H21" s="370"/>
      <c r="I21" s="370"/>
      <c r="J21" s="370"/>
      <c r="K21" s="370"/>
      <c r="L21" s="370"/>
      <c r="M21" s="370"/>
      <c r="N21" s="370"/>
    </row>
    <row r="22" spans="1:14" s="371" customFormat="1">
      <c r="A22" s="821" t="s">
        <v>415</v>
      </c>
      <c r="B22" s="823"/>
      <c r="C22" s="372"/>
      <c r="D22" s="823">
        <v>0</v>
      </c>
      <c r="E22" s="823">
        <v>6453</v>
      </c>
      <c r="F22" s="372"/>
      <c r="G22" s="822">
        <v>0</v>
      </c>
      <c r="H22" s="370"/>
      <c r="I22" s="370"/>
      <c r="J22" s="370"/>
      <c r="K22" s="370"/>
      <c r="L22" s="370"/>
      <c r="M22" s="370"/>
      <c r="N22" s="370"/>
    </row>
    <row r="23" spans="1:14" s="371" customFormat="1">
      <c r="A23" s="821"/>
      <c r="B23" s="823"/>
      <c r="C23" s="823"/>
      <c r="D23" s="823"/>
      <c r="E23" s="823"/>
      <c r="F23" s="823"/>
      <c r="G23" s="822"/>
      <c r="H23" s="370"/>
      <c r="I23" s="373"/>
      <c r="J23" s="370"/>
      <c r="K23" s="373"/>
      <c r="L23" s="370"/>
      <c r="M23" s="373"/>
      <c r="N23" s="370"/>
    </row>
    <row r="24" spans="1:14" s="371" customFormat="1" ht="13.5" thickBot="1">
      <c r="A24" s="825" t="s">
        <v>392</v>
      </c>
      <c r="B24" s="826">
        <f t="shared" ref="B24:G24" si="0">SUM(B6:B23)</f>
        <v>2350.4100000000003</v>
      </c>
      <c r="C24" s="826">
        <f t="shared" si="0"/>
        <v>6906.0199999999995</v>
      </c>
      <c r="D24" s="826">
        <f t="shared" si="0"/>
        <v>9256.4299999999985</v>
      </c>
      <c r="E24" s="826">
        <f t="shared" si="0"/>
        <v>25008.940000000002</v>
      </c>
      <c r="F24" s="826">
        <f t="shared" si="0"/>
        <v>252.23000000000008</v>
      </c>
      <c r="G24" s="897">
        <f t="shared" si="0"/>
        <v>9508.659999999998</v>
      </c>
      <c r="H24" s="885"/>
      <c r="I24" s="370"/>
      <c r="J24" s="370"/>
      <c r="K24" s="370"/>
      <c r="L24" s="370"/>
      <c r="M24" s="370"/>
      <c r="N24" s="370"/>
    </row>
    <row r="41" spans="7:7">
      <c r="G41" s="370"/>
    </row>
  </sheetData>
  <mergeCells count="2">
    <mergeCell ref="A1:G1"/>
    <mergeCell ref="A3:G3"/>
  </mergeCells>
  <printOptions horizontalCentered="1"/>
  <pageMargins left="0.78740157480314965" right="0.78740157480314965" top="0.59055118110236227" bottom="0.98425196850393704" header="0" footer="0"/>
  <pageSetup paperSize="9" scale="62" orientation="portrait" horizontalDpi="300" verticalDpi="300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>
  <sheetPr codeName="Hoja80">
    <pageSetUpPr fitToPage="1"/>
  </sheetPr>
  <dimension ref="A1:L31"/>
  <sheetViews>
    <sheetView view="pageBreakPreview" zoomScale="80" zoomScaleNormal="75" workbookViewId="0">
      <selection activeCell="E5" sqref="E5:I5"/>
    </sheetView>
  </sheetViews>
  <sheetFormatPr baseColWidth="10" defaultRowHeight="12.75"/>
  <cols>
    <col min="1" max="4" width="26.28515625" style="340" customWidth="1"/>
    <col min="5" max="5" width="6.42578125" style="340" customWidth="1"/>
    <col min="6" max="16384" width="11.42578125" style="340"/>
  </cols>
  <sheetData>
    <row r="1" spans="1:12" ht="18">
      <c r="A1" s="1341" t="s">
        <v>525</v>
      </c>
      <c r="B1" s="1341"/>
      <c r="C1" s="1341"/>
      <c r="D1" s="1341"/>
      <c r="E1" s="25"/>
      <c r="F1" s="25"/>
      <c r="G1" s="25"/>
      <c r="H1" s="25"/>
      <c r="I1" s="25"/>
      <c r="J1" s="25"/>
      <c r="K1" s="25"/>
      <c r="L1" s="25"/>
    </row>
    <row r="2" spans="1:12">
      <c r="A2" s="6"/>
      <c r="B2" s="6"/>
      <c r="C2" s="6"/>
      <c r="D2" s="6"/>
    </row>
    <row r="3" spans="1:12" ht="15">
      <c r="A3" s="1342" t="s">
        <v>290</v>
      </c>
      <c r="B3" s="1342"/>
      <c r="C3" s="1342"/>
      <c r="D3" s="1342"/>
      <c r="E3" s="32"/>
      <c r="F3" s="32"/>
      <c r="G3" s="32"/>
      <c r="H3" s="32"/>
      <c r="I3" s="32"/>
    </row>
    <row r="4" spans="1:12" ht="13.5" thickBot="1">
      <c r="A4" s="42"/>
      <c r="B4" s="42"/>
      <c r="C4" s="42"/>
      <c r="D4" s="42"/>
    </row>
    <row r="5" spans="1:12" ht="30" customHeight="1">
      <c r="A5" s="1217" t="s">
        <v>490</v>
      </c>
      <c r="B5" s="656" t="s">
        <v>623</v>
      </c>
      <c r="C5" s="656" t="s">
        <v>624</v>
      </c>
      <c r="D5" s="658" t="s">
        <v>625</v>
      </c>
      <c r="E5" s="6"/>
    </row>
    <row r="6" spans="1:12" ht="27.75" customHeight="1" thickBot="1">
      <c r="A6" s="1218"/>
      <c r="B6" s="661" t="s">
        <v>552</v>
      </c>
      <c r="C6" s="661" t="s">
        <v>626</v>
      </c>
      <c r="D6" s="185" t="s">
        <v>626</v>
      </c>
      <c r="E6" s="6"/>
    </row>
    <row r="7" spans="1:12" ht="21" customHeight="1">
      <c r="A7" s="666">
        <v>1991</v>
      </c>
      <c r="B7" s="480">
        <v>13531</v>
      </c>
      <c r="C7" s="480">
        <v>6079</v>
      </c>
      <c r="D7" s="450">
        <v>0.44926465154090606</v>
      </c>
    </row>
    <row r="8" spans="1:12" ht="14.1" customHeight="1">
      <c r="A8" s="668">
        <v>1992</v>
      </c>
      <c r="B8" s="484">
        <v>15955</v>
      </c>
      <c r="C8" s="484">
        <v>8619</v>
      </c>
      <c r="D8" s="453">
        <v>0.54020683171419615</v>
      </c>
    </row>
    <row r="9" spans="1:12" ht="14.1" customHeight="1">
      <c r="A9" s="668">
        <v>1993</v>
      </c>
      <c r="B9" s="484">
        <v>14254</v>
      </c>
      <c r="C9" s="484">
        <v>9269</v>
      </c>
      <c r="D9" s="453">
        <v>0.65027360740844675</v>
      </c>
    </row>
    <row r="10" spans="1:12" ht="14.1" customHeight="1">
      <c r="A10" s="668">
        <v>1994</v>
      </c>
      <c r="B10" s="484">
        <v>19263</v>
      </c>
      <c r="C10" s="484">
        <v>10961</v>
      </c>
      <c r="D10" s="453">
        <v>0.56901832528681928</v>
      </c>
    </row>
    <row r="11" spans="1:12" ht="14.1" customHeight="1">
      <c r="A11" s="668">
        <v>1995</v>
      </c>
      <c r="B11" s="484">
        <v>25827</v>
      </c>
      <c r="C11" s="484">
        <v>15222</v>
      </c>
      <c r="D11" s="453">
        <v>0.58938320362411434</v>
      </c>
    </row>
    <row r="12" spans="1:12" ht="14.1" customHeight="1">
      <c r="A12" s="668">
        <v>1996</v>
      </c>
      <c r="B12" s="484">
        <v>16771</v>
      </c>
      <c r="C12" s="484">
        <v>10918</v>
      </c>
      <c r="D12" s="453">
        <v>0.65100471051219366</v>
      </c>
    </row>
    <row r="13" spans="1:12" ht="14.1" customHeight="1">
      <c r="A13" s="668">
        <v>1997</v>
      </c>
      <c r="B13" s="484">
        <v>22320</v>
      </c>
      <c r="C13" s="484">
        <v>14136</v>
      </c>
      <c r="D13" s="453">
        <v>0.6333333333333333</v>
      </c>
    </row>
    <row r="14" spans="1:12" ht="14.1" customHeight="1">
      <c r="A14" s="668">
        <v>1998</v>
      </c>
      <c r="B14" s="484">
        <v>22446</v>
      </c>
      <c r="C14" s="484">
        <v>14343</v>
      </c>
      <c r="D14" s="453">
        <v>0.63900026730820636</v>
      </c>
    </row>
    <row r="15" spans="1:12" ht="14.1" customHeight="1">
      <c r="A15" s="668">
        <v>1999</v>
      </c>
      <c r="B15" s="484">
        <v>18237</v>
      </c>
      <c r="C15" s="484">
        <v>11650</v>
      </c>
      <c r="D15" s="453">
        <v>0.63881120798376922</v>
      </c>
    </row>
    <row r="16" spans="1:12" ht="14.1" customHeight="1">
      <c r="A16" s="668">
        <v>2000</v>
      </c>
      <c r="B16" s="484">
        <v>24118</v>
      </c>
      <c r="C16" s="484">
        <v>14547</v>
      </c>
      <c r="D16" s="453">
        <v>0.60315946595903469</v>
      </c>
    </row>
    <row r="17" spans="1:4" ht="14.1" customHeight="1">
      <c r="A17" s="668">
        <v>2001</v>
      </c>
      <c r="B17" s="484">
        <v>19547</v>
      </c>
      <c r="C17" s="484">
        <v>12415</v>
      </c>
      <c r="D17" s="453">
        <v>0.63513582646953493</v>
      </c>
    </row>
    <row r="18" spans="1:4" ht="14.1" customHeight="1">
      <c r="A18" s="668">
        <v>2002</v>
      </c>
      <c r="B18" s="484">
        <v>19929</v>
      </c>
      <c r="C18" s="484">
        <v>12111</v>
      </c>
      <c r="D18" s="453">
        <v>0.60770736113201862</v>
      </c>
    </row>
    <row r="19" spans="1:4" ht="14.1" customHeight="1">
      <c r="A19" s="668">
        <v>2003</v>
      </c>
      <c r="B19" s="484">
        <v>18616</v>
      </c>
      <c r="C19" s="484">
        <v>11982</v>
      </c>
      <c r="D19" s="453">
        <v>0.6436398796733992</v>
      </c>
    </row>
    <row r="20" spans="1:4" ht="14.1" customHeight="1">
      <c r="A20" s="668">
        <v>2004</v>
      </c>
      <c r="B20" s="484">
        <v>21396</v>
      </c>
      <c r="C20" s="484">
        <v>13750</v>
      </c>
      <c r="D20" s="453">
        <v>0.64264348476350719</v>
      </c>
    </row>
    <row r="21" spans="1:4" ht="14.1" customHeight="1">
      <c r="A21" s="668">
        <v>2005</v>
      </c>
      <c r="B21" s="484">
        <v>25492</v>
      </c>
      <c r="C21" s="484">
        <v>16475</v>
      </c>
      <c r="D21" s="453">
        <v>0.64628118625451125</v>
      </c>
    </row>
    <row r="22" spans="1:4" ht="14.1" customHeight="1">
      <c r="A22" s="668">
        <v>2006</v>
      </c>
      <c r="B22" s="484">
        <v>16334</v>
      </c>
      <c r="C22" s="484">
        <v>10741</v>
      </c>
      <c r="D22" s="453">
        <v>0.65758540467736015</v>
      </c>
    </row>
    <row r="23" spans="1:4" ht="14.1" customHeight="1">
      <c r="A23" s="668">
        <v>2007</v>
      </c>
      <c r="B23" s="484">
        <v>10932</v>
      </c>
      <c r="C23" s="484">
        <v>7523</v>
      </c>
      <c r="D23" s="453">
        <v>0.68816319063300402</v>
      </c>
    </row>
    <row r="24" spans="1:4" ht="14.1" customHeight="1">
      <c r="A24" s="668">
        <v>2008</v>
      </c>
      <c r="B24" s="484">
        <v>11656</v>
      </c>
      <c r="C24" s="484">
        <v>7301</v>
      </c>
      <c r="D24" s="453">
        <v>0.62637268359643106</v>
      </c>
    </row>
    <row r="25" spans="1:4" ht="14.1" customHeight="1">
      <c r="A25" s="668">
        <v>2009</v>
      </c>
      <c r="B25" s="484">
        <v>15642</v>
      </c>
      <c r="C25" s="484">
        <v>9866</v>
      </c>
      <c r="D25" s="453">
        <v>0.63073775732003579</v>
      </c>
    </row>
    <row r="26" spans="1:4" ht="14.1" customHeight="1">
      <c r="A26" s="668">
        <v>2010</v>
      </c>
      <c r="B26" s="484">
        <v>11722</v>
      </c>
      <c r="C26" s="484">
        <v>7812</v>
      </c>
      <c r="D26" s="453">
        <v>0.66643917420235455</v>
      </c>
    </row>
    <row r="27" spans="1:4" ht="14.1" customHeight="1">
      <c r="A27" s="668">
        <v>2011</v>
      </c>
      <c r="B27" s="484">
        <v>16414</v>
      </c>
      <c r="C27" s="484">
        <v>10815</v>
      </c>
      <c r="D27" s="453">
        <v>0.65888875350310705</v>
      </c>
    </row>
    <row r="28" spans="1:4" ht="14.1" customHeight="1">
      <c r="A28" s="668">
        <v>2012</v>
      </c>
      <c r="B28" s="484">
        <v>15997</v>
      </c>
      <c r="C28" s="484">
        <v>10455</v>
      </c>
      <c r="D28" s="453">
        <v>0.65359999999999996</v>
      </c>
    </row>
    <row r="29" spans="1:4" ht="14.1" customHeight="1">
      <c r="A29" s="668">
        <v>2013</v>
      </c>
      <c r="B29" s="484">
        <v>10797</v>
      </c>
      <c r="C29" s="484">
        <v>7708</v>
      </c>
      <c r="D29" s="453">
        <v>0.71390200981754193</v>
      </c>
    </row>
    <row r="30" spans="1:4" ht="14.1" customHeight="1">
      <c r="A30" s="668">
        <v>2014</v>
      </c>
      <c r="B30" s="484">
        <v>9806</v>
      </c>
      <c r="C30" s="484">
        <v>6610</v>
      </c>
      <c r="D30" s="453">
        <v>0.67407709565572094</v>
      </c>
    </row>
    <row r="31" spans="1:4" ht="14.1" customHeight="1" thickBot="1">
      <c r="A31" s="665">
        <v>2015</v>
      </c>
      <c r="B31" s="726">
        <v>11810</v>
      </c>
      <c r="C31" s="726">
        <v>7685</v>
      </c>
      <c r="D31" s="727">
        <f>C31/B31</f>
        <v>0.65071972904318376</v>
      </c>
    </row>
  </sheetData>
  <mergeCells count="3">
    <mergeCell ref="A1:D1"/>
    <mergeCell ref="A3:D3"/>
    <mergeCell ref="A5:A6"/>
  </mergeCells>
  <printOptions horizontalCentered="1"/>
  <pageMargins left="0.78740157480314965" right="0.78740157480314965" top="0.59055118110236227" bottom="0.98425196850393704" header="0" footer="0"/>
  <pageSetup paperSize="9" scale="76" orientation="portrait" r:id="rId1"/>
  <headerFooter alignWithMargins="0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F51"/>
  <sheetViews>
    <sheetView view="pageBreakPreview" zoomScale="75" zoomScaleNormal="75" workbookViewId="0">
      <pane ySplit="6" topLeftCell="A25" activePane="bottomLeft" state="frozen"/>
      <selection activeCell="E5" sqref="E5:I5"/>
      <selection pane="bottomLeft" activeCell="E5" sqref="E5:I5"/>
    </sheetView>
  </sheetViews>
  <sheetFormatPr baseColWidth="10" defaultRowHeight="12.75"/>
  <cols>
    <col min="1" max="4" width="22" style="26" customWidth="1"/>
    <col min="5" max="6" width="25.42578125" style="26" customWidth="1"/>
    <col min="7" max="7" width="6.28515625" style="26" customWidth="1"/>
    <col min="8" max="16384" width="11.42578125" style="26"/>
  </cols>
  <sheetData>
    <row r="1" spans="1:6" ht="18">
      <c r="A1" s="1119" t="s">
        <v>525</v>
      </c>
      <c r="B1" s="1119"/>
      <c r="C1" s="1119"/>
      <c r="D1" s="1119"/>
      <c r="E1" s="1119"/>
      <c r="F1" s="1119"/>
    </row>
    <row r="3" spans="1:6" ht="26.25" customHeight="1">
      <c r="A3" s="1120" t="s">
        <v>291</v>
      </c>
      <c r="B3" s="1120"/>
      <c r="C3" s="1120"/>
      <c r="D3" s="1120"/>
      <c r="E3" s="1120"/>
      <c r="F3" s="1120"/>
    </row>
    <row r="4" spans="1:6" ht="13.5" thickBot="1">
      <c r="A4" s="27"/>
      <c r="B4" s="27"/>
      <c r="C4" s="27"/>
      <c r="D4" s="27"/>
      <c r="E4" s="27"/>
      <c r="F4" s="27"/>
    </row>
    <row r="5" spans="1:6" ht="38.25" customHeight="1">
      <c r="A5" s="1217" t="s">
        <v>490</v>
      </c>
      <c r="B5" s="656" t="s">
        <v>623</v>
      </c>
      <c r="C5" s="656" t="s">
        <v>627</v>
      </c>
      <c r="D5" s="656" t="s">
        <v>628</v>
      </c>
      <c r="E5" s="1219" t="s">
        <v>629</v>
      </c>
      <c r="F5" s="1131"/>
    </row>
    <row r="6" spans="1:6" ht="39" customHeight="1" thickBot="1">
      <c r="A6" s="1218"/>
      <c r="B6" s="661" t="s">
        <v>557</v>
      </c>
      <c r="C6" s="661" t="s">
        <v>630</v>
      </c>
      <c r="D6" s="661" t="s">
        <v>631</v>
      </c>
      <c r="E6" s="107" t="s">
        <v>632</v>
      </c>
      <c r="F6" s="676" t="s">
        <v>567</v>
      </c>
    </row>
    <row r="7" spans="1:6" ht="25.5" customHeight="1">
      <c r="A7" s="161">
        <v>1971</v>
      </c>
      <c r="B7" s="494">
        <v>1665</v>
      </c>
      <c r="C7" s="494">
        <v>8</v>
      </c>
      <c r="D7" s="510">
        <v>35044</v>
      </c>
      <c r="E7" s="510">
        <v>7138</v>
      </c>
      <c r="F7" s="450">
        <v>0.20368679374500628</v>
      </c>
    </row>
    <row r="8" spans="1:6" ht="14.1" customHeight="1">
      <c r="A8" s="161">
        <v>1972</v>
      </c>
      <c r="B8" s="494">
        <v>2093</v>
      </c>
      <c r="C8" s="494">
        <v>17</v>
      </c>
      <c r="D8" s="510">
        <v>57753</v>
      </c>
      <c r="E8" s="510">
        <v>15303</v>
      </c>
      <c r="F8" s="453">
        <v>0.26497324814295359</v>
      </c>
    </row>
    <row r="9" spans="1:6" ht="14.1" customHeight="1">
      <c r="A9" s="161">
        <v>1973</v>
      </c>
      <c r="B9" s="494">
        <v>3724</v>
      </c>
      <c r="C9" s="494">
        <v>20</v>
      </c>
      <c r="D9" s="510">
        <v>96989</v>
      </c>
      <c r="E9" s="510">
        <v>25341.9</v>
      </c>
      <c r="F9" s="453">
        <v>0.2612863314396478</v>
      </c>
    </row>
    <row r="10" spans="1:6" ht="14.1" customHeight="1">
      <c r="A10" s="161">
        <v>1974</v>
      </c>
      <c r="B10" s="494">
        <v>3920</v>
      </c>
      <c r="C10" s="494">
        <v>45</v>
      </c>
      <c r="D10" s="510">
        <v>142115</v>
      </c>
      <c r="E10" s="510">
        <v>47718</v>
      </c>
      <c r="F10" s="453">
        <v>0.33577032684797525</v>
      </c>
    </row>
    <row r="11" spans="1:6" ht="14.1" customHeight="1">
      <c r="A11" s="161">
        <v>1975</v>
      </c>
      <c r="B11" s="494">
        <v>4128</v>
      </c>
      <c r="C11" s="494">
        <v>57</v>
      </c>
      <c r="D11" s="510">
        <v>188595</v>
      </c>
      <c r="E11" s="510">
        <v>87535</v>
      </c>
      <c r="F11" s="453">
        <v>0.4641427397332909</v>
      </c>
    </row>
    <row r="12" spans="1:6" ht="14.1" customHeight="1">
      <c r="A12" s="161">
        <v>1976</v>
      </c>
      <c r="B12" s="494">
        <v>4356</v>
      </c>
      <c r="C12" s="494">
        <v>37</v>
      </c>
      <c r="D12" s="510">
        <v>123577</v>
      </c>
      <c r="E12" s="510">
        <v>34450</v>
      </c>
      <c r="F12" s="453">
        <v>0.27877355818639393</v>
      </c>
    </row>
    <row r="13" spans="1:6" ht="14.1" customHeight="1">
      <c r="A13" s="161">
        <v>1977</v>
      </c>
      <c r="B13" s="494">
        <v>2064</v>
      </c>
      <c r="C13" s="494">
        <v>19</v>
      </c>
      <c r="D13" s="510">
        <v>70749</v>
      </c>
      <c r="E13" s="510">
        <v>26717.5</v>
      </c>
      <c r="F13" s="453">
        <v>0.3776378464713282</v>
      </c>
    </row>
    <row r="14" spans="1:6" ht="14.1" customHeight="1">
      <c r="A14" s="161">
        <v>1978</v>
      </c>
      <c r="B14" s="494">
        <v>8193</v>
      </c>
      <c r="C14" s="494">
        <v>153</v>
      </c>
      <c r="D14" s="510">
        <v>439526</v>
      </c>
      <c r="E14" s="510">
        <v>182614.8</v>
      </c>
      <c r="F14" s="453">
        <v>0.4154812229538184</v>
      </c>
    </row>
    <row r="15" spans="1:6" ht="14.1" customHeight="1">
      <c r="A15" s="161">
        <v>1979</v>
      </c>
      <c r="B15" s="494">
        <v>6171</v>
      </c>
      <c r="C15" s="494">
        <v>66</v>
      </c>
      <c r="D15" s="510">
        <v>273567</v>
      </c>
      <c r="E15" s="510">
        <v>58497.2</v>
      </c>
      <c r="F15" s="453">
        <v>0.21383134661709927</v>
      </c>
    </row>
    <row r="16" spans="1:6" ht="14.1" customHeight="1">
      <c r="A16" s="161">
        <v>1980</v>
      </c>
      <c r="B16" s="494">
        <v>7075</v>
      </c>
      <c r="C16" s="494">
        <v>76</v>
      </c>
      <c r="D16" s="510">
        <v>263017</v>
      </c>
      <c r="E16" s="510">
        <v>103550</v>
      </c>
      <c r="F16" s="453">
        <v>0.39370078740157483</v>
      </c>
    </row>
    <row r="17" spans="1:6" ht="14.1" customHeight="1">
      <c r="A17" s="161">
        <v>1981</v>
      </c>
      <c r="B17" s="494">
        <v>10688</v>
      </c>
      <c r="C17" s="494">
        <v>74</v>
      </c>
      <c r="D17" s="510">
        <v>298288</v>
      </c>
      <c r="E17" s="510">
        <v>90711</v>
      </c>
      <c r="F17" s="453">
        <v>0.30410542831089415</v>
      </c>
    </row>
    <row r="18" spans="1:6" ht="14.1" customHeight="1">
      <c r="A18" s="161">
        <v>1982</v>
      </c>
      <c r="B18" s="494">
        <v>6308</v>
      </c>
      <c r="C18" s="494">
        <v>40</v>
      </c>
      <c r="D18" s="510">
        <v>152903</v>
      </c>
      <c r="E18" s="510">
        <v>47821.7</v>
      </c>
      <c r="F18" s="453">
        <v>0.31275841546601441</v>
      </c>
    </row>
    <row r="19" spans="1:6" ht="14.1" customHeight="1">
      <c r="A19" s="161">
        <v>1983</v>
      </c>
      <c r="B19" s="494">
        <v>4736</v>
      </c>
      <c r="C19" s="494">
        <v>27</v>
      </c>
      <c r="D19" s="510">
        <v>108100</v>
      </c>
      <c r="E19" s="510">
        <v>42239.3</v>
      </c>
      <c r="F19" s="453">
        <v>0.39074283071230342</v>
      </c>
    </row>
    <row r="20" spans="1:6" ht="14.1" customHeight="1">
      <c r="A20" s="161">
        <v>1984</v>
      </c>
      <c r="B20" s="494">
        <v>7073</v>
      </c>
      <c r="C20" s="494">
        <v>51</v>
      </c>
      <c r="D20" s="510">
        <v>165119</v>
      </c>
      <c r="E20" s="510">
        <v>53410.7</v>
      </c>
      <c r="F20" s="453">
        <v>0.3234679231342244</v>
      </c>
    </row>
    <row r="21" spans="1:6" ht="14.1" customHeight="1">
      <c r="A21" s="161">
        <v>1985</v>
      </c>
      <c r="B21" s="494">
        <v>12235</v>
      </c>
      <c r="C21" s="494">
        <v>159</v>
      </c>
      <c r="D21" s="510">
        <v>484476</v>
      </c>
      <c r="E21" s="510">
        <v>198994.8</v>
      </c>
      <c r="F21" s="453">
        <v>0.4107423277933272</v>
      </c>
    </row>
    <row r="22" spans="1:6" ht="14.1" customHeight="1">
      <c r="A22" s="161">
        <v>1986</v>
      </c>
      <c r="B22" s="494">
        <v>7514</v>
      </c>
      <c r="C22" s="494">
        <v>103</v>
      </c>
      <c r="D22" s="510">
        <v>264887</v>
      </c>
      <c r="E22" s="510">
        <v>135756</v>
      </c>
      <c r="F22" s="453">
        <v>0.51250533246252172</v>
      </c>
    </row>
    <row r="23" spans="1:6" ht="14.1" customHeight="1">
      <c r="A23" s="161">
        <v>1987</v>
      </c>
      <c r="B23" s="494">
        <v>8816</v>
      </c>
      <c r="C23" s="494">
        <v>35</v>
      </c>
      <c r="D23" s="510">
        <v>146662</v>
      </c>
      <c r="E23" s="510">
        <v>36562.9</v>
      </c>
      <c r="F23" s="453">
        <v>0.24930043228648185</v>
      </c>
    </row>
    <row r="24" spans="1:6" ht="14.1" customHeight="1">
      <c r="A24" s="161">
        <v>1988</v>
      </c>
      <c r="B24" s="494">
        <v>9440</v>
      </c>
      <c r="C24" s="494">
        <v>37</v>
      </c>
      <c r="D24" s="510">
        <v>137734</v>
      </c>
      <c r="E24" s="510">
        <v>35205</v>
      </c>
      <c r="F24" s="453">
        <v>0.25560137656642512</v>
      </c>
    </row>
    <row r="25" spans="1:6" ht="14.1" customHeight="1">
      <c r="A25" s="161">
        <v>1989</v>
      </c>
      <c r="B25" s="494">
        <v>20250</v>
      </c>
      <c r="C25" s="494">
        <v>96</v>
      </c>
      <c r="D25" s="510">
        <v>426693</v>
      </c>
      <c r="E25" s="510">
        <v>93592.6</v>
      </c>
      <c r="F25" s="453">
        <v>0.21934411860517986</v>
      </c>
    </row>
    <row r="26" spans="1:6" ht="14.1" customHeight="1">
      <c r="A26" s="161">
        <v>1990</v>
      </c>
      <c r="B26" s="494">
        <v>12914</v>
      </c>
      <c r="C26" s="494">
        <v>56</v>
      </c>
      <c r="D26" s="510">
        <v>203032</v>
      </c>
      <c r="E26" s="510">
        <v>66183.8</v>
      </c>
      <c r="F26" s="453">
        <v>0.32597718586232716</v>
      </c>
    </row>
    <row r="27" spans="1:6" ht="14.1" customHeight="1">
      <c r="A27" s="161">
        <v>1991</v>
      </c>
      <c r="B27" s="494">
        <v>13529</v>
      </c>
      <c r="C27" s="494">
        <v>80</v>
      </c>
      <c r="D27" s="510">
        <v>260318</v>
      </c>
      <c r="E27" s="510">
        <v>138928.1</v>
      </c>
      <c r="F27" s="453">
        <v>0.53368610699221719</v>
      </c>
    </row>
    <row r="28" spans="1:6" ht="14.1" customHeight="1">
      <c r="A28" s="161">
        <v>1992</v>
      </c>
      <c r="B28" s="494">
        <v>15956</v>
      </c>
      <c r="C28" s="494">
        <v>19</v>
      </c>
      <c r="D28" s="510">
        <v>105277</v>
      </c>
      <c r="E28" s="510">
        <v>30918.6</v>
      </c>
      <c r="F28" s="453">
        <v>0.2936880800174777</v>
      </c>
    </row>
    <row r="29" spans="1:6" ht="14.1" customHeight="1">
      <c r="A29" s="161">
        <v>1993</v>
      </c>
      <c r="B29" s="494">
        <v>14253</v>
      </c>
      <c r="C29" s="494">
        <v>25</v>
      </c>
      <c r="D29" s="510">
        <v>89267</v>
      </c>
      <c r="E29" s="510">
        <v>43532.3</v>
      </c>
      <c r="F29" s="453">
        <v>0.48766397436902781</v>
      </c>
    </row>
    <row r="30" spans="1:6" ht="14.1" customHeight="1">
      <c r="A30" s="161">
        <v>1994</v>
      </c>
      <c r="B30" s="494">
        <v>19249</v>
      </c>
      <c r="C30" s="494">
        <v>93</v>
      </c>
      <c r="D30" s="510">
        <v>437635</v>
      </c>
      <c r="E30" s="510">
        <v>335359.2</v>
      </c>
      <c r="F30" s="453">
        <v>0.76629885635289685</v>
      </c>
    </row>
    <row r="31" spans="1:6" ht="14.1" customHeight="1">
      <c r="A31" s="161">
        <v>1995</v>
      </c>
      <c r="B31" s="494">
        <v>25557</v>
      </c>
      <c r="C31" s="494">
        <v>26</v>
      </c>
      <c r="D31" s="510">
        <v>143484</v>
      </c>
      <c r="E31" s="510">
        <v>31699.8</v>
      </c>
      <c r="F31" s="453">
        <v>0.22092916283348665</v>
      </c>
    </row>
    <row r="32" spans="1:6" ht="14.1" customHeight="1">
      <c r="A32" s="161">
        <v>1996</v>
      </c>
      <c r="B32" s="494">
        <v>16586</v>
      </c>
      <c r="C32" s="494">
        <v>10</v>
      </c>
      <c r="D32" s="510">
        <v>59814</v>
      </c>
      <c r="E32" s="510">
        <v>6962.4</v>
      </c>
      <c r="F32" s="453">
        <v>0.1164008426120975</v>
      </c>
    </row>
    <row r="33" spans="1:6" ht="14.1" customHeight="1">
      <c r="A33" s="161">
        <v>1997</v>
      </c>
      <c r="B33" s="494">
        <v>22320</v>
      </c>
      <c r="C33" s="494">
        <v>7</v>
      </c>
      <c r="D33" s="510">
        <v>98503</v>
      </c>
      <c r="E33" s="510">
        <v>5309.4</v>
      </c>
      <c r="F33" s="453">
        <v>5.3900896419398388E-2</v>
      </c>
    </row>
    <row r="34" spans="1:6" ht="14.1" customHeight="1">
      <c r="A34" s="161">
        <v>1998</v>
      </c>
      <c r="B34" s="494">
        <v>22003</v>
      </c>
      <c r="C34" s="494">
        <v>27</v>
      </c>
      <c r="D34" s="510">
        <v>133643</v>
      </c>
      <c r="E34" s="510">
        <v>41761.620000000003</v>
      </c>
      <c r="F34" s="453">
        <v>0.31248640033522146</v>
      </c>
    </row>
    <row r="35" spans="1:6" ht="14.1" customHeight="1">
      <c r="A35" s="161">
        <v>1999</v>
      </c>
      <c r="B35" s="494">
        <v>17943</v>
      </c>
      <c r="C35" s="494">
        <v>16</v>
      </c>
      <c r="D35" s="510">
        <v>82217</v>
      </c>
      <c r="E35" s="510">
        <v>17399.05</v>
      </c>
      <c r="F35" s="453">
        <v>0.21162350852013573</v>
      </c>
    </row>
    <row r="36" spans="1:6" ht="14.1" customHeight="1">
      <c r="A36" s="161">
        <v>2000</v>
      </c>
      <c r="B36" s="494">
        <v>23574</v>
      </c>
      <c r="C36" s="494">
        <v>49</v>
      </c>
      <c r="D36" s="510">
        <v>188586</v>
      </c>
      <c r="E36" s="510">
        <v>63634.69</v>
      </c>
      <c r="F36" s="453">
        <v>0.33743061521003681</v>
      </c>
    </row>
    <row r="37" spans="1:6" ht="14.1" customHeight="1">
      <c r="A37" s="161">
        <v>2001</v>
      </c>
      <c r="B37" s="494">
        <v>19547</v>
      </c>
      <c r="C37" s="494">
        <v>16</v>
      </c>
      <c r="D37" s="510">
        <v>93297</v>
      </c>
      <c r="E37" s="510">
        <v>20325.2</v>
      </c>
      <c r="F37" s="453">
        <v>0.21785480776445118</v>
      </c>
    </row>
    <row r="38" spans="1:6" ht="14.1" customHeight="1">
      <c r="A38" s="161">
        <v>2002</v>
      </c>
      <c r="B38" s="494">
        <v>19929</v>
      </c>
      <c r="C38" s="494">
        <v>18</v>
      </c>
      <c r="D38" s="510">
        <v>107464</v>
      </c>
      <c r="E38" s="510">
        <v>16993.349999999999</v>
      </c>
      <c r="F38" s="453">
        <v>0.15813062979230252</v>
      </c>
    </row>
    <row r="39" spans="1:6" ht="14.1" customHeight="1">
      <c r="A39" s="161">
        <v>2003</v>
      </c>
      <c r="B39" s="494">
        <v>18616</v>
      </c>
      <c r="C39" s="494">
        <v>43</v>
      </c>
      <c r="D39" s="510">
        <v>148172</v>
      </c>
      <c r="E39" s="510">
        <v>76796.210000000006</v>
      </c>
      <c r="F39" s="453">
        <v>0.51829097265340285</v>
      </c>
    </row>
    <row r="40" spans="1:6" ht="14.1" customHeight="1">
      <c r="A40" s="161">
        <v>2004</v>
      </c>
      <c r="B40" s="494">
        <v>21396</v>
      </c>
      <c r="C40" s="494">
        <v>20</v>
      </c>
      <c r="D40" s="510">
        <v>134193</v>
      </c>
      <c r="E40" s="510">
        <v>56725.8</v>
      </c>
      <c r="F40" s="453">
        <v>0.42271802553039284</v>
      </c>
    </row>
    <row r="41" spans="1:6" ht="14.1" customHeight="1">
      <c r="A41" s="161">
        <v>2005</v>
      </c>
      <c r="B41" s="494">
        <v>25492</v>
      </c>
      <c r="C41" s="494">
        <v>48</v>
      </c>
      <c r="D41" s="510">
        <v>188672</v>
      </c>
      <c r="E41" s="510">
        <v>84605.759999999995</v>
      </c>
      <c r="F41" s="453">
        <v>0.4484277476255088</v>
      </c>
    </row>
    <row r="42" spans="1:6" ht="14.1" customHeight="1">
      <c r="A42" s="161">
        <v>2006</v>
      </c>
      <c r="B42" s="494">
        <v>16334</v>
      </c>
      <c r="C42" s="494">
        <v>58</v>
      </c>
      <c r="D42" s="510">
        <v>155363</v>
      </c>
      <c r="E42" s="510">
        <v>72119.08</v>
      </c>
      <c r="F42" s="453">
        <v>0.46419726704556424</v>
      </c>
    </row>
    <row r="43" spans="1:6" ht="14.1" customHeight="1">
      <c r="A43" s="161">
        <v>2007</v>
      </c>
      <c r="B43" s="494">
        <v>10936</v>
      </c>
      <c r="C43" s="494">
        <v>16</v>
      </c>
      <c r="D43" s="510">
        <v>86113</v>
      </c>
      <c r="E43" s="510">
        <v>52233.72</v>
      </c>
      <c r="F43" s="453">
        <v>0.60657183003727666</v>
      </c>
    </row>
    <row r="44" spans="1:6" ht="14.1" customHeight="1">
      <c r="A44" s="161">
        <v>2008</v>
      </c>
      <c r="B44" s="494">
        <v>11655</v>
      </c>
      <c r="C44" s="494">
        <v>6</v>
      </c>
      <c r="D44" s="510">
        <v>50321</v>
      </c>
      <c r="E44" s="510">
        <v>5499.74</v>
      </c>
      <c r="F44" s="453">
        <v>0.10929313805369527</v>
      </c>
    </row>
    <row r="45" spans="1:6" ht="14.1" customHeight="1">
      <c r="A45" s="161">
        <v>2009</v>
      </c>
      <c r="B45" s="494">
        <v>15643</v>
      </c>
      <c r="C45" s="494">
        <v>35</v>
      </c>
      <c r="D45" s="510">
        <v>119892</v>
      </c>
      <c r="E45" s="510">
        <v>56266.49</v>
      </c>
      <c r="F45" s="453">
        <v>0.46930979548260099</v>
      </c>
    </row>
    <row r="46" spans="1:6" ht="14.1" customHeight="1">
      <c r="A46" s="161">
        <v>2010</v>
      </c>
      <c r="B46" s="494">
        <v>11722</v>
      </c>
      <c r="C46" s="494">
        <v>11</v>
      </c>
      <c r="D46" s="510">
        <v>54770</v>
      </c>
      <c r="E46" s="510">
        <v>12538.79</v>
      </c>
      <c r="F46" s="453">
        <v>0.22893536607631917</v>
      </c>
    </row>
    <row r="47" spans="1:6" ht="14.1" customHeight="1">
      <c r="A47" s="161">
        <v>2011</v>
      </c>
      <c r="B47" s="494">
        <v>16414</v>
      </c>
      <c r="C47" s="494">
        <v>24</v>
      </c>
      <c r="D47" s="510">
        <v>102162</v>
      </c>
      <c r="E47" s="510">
        <v>26034.47</v>
      </c>
      <c r="F47" s="453">
        <v>0.2548351637595192</v>
      </c>
    </row>
    <row r="48" spans="1:6" ht="13.5" customHeight="1">
      <c r="A48" s="161">
        <v>2012</v>
      </c>
      <c r="B48" s="494">
        <v>15978</v>
      </c>
      <c r="C48" s="494">
        <v>41</v>
      </c>
      <c r="D48" s="510">
        <v>216894</v>
      </c>
      <c r="E48" s="510">
        <v>135579.9</v>
      </c>
      <c r="F48" s="453">
        <v>0.625097513070901</v>
      </c>
    </row>
    <row r="49" spans="1:6" ht="13.5" customHeight="1">
      <c r="A49" s="161">
        <v>2013</v>
      </c>
      <c r="B49" s="494">
        <v>10797</v>
      </c>
      <c r="C49" s="494">
        <v>17</v>
      </c>
      <c r="D49" s="510">
        <v>61690.61</v>
      </c>
      <c r="E49" s="510">
        <v>19690.12</v>
      </c>
      <c r="F49" s="453">
        <v>0.31917531695666485</v>
      </c>
    </row>
    <row r="50" spans="1:6" ht="13.5" customHeight="1">
      <c r="A50" s="161">
        <v>2014</v>
      </c>
      <c r="B50" s="494">
        <v>9806</v>
      </c>
      <c r="C50" s="494">
        <v>7</v>
      </c>
      <c r="D50" s="510">
        <v>48717.83</v>
      </c>
      <c r="E50" s="510">
        <v>9805.83</v>
      </c>
      <c r="F50" s="453">
        <v>0.2012780536407307</v>
      </c>
    </row>
    <row r="51" spans="1:6" ht="14.1" customHeight="1" thickBot="1">
      <c r="A51" s="162">
        <v>2015</v>
      </c>
      <c r="B51" s="723">
        <v>11810</v>
      </c>
      <c r="C51" s="723">
        <v>16</v>
      </c>
      <c r="D51" s="728">
        <v>109783</v>
      </c>
      <c r="E51" s="728">
        <v>10534.3</v>
      </c>
      <c r="F51" s="727">
        <f>E51/D51</f>
        <v>9.5955657979832937E-2</v>
      </c>
    </row>
  </sheetData>
  <mergeCells count="4">
    <mergeCell ref="A1:F1"/>
    <mergeCell ref="A3:F3"/>
    <mergeCell ref="A5:A6"/>
    <mergeCell ref="E5:F5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rowBreaks count="1" manualBreakCount="1">
    <brk id="114" max="6" man="1"/>
  </rowBreaks>
  <drawing r:id="rId2"/>
</worksheet>
</file>

<file path=xl/worksheets/sheet82.xml><?xml version="1.0" encoding="utf-8"?>
<worksheet xmlns="http://schemas.openxmlformats.org/spreadsheetml/2006/main" xmlns:r="http://schemas.openxmlformats.org/officeDocument/2006/relationships">
  <sheetPr codeName="Hoja82">
    <pageSetUpPr fitToPage="1"/>
  </sheetPr>
  <dimension ref="A1:J31"/>
  <sheetViews>
    <sheetView view="pageBreakPreview" zoomScale="75" zoomScaleNormal="75" workbookViewId="0">
      <selection activeCell="E5" sqref="E5:I5"/>
    </sheetView>
  </sheetViews>
  <sheetFormatPr baseColWidth="10" defaultRowHeight="12.75"/>
  <cols>
    <col min="1" max="1" width="38.140625" style="340" customWidth="1"/>
    <col min="2" max="3" width="19.28515625" style="340" customWidth="1"/>
    <col min="4" max="4" width="23.7109375" style="340" customWidth="1"/>
    <col min="5" max="9" width="19.28515625" style="340" customWidth="1"/>
    <col min="10" max="16384" width="11.42578125" style="340"/>
  </cols>
  <sheetData>
    <row r="1" spans="1:10" ht="18">
      <c r="A1" s="1215" t="s">
        <v>525</v>
      </c>
      <c r="B1" s="1215"/>
      <c r="C1" s="1215"/>
      <c r="D1" s="1215"/>
      <c r="E1" s="1215"/>
      <c r="F1" s="1215"/>
      <c r="G1" s="1215"/>
      <c r="H1" s="1215"/>
      <c r="I1" s="1215"/>
    </row>
    <row r="3" spans="1:10" ht="15">
      <c r="A3" s="1345" t="s">
        <v>974</v>
      </c>
      <c r="B3" s="1345"/>
      <c r="C3" s="1345"/>
      <c r="D3" s="1345"/>
      <c r="E3" s="1345"/>
      <c r="F3" s="1345"/>
      <c r="G3" s="1345"/>
      <c r="H3" s="1345"/>
      <c r="I3" s="1345"/>
      <c r="J3" s="6"/>
    </row>
    <row r="4" spans="1:10" ht="13.5" thickBot="1">
      <c r="A4" s="42"/>
      <c r="B4" s="42"/>
      <c r="C4" s="42"/>
      <c r="D4" s="42"/>
      <c r="E4" s="42"/>
      <c r="F4" s="42"/>
      <c r="G4" s="42"/>
      <c r="H4" s="42"/>
      <c r="I4" s="42"/>
      <c r="J4" s="6"/>
    </row>
    <row r="5" spans="1:10" s="235" customFormat="1" ht="23.25" customHeight="1">
      <c r="A5" s="1217" t="s">
        <v>633</v>
      </c>
      <c r="B5" s="1243" t="s">
        <v>624</v>
      </c>
      <c r="C5" s="1217"/>
      <c r="D5" s="1219" t="s">
        <v>634</v>
      </c>
      <c r="E5" s="1131"/>
      <c r="F5" s="1131"/>
      <c r="G5" s="1131"/>
      <c r="H5" s="1131"/>
      <c r="I5" s="1131"/>
      <c r="J5" s="236"/>
    </row>
    <row r="6" spans="1:10" s="235" customFormat="1" ht="24" customHeight="1">
      <c r="A6" s="1238"/>
      <c r="B6" s="1246" t="s">
        <v>635</v>
      </c>
      <c r="C6" s="1239"/>
      <c r="D6" s="1346" t="s">
        <v>565</v>
      </c>
      <c r="E6" s="1347"/>
      <c r="F6" s="1346" t="s">
        <v>566</v>
      </c>
      <c r="G6" s="1348"/>
      <c r="H6" s="1348"/>
      <c r="I6" s="1348"/>
      <c r="J6" s="236"/>
    </row>
    <row r="7" spans="1:10" s="235" customFormat="1" ht="42" customHeight="1" thickBot="1">
      <c r="A7" s="1218"/>
      <c r="B7" s="107" t="s">
        <v>509</v>
      </c>
      <c r="C7" s="107" t="s">
        <v>567</v>
      </c>
      <c r="D7" s="107" t="s">
        <v>520</v>
      </c>
      <c r="E7" s="107" t="s">
        <v>567</v>
      </c>
      <c r="F7" s="107" t="s">
        <v>636</v>
      </c>
      <c r="G7" s="107" t="s">
        <v>569</v>
      </c>
      <c r="H7" s="107" t="s">
        <v>570</v>
      </c>
      <c r="I7" s="676" t="s">
        <v>567</v>
      </c>
      <c r="J7" s="236"/>
    </row>
    <row r="8" spans="1:10" ht="25.5" customHeight="1">
      <c r="A8" s="44" t="s">
        <v>637</v>
      </c>
      <c r="B8" s="480">
        <v>2121</v>
      </c>
      <c r="C8" s="500">
        <v>16.72</v>
      </c>
      <c r="D8" s="501">
        <v>11601.15</v>
      </c>
      <c r="E8" s="502">
        <v>35.28</v>
      </c>
      <c r="F8" s="501">
        <v>1860.3</v>
      </c>
      <c r="G8" s="501">
        <v>27609.1</v>
      </c>
      <c r="H8" s="499">
        <v>29469.4</v>
      </c>
      <c r="I8" s="503">
        <v>45.42</v>
      </c>
      <c r="J8" s="6"/>
    </row>
    <row r="9" spans="1:10" ht="14.1" customHeight="1">
      <c r="A9" s="45" t="s">
        <v>638</v>
      </c>
      <c r="B9" s="484">
        <v>692</v>
      </c>
      <c r="C9" s="378">
        <v>5.45</v>
      </c>
      <c r="D9" s="499">
        <v>644.52</v>
      </c>
      <c r="E9" s="502">
        <v>1.96</v>
      </c>
      <c r="F9" s="499">
        <v>355</v>
      </c>
      <c r="G9" s="499">
        <v>788.71</v>
      </c>
      <c r="H9" s="499">
        <v>1143.71</v>
      </c>
      <c r="I9" s="502">
        <v>1.76</v>
      </c>
      <c r="J9" s="6"/>
    </row>
    <row r="10" spans="1:10" ht="14.1" customHeight="1">
      <c r="A10" s="45" t="s">
        <v>639</v>
      </c>
      <c r="B10" s="484">
        <v>204</v>
      </c>
      <c r="C10" s="378">
        <v>1.61</v>
      </c>
      <c r="D10" s="499">
        <v>1838.88</v>
      </c>
      <c r="E10" s="502">
        <v>5.59</v>
      </c>
      <c r="F10" s="499">
        <v>32.53</v>
      </c>
      <c r="G10" s="499">
        <v>446.18</v>
      </c>
      <c r="H10" s="499">
        <v>478.71</v>
      </c>
      <c r="I10" s="502">
        <v>0.74</v>
      </c>
      <c r="J10" s="6"/>
    </row>
    <row r="11" spans="1:10" ht="14.1" customHeight="1">
      <c r="A11" s="45" t="s">
        <v>640</v>
      </c>
      <c r="B11" s="484">
        <v>804</v>
      </c>
      <c r="C11" s="378">
        <v>6.34</v>
      </c>
      <c r="D11" s="499">
        <v>1034.49</v>
      </c>
      <c r="E11" s="502">
        <v>3.15</v>
      </c>
      <c r="F11" s="499">
        <v>143.63999999999999</v>
      </c>
      <c r="G11" s="499">
        <v>2564.9899999999998</v>
      </c>
      <c r="H11" s="499">
        <v>2708.63</v>
      </c>
      <c r="I11" s="502">
        <v>4.17</v>
      </c>
      <c r="J11" s="6"/>
    </row>
    <row r="12" spans="1:10" ht="14.1" customHeight="1">
      <c r="A12" s="45" t="s">
        <v>641</v>
      </c>
      <c r="B12" s="484">
        <v>971</v>
      </c>
      <c r="C12" s="378">
        <v>7.65</v>
      </c>
      <c r="D12" s="499">
        <v>4287.37</v>
      </c>
      <c r="E12" s="502">
        <v>13.04</v>
      </c>
      <c r="F12" s="499">
        <v>334.49</v>
      </c>
      <c r="G12" s="499">
        <v>6251.48</v>
      </c>
      <c r="H12" s="499">
        <v>6585.97</v>
      </c>
      <c r="I12" s="502">
        <v>10.15</v>
      </c>
      <c r="J12" s="6"/>
    </row>
    <row r="13" spans="1:10" ht="14.1" customHeight="1">
      <c r="A13" s="45" t="s">
        <v>642</v>
      </c>
      <c r="B13" s="484">
        <v>7894</v>
      </c>
      <c r="C13" s="378">
        <v>62.23</v>
      </c>
      <c r="D13" s="499">
        <v>13474.95</v>
      </c>
      <c r="E13" s="502">
        <v>40.98</v>
      </c>
      <c r="F13" s="499">
        <v>1777.47</v>
      </c>
      <c r="G13" s="499">
        <v>22721.75</v>
      </c>
      <c r="H13" s="499">
        <v>24499.22</v>
      </c>
      <c r="I13" s="502">
        <v>37.76</v>
      </c>
      <c r="J13" s="6"/>
    </row>
    <row r="14" spans="1:10">
      <c r="A14" s="45"/>
      <c r="B14" s="484"/>
      <c r="C14" s="62"/>
      <c r="D14" s="499"/>
      <c r="E14" s="62"/>
      <c r="F14" s="499"/>
      <c r="G14" s="499"/>
      <c r="H14" s="499"/>
      <c r="I14" s="63"/>
      <c r="J14" s="6"/>
    </row>
    <row r="15" spans="1:10" s="48" customFormat="1" ht="13.5" thickBot="1">
      <c r="A15" s="130" t="s">
        <v>478</v>
      </c>
      <c r="B15" s="157">
        <f>SUM(B8:B13)</f>
        <v>12686</v>
      </c>
      <c r="C15" s="163">
        <v>100</v>
      </c>
      <c r="D15" s="160">
        <f>SUM(D8:D14)</f>
        <v>32881.360000000001</v>
      </c>
      <c r="E15" s="163">
        <v>100</v>
      </c>
      <c r="F15" s="160">
        <f>SUM(F8:F14)</f>
        <v>4503.43</v>
      </c>
      <c r="G15" s="160">
        <f>SUM(G8:G14)</f>
        <v>60382.209999999992</v>
      </c>
      <c r="H15" s="160">
        <f>SUM(H8:H14)</f>
        <v>64885.64</v>
      </c>
      <c r="I15" s="164">
        <v>100</v>
      </c>
      <c r="J15" s="47"/>
    </row>
    <row r="16" spans="1:10">
      <c r="A16" s="51"/>
      <c r="B16" s="51"/>
      <c r="C16" s="51"/>
      <c r="D16" s="51"/>
      <c r="E16" s="51"/>
      <c r="F16" s="51"/>
      <c r="G16" s="51"/>
      <c r="H16" s="51"/>
      <c r="I16" s="51"/>
      <c r="J16" s="6"/>
    </row>
    <row r="17" spans="1:10">
      <c r="J17" s="6"/>
    </row>
    <row r="18" spans="1:10" ht="13.5" thickBot="1">
      <c r="A18" s="42"/>
      <c r="B18" s="42"/>
      <c r="C18" s="42"/>
      <c r="D18" s="42"/>
      <c r="E18" s="42"/>
      <c r="F18" s="42"/>
      <c r="G18" s="42"/>
      <c r="H18" s="42"/>
      <c r="J18" s="6"/>
    </row>
    <row r="19" spans="1:10">
      <c r="A19" s="1217" t="s">
        <v>633</v>
      </c>
      <c r="B19" s="1243" t="s">
        <v>643</v>
      </c>
      <c r="C19" s="1343"/>
      <c r="D19" s="1343"/>
      <c r="E19" s="1343"/>
      <c r="F19" s="1217"/>
      <c r="G19" s="1243" t="s">
        <v>619</v>
      </c>
      <c r="H19" s="1343"/>
      <c r="I19" s="6"/>
      <c r="J19" s="6"/>
    </row>
    <row r="20" spans="1:10" ht="24" customHeight="1">
      <c r="A20" s="1238"/>
      <c r="B20" s="1246"/>
      <c r="C20" s="1344"/>
      <c r="D20" s="1344"/>
      <c r="E20" s="1344"/>
      <c r="F20" s="1239"/>
      <c r="G20" s="1246"/>
      <c r="H20" s="1344"/>
      <c r="I20" s="6"/>
      <c r="J20" s="6"/>
    </row>
    <row r="21" spans="1:10" ht="35.25" customHeight="1" thickBot="1">
      <c r="A21" s="1218"/>
      <c r="B21" s="107" t="s">
        <v>620</v>
      </c>
      <c r="C21" s="107" t="s">
        <v>621</v>
      </c>
      <c r="D21" s="107" t="s">
        <v>622</v>
      </c>
      <c r="E21" s="107" t="s">
        <v>570</v>
      </c>
      <c r="F21" s="107" t="s">
        <v>567</v>
      </c>
      <c r="G21" s="107" t="s">
        <v>570</v>
      </c>
      <c r="H21" s="676" t="s">
        <v>567</v>
      </c>
      <c r="I21" s="6"/>
      <c r="J21" s="6"/>
    </row>
    <row r="22" spans="1:10" ht="25.5" customHeight="1">
      <c r="A22" s="44" t="s">
        <v>637</v>
      </c>
      <c r="B22" s="499">
        <v>320.98</v>
      </c>
      <c r="C22" s="499">
        <v>2566.4299999999998</v>
      </c>
      <c r="D22" s="499">
        <v>112.17</v>
      </c>
      <c r="E22" s="499">
        <v>2999.58</v>
      </c>
      <c r="F22" s="378">
        <v>24.96</v>
      </c>
      <c r="G22" s="499">
        <v>44070.13</v>
      </c>
      <c r="H22" s="502">
        <v>40.14</v>
      </c>
      <c r="I22" s="6"/>
      <c r="J22" s="6"/>
    </row>
    <row r="23" spans="1:10" ht="14.1" customHeight="1">
      <c r="A23" s="45" t="s">
        <v>638</v>
      </c>
      <c r="B23" s="499">
        <v>30.88</v>
      </c>
      <c r="C23" s="499">
        <v>430.77</v>
      </c>
      <c r="D23" s="499">
        <v>77.599999999999994</v>
      </c>
      <c r="E23" s="499">
        <v>539.25</v>
      </c>
      <c r="F23" s="378">
        <v>4.49</v>
      </c>
      <c r="G23" s="499">
        <v>2327.48</v>
      </c>
      <c r="H23" s="502">
        <v>2.12</v>
      </c>
      <c r="I23" s="6"/>
      <c r="J23" s="6"/>
    </row>
    <row r="24" spans="1:10" ht="14.1" customHeight="1">
      <c r="A24" s="45" t="s">
        <v>639</v>
      </c>
      <c r="B24" s="499">
        <v>0</v>
      </c>
      <c r="C24" s="499">
        <v>90.59</v>
      </c>
      <c r="D24" s="499">
        <v>0.44</v>
      </c>
      <c r="E24" s="499">
        <v>91.03</v>
      </c>
      <c r="F24" s="378">
        <v>0.76</v>
      </c>
      <c r="G24" s="499">
        <v>2408.62</v>
      </c>
      <c r="H24" s="502">
        <v>2.19</v>
      </c>
      <c r="I24" s="6"/>
      <c r="J24" s="6"/>
    </row>
    <row r="25" spans="1:10" ht="14.1" customHeight="1">
      <c r="A25" s="45" t="s">
        <v>640</v>
      </c>
      <c r="B25" s="499">
        <v>26.74</v>
      </c>
      <c r="C25" s="499">
        <v>334.13</v>
      </c>
      <c r="D25" s="499">
        <v>156.29</v>
      </c>
      <c r="E25" s="499">
        <v>517.16</v>
      </c>
      <c r="F25" s="378">
        <v>4.3</v>
      </c>
      <c r="G25" s="499">
        <v>4260.28</v>
      </c>
      <c r="H25" s="502">
        <v>3.88</v>
      </c>
      <c r="I25" s="6"/>
      <c r="J25" s="6"/>
    </row>
    <row r="26" spans="1:10" ht="14.1" customHeight="1">
      <c r="A26" s="45" t="s">
        <v>641</v>
      </c>
      <c r="B26" s="499">
        <v>379.7</v>
      </c>
      <c r="C26" s="499">
        <v>788.8</v>
      </c>
      <c r="D26" s="499">
        <v>1.95</v>
      </c>
      <c r="E26" s="499">
        <v>1170.45</v>
      </c>
      <c r="F26" s="378">
        <v>9.74</v>
      </c>
      <c r="G26" s="499">
        <v>12043.79</v>
      </c>
      <c r="H26" s="502">
        <v>10.97</v>
      </c>
      <c r="I26" s="6"/>
    </row>
    <row r="27" spans="1:10" ht="14.1" customHeight="1">
      <c r="A27" s="45" t="s">
        <v>642</v>
      </c>
      <c r="B27" s="499">
        <v>1383.39</v>
      </c>
      <c r="C27" s="499">
        <v>5072.99</v>
      </c>
      <c r="D27" s="499">
        <v>242</v>
      </c>
      <c r="E27" s="499">
        <v>6698.38</v>
      </c>
      <c r="F27" s="378">
        <v>55.75</v>
      </c>
      <c r="G27" s="499">
        <v>44672.55</v>
      </c>
      <c r="H27" s="502">
        <v>40.69</v>
      </c>
      <c r="I27" s="6"/>
    </row>
    <row r="28" spans="1:10">
      <c r="A28" s="45"/>
      <c r="B28" s="499"/>
      <c r="C28" s="499"/>
      <c r="D28" s="499"/>
      <c r="E28" s="499"/>
      <c r="F28" s="62"/>
      <c r="G28" s="499"/>
      <c r="H28" s="63"/>
      <c r="I28" s="6"/>
    </row>
    <row r="29" spans="1:10" s="48" customFormat="1" ht="13.5" thickBot="1">
      <c r="A29" s="130" t="s">
        <v>478</v>
      </c>
      <c r="B29" s="204">
        <f>SUM(B22:B28)</f>
        <v>2141.69</v>
      </c>
      <c r="C29" s="204">
        <f>SUM(C22:C28)</f>
        <v>9283.7099999999991</v>
      </c>
      <c r="D29" s="204">
        <f>SUM(D22:D28)</f>
        <v>590.45000000000005</v>
      </c>
      <c r="E29" s="204">
        <f>SUM(E22:E28)</f>
        <v>12015.85</v>
      </c>
      <c r="F29" s="163">
        <v>100</v>
      </c>
      <c r="G29" s="204">
        <f>SUM(G22:G28)</f>
        <v>109782.85</v>
      </c>
      <c r="H29" s="164">
        <v>100</v>
      </c>
      <c r="I29" s="47"/>
    </row>
    <row r="30" spans="1:10">
      <c r="I30" s="6"/>
    </row>
    <row r="31" spans="1:10">
      <c r="I31" s="6"/>
    </row>
  </sheetData>
  <mergeCells count="11">
    <mergeCell ref="A19:A21"/>
    <mergeCell ref="B19:F20"/>
    <mergeCell ref="G19:H20"/>
    <mergeCell ref="A1:I1"/>
    <mergeCell ref="A3:I3"/>
    <mergeCell ref="A5:A7"/>
    <mergeCell ref="B5:C5"/>
    <mergeCell ref="D5:I5"/>
    <mergeCell ref="B6:C6"/>
    <mergeCell ref="D6:E6"/>
    <mergeCell ref="F6:I6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colBreaks count="1" manualBreakCount="1">
    <brk id="10" max="28" man="1"/>
  </colBreaks>
</worksheet>
</file>

<file path=xl/worksheets/sheet83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N27"/>
  <sheetViews>
    <sheetView view="pageBreakPreview" zoomScale="75" zoomScaleNormal="75" workbookViewId="0">
      <selection activeCell="E5" sqref="E5:I5"/>
    </sheetView>
  </sheetViews>
  <sheetFormatPr baseColWidth="10" defaultRowHeight="12.75"/>
  <cols>
    <col min="1" max="1" width="29.85546875" style="340" customWidth="1"/>
    <col min="2" max="13" width="16.85546875" style="340" customWidth="1"/>
    <col min="14" max="16384" width="11.42578125" style="340"/>
  </cols>
  <sheetData>
    <row r="1" spans="1:14" ht="18">
      <c r="A1" s="1215" t="s">
        <v>525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</row>
    <row r="3" spans="1:14" ht="15">
      <c r="A3" s="1345" t="s">
        <v>975</v>
      </c>
      <c r="B3" s="1345"/>
      <c r="C3" s="1345"/>
      <c r="D3" s="1345"/>
      <c r="E3" s="1345"/>
      <c r="F3" s="1345"/>
      <c r="G3" s="1345"/>
      <c r="H3" s="1345"/>
      <c r="I3" s="1345"/>
      <c r="J3" s="1345"/>
      <c r="K3" s="1345"/>
      <c r="L3" s="1345"/>
      <c r="M3" s="1345"/>
    </row>
    <row r="4" spans="1:14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ht="47.25" customHeight="1">
      <c r="A5" s="504" t="s">
        <v>644</v>
      </c>
      <c r="B5" s="1219" t="s">
        <v>637</v>
      </c>
      <c r="C5" s="1220"/>
      <c r="D5" s="1219" t="s">
        <v>645</v>
      </c>
      <c r="E5" s="1220"/>
      <c r="F5" s="1219" t="s">
        <v>646</v>
      </c>
      <c r="G5" s="1220"/>
      <c r="H5" s="1219" t="s">
        <v>647</v>
      </c>
      <c r="I5" s="1220"/>
      <c r="J5" s="1219" t="s">
        <v>648</v>
      </c>
      <c r="K5" s="1220"/>
      <c r="L5" s="1219" t="s">
        <v>391</v>
      </c>
      <c r="M5" s="1131"/>
    </row>
    <row r="6" spans="1:14" ht="38.25" customHeight="1" thickBot="1">
      <c r="A6" s="505" t="s">
        <v>649</v>
      </c>
      <c r="B6" s="107" t="s">
        <v>520</v>
      </c>
      <c r="C6" s="107" t="s">
        <v>567</v>
      </c>
      <c r="D6" s="107" t="s">
        <v>520</v>
      </c>
      <c r="E6" s="107" t="s">
        <v>567</v>
      </c>
      <c r="F6" s="107" t="s">
        <v>520</v>
      </c>
      <c r="G6" s="107" t="s">
        <v>567</v>
      </c>
      <c r="H6" s="107" t="s">
        <v>520</v>
      </c>
      <c r="I6" s="107" t="s">
        <v>567</v>
      </c>
      <c r="J6" s="107" t="s">
        <v>520</v>
      </c>
      <c r="K6" s="107" t="s">
        <v>567</v>
      </c>
      <c r="L6" s="107" t="s">
        <v>520</v>
      </c>
      <c r="M6" s="676" t="s">
        <v>567</v>
      </c>
      <c r="N6" s="6"/>
    </row>
    <row r="7" spans="1:14" ht="30.75" customHeight="1">
      <c r="A7" s="506" t="s">
        <v>10</v>
      </c>
      <c r="B7" s="507">
        <v>67.27</v>
      </c>
      <c r="C7" s="448">
        <v>21.184065501495823</v>
      </c>
      <c r="D7" s="508">
        <v>10.91</v>
      </c>
      <c r="E7" s="508">
        <v>3.4356794205636909</v>
      </c>
      <c r="F7" s="507">
        <v>0</v>
      </c>
      <c r="G7" s="448">
        <v>0</v>
      </c>
      <c r="H7" s="507">
        <v>9.19</v>
      </c>
      <c r="I7" s="448">
        <v>2.8940324358368765</v>
      </c>
      <c r="J7" s="507">
        <v>230.18</v>
      </c>
      <c r="K7" s="448">
        <v>72.486222642103598</v>
      </c>
      <c r="L7" s="507">
        <v>317.55</v>
      </c>
      <c r="M7" s="493">
        <v>0.96574472588725047</v>
      </c>
      <c r="N7" s="6"/>
    </row>
    <row r="8" spans="1:14" ht="14.1" customHeight="1">
      <c r="A8" s="509" t="s">
        <v>403</v>
      </c>
      <c r="B8" s="510">
        <v>4.71</v>
      </c>
      <c r="C8" s="449">
        <v>0.44029390319142975</v>
      </c>
      <c r="D8" s="451">
        <v>11.87</v>
      </c>
      <c r="E8" s="451">
        <v>1.1096154205694841</v>
      </c>
      <c r="F8" s="510">
        <v>4.76</v>
      </c>
      <c r="G8" s="449">
        <v>0.44496793613401392</v>
      </c>
      <c r="H8" s="510">
        <v>12.41</v>
      </c>
      <c r="I8" s="449">
        <v>1.1600949763493935</v>
      </c>
      <c r="J8" s="510">
        <v>1035.99</v>
      </c>
      <c r="K8" s="449">
        <v>96.845027763755681</v>
      </c>
      <c r="L8" s="510">
        <v>1069.74</v>
      </c>
      <c r="M8" s="496">
        <v>3.2533325872165868</v>
      </c>
      <c r="N8" s="6"/>
    </row>
    <row r="9" spans="1:14" ht="14.1" customHeight="1">
      <c r="A9" s="509" t="s">
        <v>406</v>
      </c>
      <c r="B9" s="510">
        <v>21.28</v>
      </c>
      <c r="C9" s="449">
        <v>0.46828409528525067</v>
      </c>
      <c r="D9" s="451">
        <v>0.03</v>
      </c>
      <c r="E9" s="451">
        <v>6.6017494636078566E-4</v>
      </c>
      <c r="F9" s="510">
        <v>1400.68</v>
      </c>
      <c r="G9" s="449">
        <v>30.823128128954171</v>
      </c>
      <c r="H9" s="510">
        <v>7.23</v>
      </c>
      <c r="I9" s="449">
        <v>0.15910216207294933</v>
      </c>
      <c r="J9" s="510">
        <v>3115.03</v>
      </c>
      <c r="K9" s="449">
        <v>68.548825438741261</v>
      </c>
      <c r="L9" s="510">
        <v>4544.25</v>
      </c>
      <c r="M9" s="496">
        <v>13.820140042869273</v>
      </c>
      <c r="N9" s="6"/>
    </row>
    <row r="10" spans="1:14" ht="14.1" customHeight="1">
      <c r="A10" s="509" t="s">
        <v>11</v>
      </c>
      <c r="B10" s="510">
        <v>2903.17</v>
      </c>
      <c r="C10" s="449">
        <v>71.000205431209892</v>
      </c>
      <c r="D10" s="451">
        <v>302.12</v>
      </c>
      <c r="E10" s="451">
        <v>7.3886758491156677</v>
      </c>
      <c r="F10" s="510">
        <v>17.399999999999999</v>
      </c>
      <c r="G10" s="449">
        <v>0.42553607763343249</v>
      </c>
      <c r="H10" s="510">
        <v>4.9000000000000004</v>
      </c>
      <c r="I10" s="449">
        <v>0.11983487243700107</v>
      </c>
      <c r="J10" s="510">
        <v>861.37</v>
      </c>
      <c r="K10" s="449">
        <v>21.065747769604005</v>
      </c>
      <c r="L10" s="510">
        <v>4088.96</v>
      </c>
      <c r="M10" s="496">
        <v>12.435495368804698</v>
      </c>
      <c r="N10" s="6"/>
    </row>
    <row r="11" spans="1:14" ht="14.1" customHeight="1">
      <c r="A11" s="509" t="s">
        <v>658</v>
      </c>
      <c r="B11" s="510">
        <v>725.03</v>
      </c>
      <c r="C11" s="449">
        <v>12.150214002500325</v>
      </c>
      <c r="D11" s="451">
        <v>0</v>
      </c>
      <c r="E11" s="451">
        <v>0</v>
      </c>
      <c r="F11" s="510">
        <v>143.09</v>
      </c>
      <c r="G11" s="449">
        <v>2.3979340463398366</v>
      </c>
      <c r="H11" s="510">
        <v>338.13</v>
      </c>
      <c r="I11" s="449">
        <v>5.6664577474938076</v>
      </c>
      <c r="J11" s="510">
        <v>4760.97</v>
      </c>
      <c r="K11" s="449">
        <v>79.785394203666016</v>
      </c>
      <c r="L11" s="510">
        <v>5967.22</v>
      </c>
      <c r="M11" s="496">
        <v>18.147728682755215</v>
      </c>
      <c r="N11" s="6"/>
    </row>
    <row r="12" spans="1:14" ht="14.1" customHeight="1">
      <c r="A12" s="509" t="s">
        <v>400</v>
      </c>
      <c r="B12" s="510">
        <v>1462.61</v>
      </c>
      <c r="C12" s="449">
        <v>84.581087645439595</v>
      </c>
      <c r="D12" s="451">
        <v>0.24</v>
      </c>
      <c r="E12" s="451">
        <v>1.3878929471906734E-2</v>
      </c>
      <c r="F12" s="510">
        <v>0.2</v>
      </c>
      <c r="G12" s="449">
        <v>1.156577455992228E-2</v>
      </c>
      <c r="H12" s="510">
        <v>141.72999999999999</v>
      </c>
      <c r="I12" s="449">
        <v>8.1960861418889213</v>
      </c>
      <c r="J12" s="510">
        <v>124.46</v>
      </c>
      <c r="K12" s="449">
        <v>7.1973815086396344</v>
      </c>
      <c r="L12" s="510">
        <v>1729.24</v>
      </c>
      <c r="M12" s="496">
        <v>5.2590282153779526</v>
      </c>
      <c r="N12" s="6"/>
    </row>
    <row r="13" spans="1:14" ht="14.1" customHeight="1">
      <c r="A13" s="509" t="s">
        <v>407</v>
      </c>
      <c r="B13" s="510">
        <v>12.07</v>
      </c>
      <c r="C13" s="449">
        <v>48.318654923939157</v>
      </c>
      <c r="D13" s="451">
        <v>0.06</v>
      </c>
      <c r="E13" s="451">
        <v>0.24019215372297839</v>
      </c>
      <c r="F13" s="510">
        <v>0.1</v>
      </c>
      <c r="G13" s="449">
        <v>0.40032025620496403</v>
      </c>
      <c r="H13" s="510">
        <v>6.66</v>
      </c>
      <c r="I13" s="449">
        <v>26.661329063250594</v>
      </c>
      <c r="J13" s="510">
        <v>6.09</v>
      </c>
      <c r="K13" s="449">
        <v>24.379503602882306</v>
      </c>
      <c r="L13" s="510">
        <v>24.98</v>
      </c>
      <c r="M13" s="496">
        <v>7.5970093694421398E-2</v>
      </c>
      <c r="N13" s="6"/>
    </row>
    <row r="14" spans="1:14" ht="14.1" customHeight="1">
      <c r="A14" s="509" t="s">
        <v>660</v>
      </c>
      <c r="B14" s="510">
        <v>275.07</v>
      </c>
      <c r="C14" s="449">
        <v>48.871793049534496</v>
      </c>
      <c r="D14" s="451">
        <v>8.4</v>
      </c>
      <c r="E14" s="451">
        <v>1.4924312415606567</v>
      </c>
      <c r="F14" s="510">
        <v>0</v>
      </c>
      <c r="G14" s="449">
        <v>0</v>
      </c>
      <c r="H14" s="510">
        <v>41.16</v>
      </c>
      <c r="I14" s="449">
        <v>7.312913083647218</v>
      </c>
      <c r="J14" s="510">
        <v>238.21</v>
      </c>
      <c r="K14" s="449">
        <v>42.322862625257621</v>
      </c>
      <c r="L14" s="510">
        <v>562.84</v>
      </c>
      <c r="M14" s="496">
        <v>1.7117296851468431</v>
      </c>
      <c r="N14" s="6"/>
    </row>
    <row r="15" spans="1:14" ht="14.1" customHeight="1">
      <c r="A15" s="509" t="s">
        <v>404</v>
      </c>
      <c r="B15" s="510">
        <v>18.39</v>
      </c>
      <c r="C15" s="449">
        <v>3.3071375905911129</v>
      </c>
      <c r="D15" s="451">
        <v>1.65</v>
      </c>
      <c r="E15" s="451">
        <v>0.29672523243476545</v>
      </c>
      <c r="F15" s="510">
        <v>1.67</v>
      </c>
      <c r="G15" s="449">
        <v>0.30032190191882319</v>
      </c>
      <c r="H15" s="510">
        <v>17.149999999999999</v>
      </c>
      <c r="I15" s="449">
        <v>3.0841440825795319</v>
      </c>
      <c r="J15" s="510">
        <v>517.21</v>
      </c>
      <c r="K15" s="449">
        <v>93.011671192475745</v>
      </c>
      <c r="L15" s="510">
        <v>556.07000000000005</v>
      </c>
      <c r="M15" s="496">
        <v>1.6911405124362253</v>
      </c>
      <c r="N15" s="6"/>
    </row>
    <row r="16" spans="1:14" ht="14.1" customHeight="1">
      <c r="A16" s="509" t="s">
        <v>398</v>
      </c>
      <c r="B16" s="510">
        <v>2053.02</v>
      </c>
      <c r="C16" s="449">
        <v>48.436047581524171</v>
      </c>
      <c r="D16" s="451">
        <v>0.82</v>
      </c>
      <c r="E16" s="451">
        <v>1.9345919190679985E-2</v>
      </c>
      <c r="F16" s="510">
        <v>35.5</v>
      </c>
      <c r="G16" s="449">
        <v>0.83753674545017021</v>
      </c>
      <c r="H16" s="510">
        <v>202.89</v>
      </c>
      <c r="I16" s="449">
        <v>4.786699444630564</v>
      </c>
      <c r="J16" s="510">
        <v>1946.39</v>
      </c>
      <c r="K16" s="449">
        <v>45.920370309204415</v>
      </c>
      <c r="L16" s="510">
        <v>4238.62</v>
      </c>
      <c r="M16" s="496">
        <v>12.890646858889049</v>
      </c>
      <c r="N16" s="6"/>
    </row>
    <row r="17" spans="1:14" ht="14.1" customHeight="1">
      <c r="A17" s="509" t="s">
        <v>401</v>
      </c>
      <c r="B17" s="510">
        <v>38.479999999999997</v>
      </c>
      <c r="C17" s="449">
        <v>5.0213354560045929</v>
      </c>
      <c r="D17" s="451">
        <v>31.74</v>
      </c>
      <c r="E17" s="451">
        <v>4.1418187986898598</v>
      </c>
      <c r="F17" s="510">
        <v>42.51</v>
      </c>
      <c r="G17" s="449">
        <v>5.5472185611942635</v>
      </c>
      <c r="H17" s="510">
        <v>28.47</v>
      </c>
      <c r="I17" s="449">
        <v>3.7151096785979929</v>
      </c>
      <c r="J17" s="510">
        <v>625.13</v>
      </c>
      <c r="K17" s="449">
        <v>81.574517505513285</v>
      </c>
      <c r="L17" s="510">
        <v>766.33</v>
      </c>
      <c r="M17" s="496">
        <v>2.3305909487928727</v>
      </c>
      <c r="N17" s="6"/>
    </row>
    <row r="18" spans="1:14" ht="14.1" customHeight="1">
      <c r="A18" s="509" t="s">
        <v>399</v>
      </c>
      <c r="B18" s="510">
        <v>20.57</v>
      </c>
      <c r="C18" s="449">
        <v>68.635301968635304</v>
      </c>
      <c r="D18" s="451">
        <v>0.03</v>
      </c>
      <c r="E18" s="451">
        <v>0.10010010010010011</v>
      </c>
      <c r="F18" s="510">
        <v>8.2799999999999994</v>
      </c>
      <c r="G18" s="449">
        <v>27.627627627627632</v>
      </c>
      <c r="H18" s="510">
        <v>0</v>
      </c>
      <c r="I18" s="449">
        <v>0</v>
      </c>
      <c r="J18" s="510">
        <v>1.0900000000000001</v>
      </c>
      <c r="K18" s="449">
        <v>3.63697030363697</v>
      </c>
      <c r="L18" s="510">
        <v>29.97</v>
      </c>
      <c r="M18" s="496">
        <v>9.1145865012882687E-2</v>
      </c>
      <c r="N18" s="6"/>
    </row>
    <row r="19" spans="1:14" ht="14.1" customHeight="1">
      <c r="A19" s="509" t="s">
        <v>408</v>
      </c>
      <c r="B19" s="510">
        <v>347.77</v>
      </c>
      <c r="C19" s="449">
        <v>74.990835579514822</v>
      </c>
      <c r="D19" s="451">
        <v>0</v>
      </c>
      <c r="E19" s="451">
        <v>0</v>
      </c>
      <c r="F19" s="510">
        <v>0</v>
      </c>
      <c r="G19" s="449">
        <v>0</v>
      </c>
      <c r="H19" s="510">
        <v>15.93</v>
      </c>
      <c r="I19" s="449">
        <v>3.435040431266847</v>
      </c>
      <c r="J19" s="510">
        <v>100.05</v>
      </c>
      <c r="K19" s="449">
        <v>21.574123989218329</v>
      </c>
      <c r="L19" s="510">
        <v>463.75</v>
      </c>
      <c r="M19" s="496">
        <v>1.4103735368610057</v>
      </c>
      <c r="N19" s="6"/>
    </row>
    <row r="20" spans="1:14" ht="14.1" customHeight="1">
      <c r="A20" s="509" t="s">
        <v>405</v>
      </c>
      <c r="B20" s="510">
        <v>958.66</v>
      </c>
      <c r="C20" s="449">
        <v>23.174062918501829</v>
      </c>
      <c r="D20" s="451">
        <v>31.74</v>
      </c>
      <c r="E20" s="451">
        <v>0.76726342710997453</v>
      </c>
      <c r="F20" s="510">
        <v>68.09</v>
      </c>
      <c r="G20" s="449">
        <v>1.6459661862608115</v>
      </c>
      <c r="H20" s="510">
        <v>84.86</v>
      </c>
      <c r="I20" s="449">
        <v>2.0513539516242099</v>
      </c>
      <c r="J20" s="510">
        <v>2993.43</v>
      </c>
      <c r="K20" s="449">
        <v>72.361353516503172</v>
      </c>
      <c r="L20" s="510">
        <v>4136.78</v>
      </c>
      <c r="M20" s="496">
        <v>12.580927309576003</v>
      </c>
      <c r="N20" s="6"/>
    </row>
    <row r="21" spans="1:14" ht="14.1" customHeight="1">
      <c r="A21" s="509" t="s">
        <v>12</v>
      </c>
      <c r="B21" s="510">
        <v>0.01</v>
      </c>
      <c r="C21" s="449">
        <v>2.9498525073746316E-2</v>
      </c>
      <c r="D21" s="451">
        <v>0</v>
      </c>
      <c r="E21" s="451">
        <v>0</v>
      </c>
      <c r="F21" s="510">
        <v>0</v>
      </c>
      <c r="G21" s="449">
        <v>0</v>
      </c>
      <c r="H21" s="510">
        <v>0.43</v>
      </c>
      <c r="I21" s="449">
        <v>1.2684365781710916</v>
      </c>
      <c r="J21" s="510">
        <v>33.46</v>
      </c>
      <c r="K21" s="449">
        <v>98.702064896755161</v>
      </c>
      <c r="L21" s="510">
        <v>33.9</v>
      </c>
      <c r="M21" s="496">
        <v>0.10309792538994737</v>
      </c>
      <c r="N21" s="6"/>
    </row>
    <row r="22" spans="1:14" ht="14.1" customHeight="1">
      <c r="A22" s="509" t="s">
        <v>665</v>
      </c>
      <c r="B22" s="510">
        <v>0.01</v>
      </c>
      <c r="C22" s="449">
        <v>2.1519259737465032E-2</v>
      </c>
      <c r="D22" s="451">
        <v>0.15</v>
      </c>
      <c r="E22" s="451">
        <v>0.32278889606197547</v>
      </c>
      <c r="F22" s="510">
        <v>12.73</v>
      </c>
      <c r="G22" s="449">
        <v>27.394017645792982</v>
      </c>
      <c r="H22" s="510">
        <v>0</v>
      </c>
      <c r="I22" s="449">
        <v>0</v>
      </c>
      <c r="J22" s="510">
        <v>33.58</v>
      </c>
      <c r="K22" s="449">
        <v>72.261674198407576</v>
      </c>
      <c r="L22" s="510">
        <v>46.47</v>
      </c>
      <c r="M22" s="496">
        <v>0.14132627117613139</v>
      </c>
      <c r="N22" s="6"/>
    </row>
    <row r="23" spans="1:14" ht="14.1" customHeight="1">
      <c r="A23" s="509" t="s">
        <v>412</v>
      </c>
      <c r="B23" s="510">
        <v>2693.03</v>
      </c>
      <c r="C23" s="449">
        <v>62.999422180321844</v>
      </c>
      <c r="D23" s="451">
        <v>214.76</v>
      </c>
      <c r="E23" s="451">
        <v>5.0239900437224687</v>
      </c>
      <c r="F23" s="510">
        <v>103.87</v>
      </c>
      <c r="G23" s="449">
        <v>2.4298838044396205</v>
      </c>
      <c r="H23" s="510">
        <v>123.35</v>
      </c>
      <c r="I23" s="449">
        <v>2.8855893643749608</v>
      </c>
      <c r="J23" s="510">
        <v>1139.68</v>
      </c>
      <c r="K23" s="449">
        <v>26.661114607141101</v>
      </c>
      <c r="L23" s="510">
        <v>4274.6899999999996</v>
      </c>
      <c r="M23" s="496">
        <v>13.000344267998644</v>
      </c>
      <c r="N23" s="6"/>
    </row>
    <row r="24" spans="1:14" ht="14.1" customHeight="1">
      <c r="A24" s="668" t="s">
        <v>561</v>
      </c>
      <c r="B24" s="510">
        <v>0</v>
      </c>
      <c r="C24" s="449">
        <v>0</v>
      </c>
      <c r="D24" s="510">
        <v>30</v>
      </c>
      <c r="E24" s="449">
        <v>100</v>
      </c>
      <c r="F24" s="510">
        <v>0</v>
      </c>
      <c r="G24" s="449">
        <v>0</v>
      </c>
      <c r="H24" s="510">
        <v>0</v>
      </c>
      <c r="I24" s="449">
        <v>0</v>
      </c>
      <c r="J24" s="510">
        <v>0</v>
      </c>
      <c r="K24" s="449">
        <v>0</v>
      </c>
      <c r="L24" s="510">
        <v>30</v>
      </c>
      <c r="M24" s="346">
        <v>9.1237102114997679E-2</v>
      </c>
      <c r="N24" s="6"/>
    </row>
    <row r="25" spans="1:14" s="48" customFormat="1" ht="14.1" customHeight="1">
      <c r="A25" s="668" t="s">
        <v>13</v>
      </c>
      <c r="B25" s="510">
        <v>0</v>
      </c>
      <c r="C25" s="449">
        <v>0</v>
      </c>
      <c r="D25" s="510">
        <v>0</v>
      </c>
      <c r="E25" s="449">
        <v>0</v>
      </c>
      <c r="F25" s="510">
        <v>0</v>
      </c>
      <c r="G25" s="449">
        <v>0</v>
      </c>
      <c r="H25" s="510">
        <v>0</v>
      </c>
      <c r="I25" s="449">
        <v>0</v>
      </c>
      <c r="J25" s="510">
        <v>0</v>
      </c>
      <c r="K25" s="449">
        <v>0</v>
      </c>
      <c r="L25" s="510">
        <v>0</v>
      </c>
      <c r="M25" s="346">
        <v>0</v>
      </c>
    </row>
    <row r="26" spans="1:14" s="48" customFormat="1">
      <c r="A26" s="45"/>
      <c r="B26" s="510"/>
      <c r="C26" s="449"/>
      <c r="D26" s="510"/>
      <c r="E26" s="449"/>
      <c r="F26" s="510"/>
      <c r="G26" s="449"/>
      <c r="H26" s="510"/>
      <c r="I26" s="449"/>
      <c r="J26" s="510"/>
      <c r="K26" s="449"/>
      <c r="L26" s="510"/>
      <c r="M26" s="165"/>
    </row>
    <row r="27" spans="1:14" s="166" customFormat="1" ht="21" customHeight="1" thickBot="1">
      <c r="A27" s="237" t="s">
        <v>143</v>
      </c>
      <c r="B27" s="238">
        <f>SUM(B7:B26)</f>
        <v>11601.15</v>
      </c>
      <c r="C27" s="238"/>
      <c r="D27" s="238">
        <f>SUM(D7:D26)</f>
        <v>644.52</v>
      </c>
      <c r="E27" s="238"/>
      <c r="F27" s="238">
        <f>SUM(F7:F26)</f>
        <v>1838.88</v>
      </c>
      <c r="G27" s="238"/>
      <c r="H27" s="238">
        <f>SUM(H7:H26)</f>
        <v>1034.4899999999998</v>
      </c>
      <c r="I27" s="238"/>
      <c r="J27" s="238">
        <f>SUM(J7:J26)</f>
        <v>17762.319999999996</v>
      </c>
      <c r="K27" s="238"/>
      <c r="L27" s="238">
        <f>SUM(L7:L26)</f>
        <v>32881.360000000008</v>
      </c>
      <c r="M27" s="239"/>
    </row>
  </sheetData>
  <mergeCells count="8">
    <mergeCell ref="A1:M1"/>
    <mergeCell ref="A3:M3"/>
    <mergeCell ref="B5:C5"/>
    <mergeCell ref="D5:E5"/>
    <mergeCell ref="F5:G5"/>
    <mergeCell ref="H5:I5"/>
    <mergeCell ref="J5:K5"/>
    <mergeCell ref="L5:M5"/>
  </mergeCells>
  <printOptions horizontalCentered="1"/>
  <pageMargins left="0.78740157480314965" right="0.78740157480314965" top="0.59055118110236227" bottom="0.98425196850393704" header="0" footer="0"/>
  <pageSetup paperSize="9" scale="35" orientation="portrait" r:id="rId1"/>
  <headerFooter alignWithMargins="0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>
  <sheetPr codeName="Hoja84">
    <pageSetUpPr fitToPage="1"/>
  </sheetPr>
  <dimension ref="A1:E53"/>
  <sheetViews>
    <sheetView view="pageBreakPreview" zoomScaleNormal="75" zoomScaleSheetLayoutView="100" workbookViewId="0">
      <selection activeCell="E5" sqref="E5:I5"/>
    </sheetView>
  </sheetViews>
  <sheetFormatPr baseColWidth="10" defaultRowHeight="12.75"/>
  <cols>
    <col min="1" max="5" width="26.28515625" style="340" customWidth="1"/>
    <col min="6" max="16384" width="11.42578125" style="340"/>
  </cols>
  <sheetData>
    <row r="1" spans="1:5" ht="19.5" customHeight="1">
      <c r="A1" s="1215" t="s">
        <v>525</v>
      </c>
      <c r="B1" s="1215"/>
      <c r="C1" s="1215"/>
      <c r="D1" s="1215"/>
      <c r="E1" s="1215"/>
    </row>
    <row r="2" spans="1:5" ht="12.75" customHeight="1">
      <c r="A2" s="77"/>
      <c r="B2" s="77"/>
      <c r="C2" s="77"/>
      <c r="D2" s="77"/>
      <c r="E2" s="77"/>
    </row>
    <row r="3" spans="1:5" ht="15" customHeight="1">
      <c r="A3" s="1144" t="s">
        <v>477</v>
      </c>
      <c r="B3" s="1144"/>
      <c r="C3" s="1144"/>
      <c r="D3" s="1144"/>
      <c r="E3" s="1144"/>
    </row>
    <row r="4" spans="1:5" ht="15" customHeight="1">
      <c r="A4" s="1144">
        <v>2015</v>
      </c>
      <c r="B4" s="1144"/>
      <c r="C4" s="1144"/>
      <c r="D4" s="1144"/>
      <c r="E4" s="1144"/>
    </row>
    <row r="5" spans="1:5" ht="13.5" thickBot="1">
      <c r="A5" s="42"/>
      <c r="B5" s="42"/>
      <c r="C5" s="42"/>
      <c r="D5" s="42"/>
      <c r="E5" s="42"/>
    </row>
    <row r="6" spans="1:5" s="235" customFormat="1" ht="21" customHeight="1">
      <c r="A6" s="504" t="s">
        <v>644</v>
      </c>
      <c r="B6" s="656" t="s">
        <v>652</v>
      </c>
      <c r="C6" s="1219" t="s">
        <v>653</v>
      </c>
      <c r="D6" s="1131"/>
      <c r="E6" s="1131"/>
    </row>
    <row r="7" spans="1:5" s="235" customFormat="1" ht="21" customHeight="1" thickBot="1">
      <c r="A7" s="505" t="s">
        <v>649</v>
      </c>
      <c r="B7" s="661" t="s">
        <v>655</v>
      </c>
      <c r="C7" s="107" t="s">
        <v>147</v>
      </c>
      <c r="D7" s="107" t="s">
        <v>148</v>
      </c>
      <c r="E7" s="676" t="s">
        <v>391</v>
      </c>
    </row>
    <row r="8" spans="1:5" ht="20.25" customHeight="1">
      <c r="A8" s="667" t="s">
        <v>409</v>
      </c>
      <c r="B8" s="667" t="s">
        <v>493</v>
      </c>
      <c r="C8" s="448">
        <v>21</v>
      </c>
      <c r="D8" s="448">
        <v>0</v>
      </c>
      <c r="E8" s="496">
        <f t="shared" ref="E8:E10" si="0">C8+D8</f>
        <v>21</v>
      </c>
    </row>
    <row r="9" spans="1:5" ht="14.1" customHeight="1">
      <c r="A9" s="664" t="s">
        <v>403</v>
      </c>
      <c r="B9" s="664" t="s">
        <v>496</v>
      </c>
      <c r="C9" s="449">
        <v>645.6</v>
      </c>
      <c r="D9" s="449">
        <v>265.43</v>
      </c>
      <c r="E9" s="496">
        <f t="shared" si="0"/>
        <v>911.03</v>
      </c>
    </row>
    <row r="10" spans="1:5" ht="14.1" customHeight="1">
      <c r="A10" s="664" t="s">
        <v>406</v>
      </c>
      <c r="B10" s="664" t="s">
        <v>494</v>
      </c>
      <c r="C10" s="449">
        <v>1023.49</v>
      </c>
      <c r="D10" s="449">
        <v>982.75</v>
      </c>
      <c r="E10" s="496">
        <f t="shared" si="0"/>
        <v>2006.24</v>
      </c>
    </row>
    <row r="11" spans="1:5" ht="14.1" customHeight="1">
      <c r="A11" s="664" t="s">
        <v>397</v>
      </c>
      <c r="B11" s="664" t="s">
        <v>496</v>
      </c>
      <c r="C11" s="449">
        <v>50.06</v>
      </c>
      <c r="D11" s="449">
        <v>3259.72</v>
      </c>
      <c r="E11" s="496">
        <f>C11+D11</f>
        <v>3309.7799999999997</v>
      </c>
    </row>
    <row r="12" spans="1:5" ht="14.1" customHeight="1">
      <c r="A12" s="664" t="s">
        <v>658</v>
      </c>
      <c r="B12" s="664" t="s">
        <v>498</v>
      </c>
      <c r="C12" s="449">
        <v>861.61</v>
      </c>
      <c r="D12" s="449">
        <v>476.31</v>
      </c>
      <c r="E12" s="496">
        <f t="shared" ref="E12:E25" si="1">C12+D12</f>
        <v>1337.92</v>
      </c>
    </row>
    <row r="13" spans="1:5" ht="14.1" customHeight="1">
      <c r="A13" s="664" t="s">
        <v>400</v>
      </c>
      <c r="B13" s="664" t="s">
        <v>656</v>
      </c>
      <c r="C13" s="449">
        <v>381.95</v>
      </c>
      <c r="D13" s="449">
        <v>80.3</v>
      </c>
      <c r="E13" s="496">
        <f t="shared" si="1"/>
        <v>462.25</v>
      </c>
    </row>
    <row r="14" spans="1:5" ht="14.1" customHeight="1">
      <c r="A14" s="664" t="s">
        <v>407</v>
      </c>
      <c r="B14" s="664" t="s">
        <v>828</v>
      </c>
      <c r="C14" s="449">
        <v>0.08</v>
      </c>
      <c r="D14" s="449">
        <v>11.24</v>
      </c>
      <c r="E14" s="496">
        <f t="shared" si="1"/>
        <v>11.32</v>
      </c>
    </row>
    <row r="15" spans="1:5" ht="14.1" customHeight="1">
      <c r="A15" s="664" t="s">
        <v>660</v>
      </c>
      <c r="B15" s="664" t="s">
        <v>496</v>
      </c>
      <c r="C15" s="449">
        <v>305.81</v>
      </c>
      <c r="D15" s="449">
        <v>253.78</v>
      </c>
      <c r="E15" s="496">
        <f t="shared" si="1"/>
        <v>559.59</v>
      </c>
    </row>
    <row r="16" spans="1:5" ht="14.1" customHeight="1">
      <c r="A16" s="664" t="s">
        <v>661</v>
      </c>
      <c r="B16" s="664" t="s">
        <v>496</v>
      </c>
      <c r="C16" s="449">
        <v>200.29</v>
      </c>
      <c r="D16" s="449">
        <v>209.93</v>
      </c>
      <c r="E16" s="496">
        <f t="shared" si="1"/>
        <v>410.22</v>
      </c>
    </row>
    <row r="17" spans="1:5" ht="14.1" customHeight="1">
      <c r="A17" s="664" t="s">
        <v>398</v>
      </c>
      <c r="B17" s="664" t="s">
        <v>496</v>
      </c>
      <c r="C17" s="449">
        <v>115.66</v>
      </c>
      <c r="D17" s="449">
        <v>2050.21</v>
      </c>
      <c r="E17" s="496">
        <f t="shared" si="1"/>
        <v>2165.87</v>
      </c>
    </row>
    <row r="18" spans="1:5" ht="14.1" customHeight="1">
      <c r="A18" s="664" t="s">
        <v>651</v>
      </c>
      <c r="B18" s="664" t="s">
        <v>220</v>
      </c>
      <c r="C18" s="451">
        <v>93.82</v>
      </c>
      <c r="D18" s="449">
        <v>343.02</v>
      </c>
      <c r="E18" s="496">
        <f t="shared" si="1"/>
        <v>436.84</v>
      </c>
    </row>
    <row r="19" spans="1:5" ht="14.1" customHeight="1">
      <c r="A19" s="664" t="s">
        <v>399</v>
      </c>
      <c r="B19" s="664" t="s">
        <v>221</v>
      </c>
      <c r="C19" s="449">
        <v>0</v>
      </c>
      <c r="D19" s="449">
        <v>29.21</v>
      </c>
      <c r="E19" s="496">
        <f t="shared" si="1"/>
        <v>29.21</v>
      </c>
    </row>
    <row r="20" spans="1:5" ht="14.1" customHeight="1">
      <c r="A20" s="664" t="s">
        <v>408</v>
      </c>
      <c r="B20" s="664" t="s">
        <v>656</v>
      </c>
      <c r="C20" s="449">
        <v>143.5</v>
      </c>
      <c r="D20" s="449">
        <v>0</v>
      </c>
      <c r="E20" s="496">
        <f t="shared" si="1"/>
        <v>143.5</v>
      </c>
    </row>
    <row r="21" spans="1:5" ht="14.1" customHeight="1">
      <c r="A21" s="664" t="s">
        <v>405</v>
      </c>
      <c r="B21" s="664" t="s">
        <v>494</v>
      </c>
      <c r="C21" s="449">
        <v>2007.71</v>
      </c>
      <c r="D21" s="449">
        <v>76.989999999999995</v>
      </c>
      <c r="E21" s="496">
        <f t="shared" si="1"/>
        <v>2084.6999999999998</v>
      </c>
    </row>
    <row r="22" spans="1:5" ht="14.1" customHeight="1">
      <c r="A22" s="664" t="s">
        <v>664</v>
      </c>
      <c r="B22" s="664" t="s">
        <v>496</v>
      </c>
      <c r="C22" s="449">
        <v>2.81</v>
      </c>
      <c r="D22" s="449">
        <v>28.95</v>
      </c>
      <c r="E22" s="496">
        <f t="shared" si="1"/>
        <v>31.759999999999998</v>
      </c>
    </row>
    <row r="23" spans="1:5" ht="14.1" customHeight="1">
      <c r="A23" s="664" t="s">
        <v>665</v>
      </c>
      <c r="B23" s="664" t="s">
        <v>662</v>
      </c>
      <c r="C23" s="449">
        <v>24.98</v>
      </c>
      <c r="D23" s="449">
        <v>0.26</v>
      </c>
      <c r="E23" s="496">
        <f t="shared" si="1"/>
        <v>25.240000000000002</v>
      </c>
    </row>
    <row r="24" spans="1:5" ht="14.1" customHeight="1">
      <c r="A24" s="664" t="s">
        <v>412</v>
      </c>
      <c r="B24" s="664" t="s">
        <v>494</v>
      </c>
      <c r="C24" s="449">
        <v>485.03</v>
      </c>
      <c r="D24" s="449">
        <v>905.1</v>
      </c>
      <c r="E24" s="496">
        <f t="shared" si="1"/>
        <v>1390.13</v>
      </c>
    </row>
    <row r="25" spans="1:5" ht="14.1" customHeight="1">
      <c r="A25" s="664" t="s">
        <v>561</v>
      </c>
      <c r="B25" s="664" t="s">
        <v>496</v>
      </c>
      <c r="C25" s="449">
        <v>0</v>
      </c>
      <c r="D25" s="449">
        <v>10</v>
      </c>
      <c r="E25" s="496">
        <f t="shared" si="1"/>
        <v>10</v>
      </c>
    </row>
    <row r="26" spans="1:5" ht="14.1" customHeight="1" thickBot="1">
      <c r="A26" s="511" t="s">
        <v>13</v>
      </c>
      <c r="B26" s="1350" t="s">
        <v>827</v>
      </c>
      <c r="C26" s="1351"/>
      <c r="D26" s="1351"/>
      <c r="E26" s="1351"/>
    </row>
    <row r="27" spans="1:5" ht="24" customHeight="1">
      <c r="A27" s="1349" t="s">
        <v>149</v>
      </c>
      <c r="B27" s="1349"/>
      <c r="C27" s="1349"/>
      <c r="D27" s="51"/>
      <c r="E27" s="51"/>
    </row>
    <row r="28" spans="1:5" ht="14.25">
      <c r="A28" s="1352" t="s">
        <v>150</v>
      </c>
      <c r="B28" s="1352"/>
      <c r="C28" s="1352"/>
    </row>
    <row r="30" spans="1:5" ht="13.5" thickBot="1"/>
    <row r="31" spans="1:5" s="235" customFormat="1" ht="24.75" customHeight="1">
      <c r="A31" s="504" t="s">
        <v>644</v>
      </c>
      <c r="B31" s="656" t="s">
        <v>654</v>
      </c>
      <c r="C31" s="1219" t="s">
        <v>653</v>
      </c>
      <c r="D31" s="1131"/>
      <c r="E31" s="1131"/>
    </row>
    <row r="32" spans="1:5" s="235" customFormat="1" ht="24.75" customHeight="1" thickBot="1">
      <c r="A32" s="505" t="s">
        <v>649</v>
      </c>
      <c r="B32" s="661" t="s">
        <v>655</v>
      </c>
      <c r="C32" s="107" t="s">
        <v>147</v>
      </c>
      <c r="D32" s="107" t="s">
        <v>148</v>
      </c>
      <c r="E32" s="676" t="s">
        <v>391</v>
      </c>
    </row>
    <row r="33" spans="1:5" ht="21.75" customHeight="1">
      <c r="A33" s="667" t="s">
        <v>409</v>
      </c>
      <c r="B33" s="667" t="s">
        <v>662</v>
      </c>
      <c r="C33" s="448">
        <v>13.8</v>
      </c>
      <c r="D33" s="448">
        <v>7.01</v>
      </c>
      <c r="E33" s="496">
        <f t="shared" ref="E33:E35" si="2">C33+D33</f>
        <v>20.810000000000002</v>
      </c>
    </row>
    <row r="34" spans="1:5" ht="14.1" customHeight="1">
      <c r="A34" s="664" t="s">
        <v>403</v>
      </c>
      <c r="B34" s="664" t="s">
        <v>662</v>
      </c>
      <c r="C34" s="449">
        <v>22.94</v>
      </c>
      <c r="D34" s="449">
        <v>3.83</v>
      </c>
      <c r="E34" s="496">
        <f t="shared" si="2"/>
        <v>26.770000000000003</v>
      </c>
    </row>
    <row r="35" spans="1:5" ht="14.1" customHeight="1">
      <c r="A35" s="664" t="s">
        <v>406</v>
      </c>
      <c r="B35" s="664" t="s">
        <v>659</v>
      </c>
      <c r="C35" s="449">
        <v>285.88</v>
      </c>
      <c r="D35" s="449">
        <v>142.97999999999999</v>
      </c>
      <c r="E35" s="496">
        <f t="shared" si="2"/>
        <v>428.86</v>
      </c>
    </row>
    <row r="36" spans="1:5" ht="14.1" customHeight="1">
      <c r="A36" s="664" t="s">
        <v>397</v>
      </c>
      <c r="B36" s="664" t="s">
        <v>656</v>
      </c>
      <c r="C36" s="449">
        <v>43.67</v>
      </c>
      <c r="D36" s="449">
        <v>266.91000000000003</v>
      </c>
      <c r="E36" s="496">
        <f>C36+D36</f>
        <v>310.58000000000004</v>
      </c>
    </row>
    <row r="37" spans="1:5" ht="14.1" customHeight="1">
      <c r="A37" s="664" t="s">
        <v>658</v>
      </c>
      <c r="B37" s="664" t="s">
        <v>663</v>
      </c>
      <c r="C37" s="449">
        <v>502.52</v>
      </c>
      <c r="D37" s="449">
        <v>797.99</v>
      </c>
      <c r="E37" s="496">
        <f t="shared" ref="E37:E50" si="3">C37+D37</f>
        <v>1300.51</v>
      </c>
    </row>
    <row r="38" spans="1:5" ht="14.1" customHeight="1">
      <c r="A38" s="664" t="s">
        <v>400</v>
      </c>
      <c r="B38" s="664" t="s">
        <v>659</v>
      </c>
      <c r="C38" s="449">
        <v>309.83</v>
      </c>
      <c r="D38" s="451">
        <v>48.02</v>
      </c>
      <c r="E38" s="496">
        <f t="shared" si="3"/>
        <v>357.84999999999997</v>
      </c>
    </row>
    <row r="39" spans="1:5" ht="14.1" customHeight="1">
      <c r="A39" s="664" t="s">
        <v>407</v>
      </c>
      <c r="B39" s="664" t="s">
        <v>492</v>
      </c>
      <c r="C39" s="449">
        <v>8.94</v>
      </c>
      <c r="D39" s="449">
        <v>0.5</v>
      </c>
      <c r="E39" s="496">
        <f t="shared" si="3"/>
        <v>9.44</v>
      </c>
    </row>
    <row r="40" spans="1:5" ht="14.1" customHeight="1">
      <c r="A40" s="664" t="s">
        <v>660</v>
      </c>
      <c r="B40" s="664" t="s">
        <v>828</v>
      </c>
      <c r="C40" s="449">
        <v>0.15</v>
      </c>
      <c r="D40" s="449">
        <v>0</v>
      </c>
      <c r="E40" s="496">
        <f t="shared" si="3"/>
        <v>0.15</v>
      </c>
    </row>
    <row r="41" spans="1:5" ht="14.1" customHeight="1">
      <c r="A41" s="664" t="s">
        <v>661</v>
      </c>
      <c r="B41" s="664" t="s">
        <v>662</v>
      </c>
      <c r="C41" s="449">
        <v>140.83000000000001</v>
      </c>
      <c r="D41" s="451">
        <v>1.93</v>
      </c>
      <c r="E41" s="496">
        <f t="shared" si="3"/>
        <v>142.76000000000002</v>
      </c>
    </row>
    <row r="42" spans="1:5" ht="14.1" customHeight="1">
      <c r="A42" s="664" t="s">
        <v>398</v>
      </c>
      <c r="B42" s="664" t="s">
        <v>662</v>
      </c>
      <c r="C42" s="449">
        <v>371.08</v>
      </c>
      <c r="D42" s="449">
        <v>553.22</v>
      </c>
      <c r="E42" s="496">
        <f t="shared" si="3"/>
        <v>924.3</v>
      </c>
    </row>
    <row r="43" spans="1:5" ht="14.1" customHeight="1">
      <c r="A43" s="664" t="s">
        <v>651</v>
      </c>
      <c r="B43" s="664" t="s">
        <v>976</v>
      </c>
      <c r="C43" s="449">
        <v>16.25</v>
      </c>
      <c r="D43" s="451">
        <v>72.540000000000006</v>
      </c>
      <c r="E43" s="496">
        <f t="shared" si="3"/>
        <v>88.79</v>
      </c>
    </row>
    <row r="44" spans="1:5" ht="14.1" customHeight="1">
      <c r="A44" s="664" t="s">
        <v>399</v>
      </c>
      <c r="B44" s="664" t="s">
        <v>828</v>
      </c>
      <c r="C44" s="449">
        <v>0.5</v>
      </c>
      <c r="D44" s="449">
        <v>0</v>
      </c>
      <c r="E44" s="496">
        <f t="shared" si="3"/>
        <v>0.5</v>
      </c>
    </row>
    <row r="45" spans="1:5" ht="14.1" customHeight="1">
      <c r="A45" s="664" t="s">
        <v>408</v>
      </c>
      <c r="B45" s="664" t="s">
        <v>497</v>
      </c>
      <c r="C45" s="449">
        <v>8.43</v>
      </c>
      <c r="D45" s="451">
        <v>63.88</v>
      </c>
      <c r="E45" s="496">
        <f t="shared" si="3"/>
        <v>72.31</v>
      </c>
    </row>
    <row r="46" spans="1:5" ht="14.1" customHeight="1">
      <c r="A46" s="664" t="s">
        <v>405</v>
      </c>
      <c r="B46" s="664" t="s">
        <v>656</v>
      </c>
      <c r="C46" s="449">
        <v>1497.7</v>
      </c>
      <c r="D46" s="449">
        <v>74.44</v>
      </c>
      <c r="E46" s="496">
        <f t="shared" si="3"/>
        <v>1572.14</v>
      </c>
    </row>
    <row r="47" spans="1:5" ht="14.1" customHeight="1">
      <c r="A47" s="664" t="s">
        <v>664</v>
      </c>
      <c r="B47" s="664" t="s">
        <v>829</v>
      </c>
      <c r="C47" s="449">
        <v>1.2</v>
      </c>
      <c r="D47" s="449">
        <v>0.42</v>
      </c>
      <c r="E47" s="496">
        <f t="shared" si="3"/>
        <v>1.6199999999999999</v>
      </c>
    </row>
    <row r="48" spans="1:5" ht="14.1" customHeight="1">
      <c r="A48" s="664" t="s">
        <v>665</v>
      </c>
      <c r="B48" s="664" t="s">
        <v>496</v>
      </c>
      <c r="C48" s="449">
        <v>0</v>
      </c>
      <c r="D48" s="449">
        <v>17.86</v>
      </c>
      <c r="E48" s="496">
        <f t="shared" si="3"/>
        <v>17.86</v>
      </c>
    </row>
    <row r="49" spans="1:5" ht="14.1" customHeight="1">
      <c r="A49" s="664" t="s">
        <v>412</v>
      </c>
      <c r="B49" s="664" t="s">
        <v>493</v>
      </c>
      <c r="C49" s="449">
        <v>478.02</v>
      </c>
      <c r="D49" s="449">
        <v>218.18</v>
      </c>
      <c r="E49" s="496">
        <f t="shared" si="3"/>
        <v>696.2</v>
      </c>
    </row>
    <row r="50" spans="1:5" ht="14.1" customHeight="1">
      <c r="A50" s="664" t="s">
        <v>561</v>
      </c>
      <c r="B50" s="664" t="s">
        <v>663</v>
      </c>
      <c r="C50" s="449">
        <v>0</v>
      </c>
      <c r="D50" s="449">
        <v>10</v>
      </c>
      <c r="E50" s="496">
        <f t="shared" si="3"/>
        <v>10</v>
      </c>
    </row>
    <row r="51" spans="1:5" ht="14.1" customHeight="1" thickBot="1">
      <c r="A51" s="511" t="s">
        <v>13</v>
      </c>
      <c r="B51" s="1353" t="s">
        <v>827</v>
      </c>
      <c r="C51" s="1354"/>
      <c r="D51" s="1354"/>
      <c r="E51" s="1354"/>
    </row>
    <row r="52" spans="1:5" ht="24.75" customHeight="1">
      <c r="A52" s="1349" t="s">
        <v>149</v>
      </c>
      <c r="B52" s="1349"/>
      <c r="C52" s="1349"/>
    </row>
    <row r="53" spans="1:5" ht="14.25">
      <c r="A53" s="1352" t="s">
        <v>150</v>
      </c>
      <c r="B53" s="1352"/>
      <c r="C53" s="1352"/>
    </row>
  </sheetData>
  <mergeCells count="11">
    <mergeCell ref="A28:C28"/>
    <mergeCell ref="C31:E31"/>
    <mergeCell ref="B51:E51"/>
    <mergeCell ref="A52:C52"/>
    <mergeCell ref="A53:C53"/>
    <mergeCell ref="A27:C27"/>
    <mergeCell ref="A1:E1"/>
    <mergeCell ref="A3:E3"/>
    <mergeCell ref="A4:E4"/>
    <mergeCell ref="C6:E6"/>
    <mergeCell ref="B26:E26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colBreaks count="1" manualBreakCount="1">
    <brk id="6" max="49" man="1"/>
  </colBreaks>
</worksheet>
</file>

<file path=xl/worksheets/sheet85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1:I39"/>
  <sheetViews>
    <sheetView view="pageBreakPreview" zoomScale="75" zoomScaleNormal="75" workbookViewId="0">
      <selection activeCell="E5" sqref="E5:I5"/>
    </sheetView>
  </sheetViews>
  <sheetFormatPr baseColWidth="10" defaultRowHeight="12.75"/>
  <cols>
    <col min="1" max="1" width="46.85546875" style="340" customWidth="1"/>
    <col min="2" max="7" width="18.5703125" style="340" customWidth="1"/>
    <col min="8" max="8" width="0.140625" style="340" customWidth="1"/>
    <col min="9" max="16384" width="11.42578125" style="340"/>
  </cols>
  <sheetData>
    <row r="1" spans="1:8" ht="18">
      <c r="A1" s="1215" t="s">
        <v>525</v>
      </c>
      <c r="B1" s="1215"/>
      <c r="C1" s="1215"/>
      <c r="D1" s="1215"/>
      <c r="E1" s="1215"/>
      <c r="F1" s="1215"/>
      <c r="G1" s="1215"/>
    </row>
    <row r="3" spans="1:8" ht="24.75" customHeight="1">
      <c r="A3" s="1355" t="s">
        <v>977</v>
      </c>
      <c r="B3" s="1355"/>
      <c r="C3" s="1355"/>
      <c r="D3" s="1355"/>
      <c r="E3" s="1355"/>
      <c r="F3" s="1355"/>
      <c r="G3" s="1355"/>
    </row>
    <row r="4" spans="1:8" ht="13.5" thickBot="1">
      <c r="A4" s="42"/>
      <c r="B4" s="42"/>
      <c r="C4" s="42"/>
      <c r="D4" s="42"/>
      <c r="E4" s="42"/>
      <c r="F4" s="42"/>
      <c r="G4" s="42"/>
    </row>
    <row r="5" spans="1:8" s="235" customFormat="1" ht="33" customHeight="1">
      <c r="A5" s="1217" t="s">
        <v>666</v>
      </c>
      <c r="B5" s="1219" t="s">
        <v>637</v>
      </c>
      <c r="C5" s="1220"/>
      <c r="D5" s="1219" t="s">
        <v>667</v>
      </c>
      <c r="E5" s="1220"/>
      <c r="F5" s="1219" t="s">
        <v>639</v>
      </c>
      <c r="G5" s="1131"/>
    </row>
    <row r="6" spans="1:8" s="235" customFormat="1" ht="33" customHeight="1" thickBot="1">
      <c r="A6" s="1218"/>
      <c r="B6" s="107" t="s">
        <v>668</v>
      </c>
      <c r="C6" s="107" t="s">
        <v>567</v>
      </c>
      <c r="D6" s="107" t="s">
        <v>668</v>
      </c>
      <c r="E6" s="107" t="s">
        <v>567</v>
      </c>
      <c r="F6" s="107" t="s">
        <v>668</v>
      </c>
      <c r="G6" s="676" t="s">
        <v>567</v>
      </c>
      <c r="H6" s="236"/>
    </row>
    <row r="7" spans="1:8" ht="29.25" customHeight="1">
      <c r="A7" s="44" t="s">
        <v>669</v>
      </c>
      <c r="B7" s="480">
        <v>11314598</v>
      </c>
      <c r="C7" s="512">
        <v>58.489618770608402</v>
      </c>
      <c r="D7" s="480">
        <v>181317</v>
      </c>
      <c r="E7" s="512">
        <v>89.049377744162996</v>
      </c>
      <c r="F7" s="484">
        <v>1637170</v>
      </c>
      <c r="G7" s="513">
        <v>33.594544664716302</v>
      </c>
      <c r="H7" s="6"/>
    </row>
    <row r="8" spans="1:8" ht="14.1" customHeight="1">
      <c r="A8" s="45" t="s">
        <v>670</v>
      </c>
      <c r="B8" s="484">
        <v>4914740</v>
      </c>
      <c r="C8" s="514">
        <v>25.406229099492499</v>
      </c>
      <c r="D8" s="484">
        <v>995</v>
      </c>
      <c r="E8" s="514">
        <v>0.48866973783728002</v>
      </c>
      <c r="F8" s="484">
        <v>3149469</v>
      </c>
      <c r="G8" s="515">
        <v>64.626750423376606</v>
      </c>
      <c r="H8" s="6"/>
    </row>
    <row r="9" spans="1:8" ht="14.1" customHeight="1">
      <c r="A9" s="45" t="s">
        <v>671</v>
      </c>
      <c r="B9" s="484">
        <v>0</v>
      </c>
      <c r="C9" s="516">
        <v>0</v>
      </c>
      <c r="D9" s="484">
        <v>0</v>
      </c>
      <c r="E9" s="516">
        <v>0</v>
      </c>
      <c r="F9" s="484">
        <v>0</v>
      </c>
      <c r="G9" s="517">
        <v>0</v>
      </c>
      <c r="H9" s="6"/>
    </row>
    <row r="10" spans="1:8" ht="14.1" customHeight="1">
      <c r="A10" s="45" t="s">
        <v>672</v>
      </c>
      <c r="B10" s="484">
        <v>0</v>
      </c>
      <c r="C10" s="516">
        <v>0</v>
      </c>
      <c r="D10" s="484">
        <v>0</v>
      </c>
      <c r="E10" s="516">
        <v>0</v>
      </c>
      <c r="F10" s="516">
        <v>0</v>
      </c>
      <c r="G10" s="517">
        <v>0</v>
      </c>
      <c r="H10" s="6"/>
    </row>
    <row r="11" spans="1:8" ht="14.1" customHeight="1">
      <c r="A11" s="45" t="s">
        <v>673</v>
      </c>
      <c r="B11" s="484">
        <v>0</v>
      </c>
      <c r="C11" s="516">
        <v>0</v>
      </c>
      <c r="D11" s="484">
        <v>0</v>
      </c>
      <c r="E11" s="516">
        <v>0</v>
      </c>
      <c r="F11" s="516">
        <v>0</v>
      </c>
      <c r="G11" s="517">
        <v>0</v>
      </c>
      <c r="H11" s="6"/>
    </row>
    <row r="12" spans="1:8" ht="14.1" customHeight="1">
      <c r="A12" s="45" t="s">
        <v>674</v>
      </c>
      <c r="B12" s="484">
        <v>192372</v>
      </c>
      <c r="C12" s="514">
        <v>0.99444672644485299</v>
      </c>
      <c r="D12" s="484">
        <v>0</v>
      </c>
      <c r="E12" s="516">
        <v>0</v>
      </c>
      <c r="F12" s="484">
        <v>0</v>
      </c>
      <c r="G12" s="515">
        <v>0</v>
      </c>
      <c r="H12" s="6"/>
    </row>
    <row r="13" spans="1:8" ht="14.1" customHeight="1">
      <c r="A13" s="45" t="s">
        <v>675</v>
      </c>
      <c r="B13" s="484">
        <v>46485</v>
      </c>
      <c r="C13" s="514">
        <v>0.24029929552527901</v>
      </c>
      <c r="D13" s="484">
        <v>0</v>
      </c>
      <c r="E13" s="514">
        <v>0</v>
      </c>
      <c r="F13" s="484">
        <v>913</v>
      </c>
      <c r="G13" s="515">
        <v>1.8734657536411001E-2</v>
      </c>
      <c r="H13" s="6"/>
    </row>
    <row r="14" spans="1:8" ht="14.1" customHeight="1">
      <c r="A14" s="45" t="s">
        <v>502</v>
      </c>
      <c r="B14" s="484">
        <v>516</v>
      </c>
      <c r="C14" s="514">
        <v>2.6674074753370801E-3</v>
      </c>
      <c r="D14" s="484">
        <v>0</v>
      </c>
      <c r="E14" s="514">
        <v>0</v>
      </c>
      <c r="F14" s="484">
        <v>0</v>
      </c>
      <c r="G14" s="515">
        <v>0</v>
      </c>
      <c r="H14" s="6"/>
    </row>
    <row r="15" spans="1:8" ht="14.1" customHeight="1">
      <c r="A15" s="45" t="s">
        <v>676</v>
      </c>
      <c r="B15" s="484">
        <v>2359400</v>
      </c>
      <c r="C15" s="514">
        <v>12.196668987035501</v>
      </c>
      <c r="D15" s="484">
        <v>168</v>
      </c>
      <c r="E15" s="514">
        <v>8.2509061262977995E-2</v>
      </c>
      <c r="F15" s="484">
        <v>929</v>
      </c>
      <c r="G15" s="515">
        <v>1.9062975740773098E-2</v>
      </c>
      <c r="H15" s="6"/>
    </row>
    <row r="16" spans="1:8" s="48" customFormat="1" ht="14.1" customHeight="1">
      <c r="A16" s="46" t="s">
        <v>391</v>
      </c>
      <c r="B16" s="59">
        <v>18828111</v>
      </c>
      <c r="C16" s="351">
        <v>97.329930286581899</v>
      </c>
      <c r="D16" s="59">
        <v>182480</v>
      </c>
      <c r="E16" s="351">
        <v>89.620556543263206</v>
      </c>
      <c r="F16" s="59">
        <v>4788481</v>
      </c>
      <c r="G16" s="347">
        <v>98.259092721370095</v>
      </c>
      <c r="H16" s="47"/>
    </row>
    <row r="17" spans="1:8" ht="14.1" customHeight="1">
      <c r="A17" s="45"/>
      <c r="B17" s="484"/>
      <c r="C17" s="514"/>
      <c r="D17" s="484"/>
      <c r="E17" s="514"/>
      <c r="F17" s="484"/>
      <c r="G17" s="515"/>
      <c r="H17" s="6"/>
    </row>
    <row r="18" spans="1:8" ht="14.1" customHeight="1">
      <c r="A18" s="45" t="s">
        <v>545</v>
      </c>
      <c r="B18" s="59">
        <v>516515</v>
      </c>
      <c r="C18" s="351">
        <v>2.6700697134180804</v>
      </c>
      <c r="D18" s="59">
        <v>21134</v>
      </c>
      <c r="E18" s="351">
        <v>10.3794434567368</v>
      </c>
      <c r="F18" s="59">
        <v>84840</v>
      </c>
      <c r="G18" s="347">
        <v>1.74090727862991</v>
      </c>
      <c r="H18" s="6"/>
    </row>
    <row r="19" spans="1:8">
      <c r="A19" s="45"/>
      <c r="B19" s="484"/>
      <c r="C19" s="378"/>
      <c r="D19" s="484"/>
      <c r="E19" s="65"/>
      <c r="F19" s="484"/>
      <c r="G19" s="348"/>
      <c r="H19" s="6"/>
    </row>
    <row r="20" spans="1:8" s="48" customFormat="1" ht="13.5" thickBot="1">
      <c r="A20" s="130" t="s">
        <v>478</v>
      </c>
      <c r="B20" s="157">
        <f>B16+B18</f>
        <v>19344626</v>
      </c>
      <c r="C20" s="167"/>
      <c r="D20" s="157">
        <f>D16+D18</f>
        <v>203614</v>
      </c>
      <c r="E20" s="167"/>
      <c r="F20" s="157">
        <f>F16+F18</f>
        <v>4873321</v>
      </c>
      <c r="G20" s="349"/>
      <c r="H20" s="47"/>
    </row>
    <row r="21" spans="1:8">
      <c r="A21" s="51"/>
      <c r="B21" s="51"/>
      <c r="C21" s="51"/>
      <c r="D21" s="51"/>
      <c r="E21" s="51"/>
      <c r="F21" s="51"/>
      <c r="G21" s="51"/>
      <c r="H21" s="6"/>
    </row>
    <row r="22" spans="1:8">
      <c r="H22" s="6"/>
    </row>
    <row r="23" spans="1:8" ht="13.5" thickBot="1">
      <c r="A23" s="42"/>
      <c r="B23" s="42"/>
      <c r="C23" s="42"/>
      <c r="D23" s="42"/>
      <c r="E23" s="42"/>
      <c r="F23" s="42"/>
      <c r="G23" s="42"/>
      <c r="H23" s="6"/>
    </row>
    <row r="24" spans="1:8" ht="33.75" customHeight="1">
      <c r="A24" s="1217" t="s">
        <v>666</v>
      </c>
      <c r="B24" s="1219" t="s">
        <v>677</v>
      </c>
      <c r="C24" s="1220"/>
      <c r="D24" s="1219" t="s">
        <v>678</v>
      </c>
      <c r="E24" s="1220"/>
      <c r="F24" s="1219" t="s">
        <v>391</v>
      </c>
      <c r="G24" s="1131"/>
      <c r="H24" s="6"/>
    </row>
    <row r="25" spans="1:8" ht="33.75" customHeight="1" thickBot="1">
      <c r="A25" s="1218"/>
      <c r="B25" s="107" t="s">
        <v>668</v>
      </c>
      <c r="C25" s="107" t="s">
        <v>567</v>
      </c>
      <c r="D25" s="107" t="s">
        <v>668</v>
      </c>
      <c r="E25" s="107" t="s">
        <v>567</v>
      </c>
      <c r="F25" s="107" t="s">
        <v>668</v>
      </c>
      <c r="G25" s="676" t="s">
        <v>567</v>
      </c>
      <c r="H25" s="6"/>
    </row>
    <row r="26" spans="1:8" ht="28.5" customHeight="1">
      <c r="A26" s="44" t="s">
        <v>669</v>
      </c>
      <c r="B26" s="480">
        <v>1236023</v>
      </c>
      <c r="C26" s="500">
        <v>50.186470125597801</v>
      </c>
      <c r="D26" s="480">
        <v>11312888</v>
      </c>
      <c r="E26" s="500">
        <v>40.602644972850698</v>
      </c>
      <c r="F26" s="480">
        <v>25681996</v>
      </c>
      <c r="G26" s="503">
        <v>46.910443069587402</v>
      </c>
      <c r="H26" s="6"/>
    </row>
    <row r="27" spans="1:8" ht="14.1" customHeight="1">
      <c r="A27" s="45" t="s">
        <v>670</v>
      </c>
      <c r="B27" s="484">
        <v>839098</v>
      </c>
      <c r="C27" s="378">
        <v>34.070051050384102</v>
      </c>
      <c r="D27" s="484">
        <v>13637134</v>
      </c>
      <c r="E27" s="378">
        <v>48.944505616001109</v>
      </c>
      <c r="F27" s="484">
        <v>22541436</v>
      </c>
      <c r="G27" s="502">
        <v>41.173931737422102</v>
      </c>
      <c r="H27" s="6"/>
    </row>
    <row r="28" spans="1:8" ht="14.1" customHeight="1">
      <c r="A28" s="45" t="s">
        <v>671</v>
      </c>
      <c r="B28" s="484">
        <v>0</v>
      </c>
      <c r="C28" s="378">
        <v>0</v>
      </c>
      <c r="D28" s="484">
        <v>0</v>
      </c>
      <c r="E28" s="378">
        <v>0</v>
      </c>
      <c r="F28" s="484">
        <v>0</v>
      </c>
      <c r="G28" s="502">
        <v>0</v>
      </c>
      <c r="H28" s="6"/>
    </row>
    <row r="29" spans="1:8" ht="14.1" customHeight="1">
      <c r="A29" s="45" t="s">
        <v>672</v>
      </c>
      <c r="B29" s="484">
        <v>0</v>
      </c>
      <c r="C29" s="378">
        <v>0</v>
      </c>
      <c r="D29" s="484">
        <v>0</v>
      </c>
      <c r="E29" s="378">
        <v>0</v>
      </c>
      <c r="F29" s="484">
        <v>0</v>
      </c>
      <c r="G29" s="502">
        <v>0</v>
      </c>
      <c r="H29" s="6"/>
    </row>
    <row r="30" spans="1:8" ht="14.1" customHeight="1">
      <c r="A30" s="45" t="s">
        <v>673</v>
      </c>
      <c r="B30" s="484">
        <v>0</v>
      </c>
      <c r="C30" s="378">
        <v>0</v>
      </c>
      <c r="D30" s="484">
        <v>2719</v>
      </c>
      <c r="E30" s="378">
        <v>9.7586568240736696E-3</v>
      </c>
      <c r="F30" s="484">
        <v>2719</v>
      </c>
      <c r="G30" s="502">
        <v>4.9664946099286103E-3</v>
      </c>
      <c r="H30" s="6"/>
    </row>
    <row r="31" spans="1:8" ht="14.1" customHeight="1">
      <c r="A31" s="45" t="s">
        <v>674</v>
      </c>
      <c r="B31" s="484">
        <v>6740</v>
      </c>
      <c r="C31" s="378">
        <v>0.27366546467705599</v>
      </c>
      <c r="D31" s="484">
        <v>1438</v>
      </c>
      <c r="E31" s="378">
        <v>5.1610696995284802E-3</v>
      </c>
      <c r="F31" s="484">
        <v>200550</v>
      </c>
      <c r="G31" s="502">
        <v>0.36632235896328902</v>
      </c>
      <c r="H31" s="6"/>
    </row>
    <row r="32" spans="1:8" ht="14.1" customHeight="1">
      <c r="A32" s="45" t="s">
        <v>675</v>
      </c>
      <c r="B32" s="484">
        <v>4239</v>
      </c>
      <c r="C32" s="378">
        <v>0.17211689981691999</v>
      </c>
      <c r="D32" s="484">
        <v>142757</v>
      </c>
      <c r="E32" s="378">
        <v>0.51236357934324595</v>
      </c>
      <c r="F32" s="484">
        <v>194394</v>
      </c>
      <c r="G32" s="502">
        <v>0.35507787907409399</v>
      </c>
      <c r="H32" s="6"/>
    </row>
    <row r="33" spans="1:9" ht="14.1" customHeight="1">
      <c r="A33" s="45" t="s">
        <v>502</v>
      </c>
      <c r="B33" s="484">
        <v>2251</v>
      </c>
      <c r="C33" s="378">
        <v>9.1397768692589587E-2</v>
      </c>
      <c r="D33" s="484">
        <v>5318</v>
      </c>
      <c r="E33" s="378">
        <v>1.9086626329688799E-2</v>
      </c>
      <c r="F33" s="484">
        <v>8085</v>
      </c>
      <c r="G33" s="502">
        <v>1.4767969445116901E-2</v>
      </c>
      <c r="H33" s="6"/>
    </row>
    <row r="34" spans="1:9" ht="14.1" customHeight="1">
      <c r="A34" s="45" t="s">
        <v>676</v>
      </c>
      <c r="B34" s="484">
        <v>151060</v>
      </c>
      <c r="C34" s="378">
        <v>6.1335170762783608</v>
      </c>
      <c r="D34" s="484">
        <v>153865</v>
      </c>
      <c r="E34" s="378">
        <v>0.55223086878855998</v>
      </c>
      <c r="F34" s="484">
        <v>2665422</v>
      </c>
      <c r="G34" s="502">
        <v>4.8686296418481501</v>
      </c>
      <c r="H34" s="6"/>
      <c r="I34" s="70"/>
    </row>
    <row r="35" spans="1:9" s="48" customFormat="1" ht="14.1" customHeight="1">
      <c r="A35" s="46" t="s">
        <v>391</v>
      </c>
      <c r="B35" s="59">
        <v>2239411</v>
      </c>
      <c r="C35" s="67">
        <v>90.927218385446807</v>
      </c>
      <c r="D35" s="59">
        <v>25256119</v>
      </c>
      <c r="E35" s="67">
        <v>90.645751389836903</v>
      </c>
      <c r="F35" s="59">
        <v>51294602</v>
      </c>
      <c r="G35" s="68">
        <v>93.694139150950093</v>
      </c>
      <c r="H35" s="47"/>
    </row>
    <row r="36" spans="1:9" ht="14.1" customHeight="1">
      <c r="A36" s="45"/>
      <c r="B36" s="59"/>
      <c r="C36" s="67"/>
      <c r="D36" s="59"/>
      <c r="E36" s="67"/>
      <c r="F36" s="59"/>
      <c r="G36" s="68"/>
      <c r="H36" s="6"/>
    </row>
    <row r="37" spans="1:9" ht="14.1" customHeight="1">
      <c r="A37" s="46" t="s">
        <v>545</v>
      </c>
      <c r="B37" s="59">
        <v>223450</v>
      </c>
      <c r="C37" s="67">
        <v>9.0727816145531595</v>
      </c>
      <c r="D37" s="59">
        <v>2606322</v>
      </c>
      <c r="E37" s="67">
        <v>9.3542486101630509</v>
      </c>
      <c r="F37" s="59">
        <v>3452261</v>
      </c>
      <c r="G37" s="68">
        <v>6.3058608490499299</v>
      </c>
      <c r="H37" s="6"/>
    </row>
    <row r="38" spans="1:9">
      <c r="A38" s="45"/>
      <c r="B38" s="59"/>
      <c r="C38" s="67"/>
      <c r="D38" s="59"/>
      <c r="E38" s="67"/>
      <c r="F38" s="59"/>
      <c r="G38" s="68"/>
    </row>
    <row r="39" spans="1:9" s="48" customFormat="1" ht="13.5" thickBot="1">
      <c r="A39" s="130" t="s">
        <v>478</v>
      </c>
      <c r="B39" s="157">
        <f>B35+B37</f>
        <v>2462861</v>
      </c>
      <c r="C39" s="132"/>
      <c r="D39" s="157">
        <f>D35+D37</f>
        <v>27862441</v>
      </c>
      <c r="E39" s="132"/>
      <c r="F39" s="157">
        <f>F35+F37</f>
        <v>54746863</v>
      </c>
      <c r="G39" s="168"/>
    </row>
  </sheetData>
  <mergeCells count="10">
    <mergeCell ref="A24:A25"/>
    <mergeCell ref="B24:C24"/>
    <mergeCell ref="D24:E24"/>
    <mergeCell ref="F24:G24"/>
    <mergeCell ref="A1:G1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colBreaks count="1" manualBreakCount="1">
    <brk id="7" max="1048575" man="1"/>
  </colBreaks>
  <drawing r:id="rId2"/>
</worksheet>
</file>

<file path=xl/worksheets/sheet86.xml><?xml version="1.0" encoding="utf-8"?>
<worksheet xmlns="http://schemas.openxmlformats.org/spreadsheetml/2006/main" xmlns:r="http://schemas.openxmlformats.org/officeDocument/2006/relationships">
  <sheetPr codeName="Hoja86">
    <pageSetUpPr fitToPage="1"/>
  </sheetPr>
  <dimension ref="A1:K51"/>
  <sheetViews>
    <sheetView view="pageBreakPreview" topLeftCell="A22" zoomScale="75" zoomScaleNormal="75" workbookViewId="0">
      <selection activeCell="E5" sqref="E5:I5"/>
    </sheetView>
  </sheetViews>
  <sheetFormatPr baseColWidth="10" defaultRowHeight="12.75"/>
  <cols>
    <col min="1" max="1" width="62.5703125" style="340" customWidth="1"/>
    <col min="2" max="9" width="17.42578125" style="340" customWidth="1"/>
    <col min="10" max="10" width="0.28515625" style="340" customWidth="1"/>
    <col min="11" max="16384" width="11.42578125" style="340"/>
  </cols>
  <sheetData>
    <row r="1" spans="1:11" ht="18">
      <c r="A1" s="1215" t="s">
        <v>525</v>
      </c>
      <c r="B1" s="1215"/>
      <c r="C1" s="1215"/>
      <c r="D1" s="1215"/>
      <c r="E1" s="1215"/>
      <c r="F1" s="1215"/>
      <c r="G1" s="1215"/>
      <c r="H1" s="1215"/>
      <c r="I1" s="1215"/>
    </row>
    <row r="3" spans="1:11" ht="24.75" customHeight="1">
      <c r="A3" s="1355" t="s">
        <v>978</v>
      </c>
      <c r="B3" s="1355"/>
      <c r="C3" s="1355"/>
      <c r="D3" s="1355"/>
      <c r="E3" s="1355"/>
      <c r="F3" s="1355"/>
      <c r="G3" s="1355"/>
      <c r="H3" s="1355"/>
      <c r="I3" s="1355"/>
    </row>
    <row r="4" spans="1:11" ht="13.5" thickBot="1">
      <c r="A4" s="42"/>
      <c r="B4" s="42"/>
      <c r="C4" s="42"/>
      <c r="D4" s="42"/>
      <c r="E4" s="42"/>
      <c r="F4" s="42"/>
      <c r="G4" s="42"/>
      <c r="H4" s="42"/>
      <c r="I4" s="42"/>
    </row>
    <row r="5" spans="1:11" s="235" customFormat="1" ht="27" customHeight="1">
      <c r="A5" s="1217" t="s">
        <v>679</v>
      </c>
      <c r="B5" s="1243" t="s">
        <v>680</v>
      </c>
      <c r="C5" s="1217"/>
      <c r="D5" s="1219" t="s">
        <v>564</v>
      </c>
      <c r="E5" s="1131"/>
      <c r="F5" s="1131"/>
      <c r="G5" s="1131"/>
      <c r="H5" s="1243" t="s">
        <v>618</v>
      </c>
      <c r="I5" s="1343"/>
    </row>
    <row r="6" spans="1:11" s="235" customFormat="1" ht="33.75" customHeight="1">
      <c r="A6" s="1238"/>
      <c r="B6" s="1246"/>
      <c r="C6" s="1239"/>
      <c r="D6" s="1346" t="s">
        <v>681</v>
      </c>
      <c r="E6" s="1347"/>
      <c r="F6" s="1346" t="s">
        <v>682</v>
      </c>
      <c r="G6" s="1347"/>
      <c r="H6" s="1246"/>
      <c r="I6" s="1344"/>
    </row>
    <row r="7" spans="1:11" s="235" customFormat="1" ht="27" customHeight="1" thickBot="1">
      <c r="A7" s="1218"/>
      <c r="B7" s="107" t="s">
        <v>522</v>
      </c>
      <c r="C7" s="107" t="s">
        <v>567</v>
      </c>
      <c r="D7" s="107" t="s">
        <v>520</v>
      </c>
      <c r="E7" s="107" t="s">
        <v>567</v>
      </c>
      <c r="F7" s="107" t="s">
        <v>520</v>
      </c>
      <c r="G7" s="107" t="s">
        <v>567</v>
      </c>
      <c r="H7" s="107" t="s">
        <v>520</v>
      </c>
      <c r="I7" s="676" t="s">
        <v>567</v>
      </c>
      <c r="J7" s="236"/>
      <c r="K7" s="236"/>
    </row>
    <row r="8" spans="1:11">
      <c r="A8" s="44"/>
      <c r="B8" s="64"/>
      <c r="C8" s="64"/>
      <c r="D8" s="64"/>
      <c r="E8" s="64"/>
      <c r="F8" s="71"/>
      <c r="G8" s="64"/>
      <c r="H8" s="71"/>
      <c r="I8" s="72"/>
      <c r="J8" s="6"/>
      <c r="K8" s="6"/>
    </row>
    <row r="9" spans="1:11" ht="14.1" customHeight="1">
      <c r="A9" s="46" t="s">
        <v>683</v>
      </c>
      <c r="B9" s="30"/>
      <c r="C9" s="65"/>
      <c r="D9" s="73"/>
      <c r="E9" s="65"/>
      <c r="F9" s="73"/>
      <c r="G9" s="65"/>
      <c r="H9" s="73"/>
      <c r="I9" s="69"/>
      <c r="J9" s="6"/>
      <c r="K9" s="6"/>
    </row>
    <row r="10" spans="1:11" ht="14.1" customHeight="1">
      <c r="A10" s="74" t="s">
        <v>684</v>
      </c>
      <c r="B10" s="518">
        <v>10900</v>
      </c>
      <c r="C10" s="519">
        <v>92.294665537679904</v>
      </c>
      <c r="D10" s="519">
        <v>12316.07</v>
      </c>
      <c r="E10" s="519">
        <v>37.456084541515303</v>
      </c>
      <c r="F10" s="519">
        <v>42086.42</v>
      </c>
      <c r="G10" s="519">
        <v>64.862456469567107</v>
      </c>
      <c r="H10" s="519">
        <v>12015.85</v>
      </c>
      <c r="I10" s="520">
        <v>100</v>
      </c>
      <c r="J10" s="6"/>
      <c r="K10" s="6"/>
    </row>
    <row r="11" spans="1:11" ht="14.1" customHeight="1">
      <c r="A11" s="74" t="s">
        <v>685</v>
      </c>
      <c r="B11" s="518">
        <v>667</v>
      </c>
      <c r="C11" s="519">
        <v>5.6477561388653701</v>
      </c>
      <c r="D11" s="519">
        <v>9344.65</v>
      </c>
      <c r="E11" s="519">
        <v>28.419292875963801</v>
      </c>
      <c r="F11" s="519">
        <v>10846.94</v>
      </c>
      <c r="G11" s="519">
        <v>16.717011653117702</v>
      </c>
      <c r="H11" s="519">
        <v>0</v>
      </c>
      <c r="I11" s="520">
        <v>0</v>
      </c>
      <c r="J11" s="6"/>
      <c r="K11" s="6"/>
    </row>
    <row r="12" spans="1:11" ht="14.1" customHeight="1">
      <c r="A12" s="74" t="s">
        <v>686</v>
      </c>
      <c r="B12" s="518">
        <v>243</v>
      </c>
      <c r="C12" s="519">
        <v>2.0575783234546998</v>
      </c>
      <c r="D12" s="519">
        <v>11220.64</v>
      </c>
      <c r="E12" s="519">
        <v>34.1246225825209</v>
      </c>
      <c r="F12" s="519">
        <v>11952.28</v>
      </c>
      <c r="G12" s="519">
        <v>18.420531877315199</v>
      </c>
      <c r="H12" s="519">
        <v>0</v>
      </c>
      <c r="I12" s="520">
        <v>0</v>
      </c>
      <c r="J12" s="6"/>
      <c r="K12" s="6"/>
    </row>
    <row r="13" spans="1:11" ht="14.1" customHeight="1">
      <c r="A13" s="45"/>
      <c r="B13" s="518"/>
      <c r="C13" s="519"/>
      <c r="D13" s="519"/>
      <c r="E13" s="519"/>
      <c r="F13" s="519"/>
      <c r="G13" s="519"/>
      <c r="H13" s="519"/>
      <c r="I13" s="520"/>
      <c r="J13" s="6"/>
      <c r="K13" s="6"/>
    </row>
    <row r="14" spans="1:11" ht="14.1" customHeight="1">
      <c r="A14" s="46" t="s">
        <v>687</v>
      </c>
      <c r="B14" s="518"/>
      <c r="C14" s="519"/>
      <c r="D14" s="519"/>
      <c r="E14" s="519"/>
      <c r="F14" s="519"/>
      <c r="G14" s="519"/>
      <c r="H14" s="519"/>
      <c r="I14" s="520"/>
      <c r="J14" s="6"/>
      <c r="K14" s="6"/>
    </row>
    <row r="15" spans="1:11" ht="14.1" customHeight="1">
      <c r="A15" s="74" t="s">
        <v>688</v>
      </c>
      <c r="B15" s="518">
        <v>7705</v>
      </c>
      <c r="C15" s="519">
        <v>65.241320914479303</v>
      </c>
      <c r="D15" s="519">
        <v>1811.83</v>
      </c>
      <c r="E15" s="519">
        <v>5.5102039575005399</v>
      </c>
      <c r="F15" s="519">
        <v>5388</v>
      </c>
      <c r="G15" s="519">
        <v>8.3038404183113492</v>
      </c>
      <c r="H15" s="519">
        <v>2925.13</v>
      </c>
      <c r="I15" s="520">
        <v>24.343929060366101</v>
      </c>
      <c r="J15" s="6"/>
      <c r="K15" s="6"/>
    </row>
    <row r="16" spans="1:11" ht="14.1" customHeight="1">
      <c r="A16" s="74" t="s">
        <v>689</v>
      </c>
      <c r="B16" s="518">
        <v>4039</v>
      </c>
      <c r="C16" s="519">
        <v>34.199830651989799</v>
      </c>
      <c r="D16" s="519">
        <v>18421.93</v>
      </c>
      <c r="E16" s="519">
        <v>56.025450285511297</v>
      </c>
      <c r="F16" s="519">
        <v>47121.32</v>
      </c>
      <c r="G16" s="519">
        <v>72.6221086822909</v>
      </c>
      <c r="H16" s="519">
        <v>7596.28</v>
      </c>
      <c r="I16" s="520">
        <v>63.2188317930067</v>
      </c>
      <c r="J16" s="6"/>
      <c r="K16" s="6"/>
    </row>
    <row r="17" spans="1:11" ht="14.1" customHeight="1">
      <c r="A17" s="74" t="s">
        <v>690</v>
      </c>
      <c r="B17" s="518">
        <v>66</v>
      </c>
      <c r="C17" s="519">
        <v>0.55884843353090596</v>
      </c>
      <c r="D17" s="519">
        <v>12647.6</v>
      </c>
      <c r="E17" s="519">
        <v>38.464345756988202</v>
      </c>
      <c r="F17" s="519">
        <v>12376.32</v>
      </c>
      <c r="G17" s="519">
        <v>19.0740508993978</v>
      </c>
      <c r="H17" s="519">
        <v>1494.44</v>
      </c>
      <c r="I17" s="520">
        <v>12.437239146627199</v>
      </c>
      <c r="J17" s="6"/>
      <c r="K17" s="6"/>
    </row>
    <row r="18" spans="1:11" ht="14.1" customHeight="1">
      <c r="A18" s="45"/>
      <c r="B18" s="518"/>
      <c r="C18" s="519"/>
      <c r="D18" s="519"/>
      <c r="E18" s="519"/>
      <c r="F18" s="519"/>
      <c r="G18" s="519"/>
      <c r="H18" s="519"/>
      <c r="I18" s="520"/>
      <c r="J18" s="6"/>
      <c r="K18" s="6"/>
    </row>
    <row r="19" spans="1:11" ht="14.1" customHeight="1">
      <c r="A19" s="46" t="s">
        <v>691</v>
      </c>
      <c r="B19" s="518"/>
      <c r="C19" s="519"/>
      <c r="D19" s="519"/>
      <c r="E19" s="519"/>
      <c r="F19" s="519"/>
      <c r="G19" s="519"/>
      <c r="H19" s="519"/>
      <c r="I19" s="520"/>
      <c r="J19" s="6"/>
      <c r="K19" s="6"/>
    </row>
    <row r="20" spans="1:11" ht="14.1" customHeight="1">
      <c r="A20" s="74" t="s">
        <v>692</v>
      </c>
      <c r="B20" s="518">
        <v>9019</v>
      </c>
      <c r="C20" s="519">
        <v>76.367485182049094</v>
      </c>
      <c r="D20" s="519">
        <v>3473.98</v>
      </c>
      <c r="E20" s="519">
        <v>10.565195600181999</v>
      </c>
      <c r="F20" s="519">
        <v>8182.7</v>
      </c>
      <c r="G20" s="519">
        <v>12.610956754067599</v>
      </c>
      <c r="H20" s="519">
        <v>5208.51</v>
      </c>
      <c r="I20" s="520">
        <v>43.346995842990701</v>
      </c>
      <c r="J20" s="6"/>
      <c r="K20" s="6"/>
    </row>
    <row r="21" spans="1:11" ht="14.1" customHeight="1">
      <c r="A21" s="74" t="s">
        <v>693</v>
      </c>
      <c r="B21" s="518">
        <v>2106</v>
      </c>
      <c r="C21" s="519">
        <v>17.832345469940702</v>
      </c>
      <c r="D21" s="519">
        <v>7387.63</v>
      </c>
      <c r="E21" s="519">
        <v>22.467531756593999</v>
      </c>
      <c r="F21" s="519">
        <v>19308.84</v>
      </c>
      <c r="G21" s="519">
        <v>29.7582639240362</v>
      </c>
      <c r="H21" s="519">
        <v>3188.85</v>
      </c>
      <c r="I21" s="520">
        <v>26.538696804637201</v>
      </c>
      <c r="J21" s="6"/>
      <c r="K21" s="6"/>
    </row>
    <row r="22" spans="1:11" ht="14.1" customHeight="1">
      <c r="A22" s="74" t="s">
        <v>694</v>
      </c>
      <c r="B22" s="518">
        <v>685</v>
      </c>
      <c r="C22" s="519">
        <v>5.8001693480101597</v>
      </c>
      <c r="D22" s="519">
        <v>22019.75</v>
      </c>
      <c r="E22" s="519">
        <v>66.967272643224007</v>
      </c>
      <c r="F22" s="519">
        <v>37394.1</v>
      </c>
      <c r="G22" s="519">
        <v>57.630779321896199</v>
      </c>
      <c r="H22" s="519">
        <v>3618.49</v>
      </c>
      <c r="I22" s="520">
        <v>30.114307352372101</v>
      </c>
      <c r="J22" s="6"/>
      <c r="K22" s="6"/>
    </row>
    <row r="23" spans="1:11" ht="14.1" customHeight="1">
      <c r="A23" s="45"/>
      <c r="B23" s="518"/>
      <c r="C23" s="519"/>
      <c r="D23" s="519"/>
      <c r="E23" s="519"/>
      <c r="F23" s="519"/>
      <c r="G23" s="519"/>
      <c r="H23" s="519"/>
      <c r="I23" s="520"/>
      <c r="J23" s="6"/>
      <c r="K23" s="6"/>
    </row>
    <row r="24" spans="1:11" ht="14.1" customHeight="1">
      <c r="A24" s="46" t="s">
        <v>695</v>
      </c>
      <c r="B24" s="518"/>
      <c r="C24" s="519"/>
      <c r="D24" s="519"/>
      <c r="E24" s="519"/>
      <c r="F24" s="519"/>
      <c r="G24" s="519"/>
      <c r="H24" s="519"/>
      <c r="I24" s="520"/>
      <c r="J24" s="6"/>
      <c r="K24" s="6"/>
    </row>
    <row r="25" spans="1:11" ht="14.1" customHeight="1">
      <c r="A25" s="74" t="s">
        <v>696</v>
      </c>
      <c r="B25" s="518">
        <v>7633</v>
      </c>
      <c r="C25" s="519">
        <v>64.631668077900102</v>
      </c>
      <c r="D25" s="519">
        <v>1745.58</v>
      </c>
      <c r="E25" s="519">
        <v>5.3087220236632504</v>
      </c>
      <c r="F25" s="519">
        <v>5110.09</v>
      </c>
      <c r="G25" s="519">
        <v>7.8755330147009399</v>
      </c>
      <c r="H25" s="519">
        <v>2768.72</v>
      </c>
      <c r="I25" s="520">
        <v>23.042231718937902</v>
      </c>
      <c r="J25" s="6"/>
      <c r="K25" s="6"/>
    </row>
    <row r="26" spans="1:11" ht="14.1" customHeight="1">
      <c r="A26" s="74" t="s">
        <v>697</v>
      </c>
      <c r="B26" s="518">
        <v>4091</v>
      </c>
      <c r="C26" s="519">
        <v>34.640135478408098</v>
      </c>
      <c r="D26" s="519">
        <v>17842.45</v>
      </c>
      <c r="E26" s="519">
        <v>54.263114421057999</v>
      </c>
      <c r="F26" s="519">
        <v>46033.77</v>
      </c>
      <c r="G26" s="519">
        <v>70.946005926735097</v>
      </c>
      <c r="H26" s="519">
        <v>7571.91</v>
      </c>
      <c r="I26" s="520">
        <v>63.016016345077503</v>
      </c>
      <c r="J26" s="6"/>
      <c r="K26" s="6"/>
    </row>
    <row r="27" spans="1:11" ht="14.1" customHeight="1">
      <c r="A27" s="74" t="s">
        <v>690</v>
      </c>
      <c r="B27" s="518">
        <v>86</v>
      </c>
      <c r="C27" s="519">
        <v>0.72819644369178704</v>
      </c>
      <c r="D27" s="519">
        <v>13293.33</v>
      </c>
      <c r="E27" s="519">
        <v>40.428163555278701</v>
      </c>
      <c r="F27" s="519">
        <v>13741.78</v>
      </c>
      <c r="G27" s="519">
        <v>21.178461058563997</v>
      </c>
      <c r="H27" s="519">
        <v>1675.22</v>
      </c>
      <c r="I27" s="520">
        <v>13.9417519359846</v>
      </c>
      <c r="J27" s="6"/>
      <c r="K27" s="6"/>
    </row>
    <row r="28" spans="1:11" ht="14.1" customHeight="1">
      <c r="A28" s="45"/>
      <c r="B28" s="518"/>
      <c r="C28" s="519"/>
      <c r="D28" s="519"/>
      <c r="E28" s="519"/>
      <c r="F28" s="519"/>
      <c r="G28" s="519"/>
      <c r="H28" s="519"/>
      <c r="I28" s="520"/>
      <c r="J28" s="6"/>
      <c r="K28" s="6"/>
    </row>
    <row r="29" spans="1:11" ht="14.1" customHeight="1">
      <c r="A29" s="46" t="s">
        <v>698</v>
      </c>
      <c r="B29" s="518"/>
      <c r="C29" s="519"/>
      <c r="D29" s="519"/>
      <c r="E29" s="519"/>
      <c r="F29" s="519"/>
      <c r="G29" s="519"/>
      <c r="H29" s="519"/>
      <c r="I29" s="520"/>
      <c r="J29" s="6"/>
      <c r="K29" s="6"/>
    </row>
    <row r="30" spans="1:11" ht="14.1" customHeight="1">
      <c r="A30" s="74" t="s">
        <v>696</v>
      </c>
      <c r="B30" s="518">
        <v>10438</v>
      </c>
      <c r="C30" s="519">
        <v>88.382726502963621</v>
      </c>
      <c r="D30" s="519">
        <v>5826.92</v>
      </c>
      <c r="E30" s="519">
        <v>17.721043168530699</v>
      </c>
      <c r="F30" s="519">
        <v>24938.6</v>
      </c>
      <c r="G30" s="519">
        <v>38.4346983400333</v>
      </c>
      <c r="H30" s="519">
        <v>5701.81</v>
      </c>
      <c r="I30" s="520">
        <v>47.452406612932101</v>
      </c>
      <c r="J30" s="6"/>
      <c r="K30" s="6"/>
    </row>
    <row r="31" spans="1:11" ht="14.1" customHeight="1">
      <c r="A31" s="74" t="s">
        <v>697</v>
      </c>
      <c r="B31" s="518">
        <v>1330</v>
      </c>
      <c r="C31" s="519">
        <v>11.261642675698599</v>
      </c>
      <c r="D31" s="519">
        <v>17376.41</v>
      </c>
      <c r="E31" s="519">
        <v>52.845776452068897</v>
      </c>
      <c r="F31" s="519">
        <v>34791.56</v>
      </c>
      <c r="G31" s="519">
        <v>53.619814800316398</v>
      </c>
      <c r="H31" s="519">
        <v>5472.86</v>
      </c>
      <c r="I31" s="520">
        <v>45.547006662033901</v>
      </c>
      <c r="J31" s="6"/>
      <c r="K31" s="6"/>
    </row>
    <row r="32" spans="1:11" ht="14.1" customHeight="1">
      <c r="A32" s="74" t="s">
        <v>690</v>
      </c>
      <c r="B32" s="518">
        <v>42</v>
      </c>
      <c r="C32" s="519">
        <v>0.35563082133784901</v>
      </c>
      <c r="D32" s="519">
        <v>9678.0300000000007</v>
      </c>
      <c r="E32" s="519">
        <v>29.433180379400401</v>
      </c>
      <c r="F32" s="519">
        <v>5155.4799999999996</v>
      </c>
      <c r="G32" s="519">
        <v>7.9454868596503001</v>
      </c>
      <c r="H32" s="519">
        <v>841.18</v>
      </c>
      <c r="I32" s="520">
        <v>7.0005867250340206</v>
      </c>
      <c r="J32" s="6"/>
      <c r="K32" s="6"/>
    </row>
    <row r="33" spans="1:11" ht="14.1" customHeight="1">
      <c r="A33" s="45"/>
      <c r="B33" s="518"/>
      <c r="C33" s="519"/>
      <c r="D33" s="519"/>
      <c r="E33" s="519"/>
      <c r="F33" s="519"/>
      <c r="G33" s="519"/>
      <c r="H33" s="519"/>
      <c r="I33" s="520"/>
      <c r="J33" s="6"/>
      <c r="K33" s="6"/>
    </row>
    <row r="34" spans="1:11" ht="14.1" customHeight="1">
      <c r="A34" s="46" t="s">
        <v>699</v>
      </c>
      <c r="B34" s="518"/>
      <c r="C34" s="519"/>
      <c r="D34" s="519"/>
      <c r="E34" s="519"/>
      <c r="F34" s="519"/>
      <c r="G34" s="519"/>
      <c r="H34" s="519"/>
      <c r="I34" s="520"/>
      <c r="J34" s="6"/>
      <c r="K34" s="6"/>
    </row>
    <row r="35" spans="1:11" ht="14.1" customHeight="1">
      <c r="A35" s="74">
        <v>0</v>
      </c>
      <c r="B35" s="518">
        <v>6819</v>
      </c>
      <c r="C35" s="519">
        <v>57.739204064352201</v>
      </c>
      <c r="D35" s="519">
        <v>1171.9100000000001</v>
      </c>
      <c r="E35" s="519">
        <v>3.5640557446529</v>
      </c>
      <c r="F35" s="519">
        <v>3416.17</v>
      </c>
      <c r="G35" s="519">
        <v>5.2649091540131199</v>
      </c>
      <c r="H35" s="519">
        <v>2285.08</v>
      </c>
      <c r="I35" s="520">
        <v>19.017214762168301</v>
      </c>
      <c r="J35" s="6"/>
      <c r="K35" s="6"/>
    </row>
    <row r="36" spans="1:11" ht="14.1" customHeight="1">
      <c r="A36" s="74">
        <v>1</v>
      </c>
      <c r="B36" s="518">
        <v>901</v>
      </c>
      <c r="C36" s="519">
        <v>7.6291278577476707</v>
      </c>
      <c r="D36" s="519">
        <v>361.29</v>
      </c>
      <c r="E36" s="519">
        <v>1.0987684207709201</v>
      </c>
      <c r="F36" s="519">
        <v>1599.95</v>
      </c>
      <c r="G36" s="519">
        <v>2.4657998287448502</v>
      </c>
      <c r="H36" s="519">
        <v>752.39</v>
      </c>
      <c r="I36" s="520">
        <v>6.2616460758082004</v>
      </c>
      <c r="J36" s="6"/>
      <c r="K36" s="6"/>
    </row>
    <row r="37" spans="1:11" ht="14.1" customHeight="1">
      <c r="A37" s="74">
        <v>2</v>
      </c>
      <c r="B37" s="518">
        <v>1282</v>
      </c>
      <c r="C37" s="519">
        <v>10.855207451312401</v>
      </c>
      <c r="D37" s="519">
        <v>818.5</v>
      </c>
      <c r="E37" s="519">
        <v>2.4892522693708501</v>
      </c>
      <c r="F37" s="519">
        <v>2910.24</v>
      </c>
      <c r="G37" s="519">
        <v>4.4851834704874598</v>
      </c>
      <c r="H37" s="519">
        <v>709.97</v>
      </c>
      <c r="I37" s="520">
        <v>5.9086123744887002</v>
      </c>
      <c r="J37" s="6"/>
      <c r="K37" s="6"/>
    </row>
    <row r="38" spans="1:11" ht="14.1" customHeight="1">
      <c r="A38" s="74">
        <v>3</v>
      </c>
      <c r="B38" s="518">
        <v>1249</v>
      </c>
      <c r="C38" s="519">
        <v>10.575783234547</v>
      </c>
      <c r="D38" s="519">
        <v>1978.56</v>
      </c>
      <c r="E38" s="519">
        <v>6.0172693586883303</v>
      </c>
      <c r="F38" s="519">
        <v>8566.2800000000007</v>
      </c>
      <c r="G38" s="519">
        <v>13.2021199143601</v>
      </c>
      <c r="H38" s="519">
        <v>1849.55</v>
      </c>
      <c r="I38" s="520">
        <v>15.392585626484999</v>
      </c>
      <c r="J38" s="6"/>
      <c r="K38" s="6"/>
    </row>
    <row r="39" spans="1:11" ht="14.1" customHeight="1">
      <c r="A39" s="74">
        <v>4</v>
      </c>
      <c r="B39" s="518">
        <v>903</v>
      </c>
      <c r="C39" s="519">
        <v>7.6460626587637588</v>
      </c>
      <c r="D39" s="519">
        <v>3031.59</v>
      </c>
      <c r="E39" s="519">
        <v>9.2197828800268606</v>
      </c>
      <c r="F39" s="519">
        <v>14136.54</v>
      </c>
      <c r="G39" s="519">
        <v>21.786854533607102</v>
      </c>
      <c r="H39" s="519">
        <v>3275.35</v>
      </c>
      <c r="I39" s="520">
        <v>27.258579293183601</v>
      </c>
      <c r="J39" s="6"/>
      <c r="K39" s="6"/>
    </row>
    <row r="40" spans="1:11" ht="14.1" customHeight="1">
      <c r="A40" s="74">
        <v>5</v>
      </c>
      <c r="B40" s="518">
        <v>421</v>
      </c>
      <c r="C40" s="519">
        <v>3.5647756138865403</v>
      </c>
      <c r="D40" s="519">
        <v>9511.52</v>
      </c>
      <c r="E40" s="519">
        <v>28.926784050294799</v>
      </c>
      <c r="F40" s="519">
        <v>14203.24</v>
      </c>
      <c r="G40" s="519">
        <v>21.8896507763505</v>
      </c>
      <c r="H40" s="519">
        <v>1376.32</v>
      </c>
      <c r="I40" s="520">
        <v>11.454204238568201</v>
      </c>
      <c r="J40" s="6"/>
      <c r="K40" s="6"/>
    </row>
    <row r="41" spans="1:11" ht="14.1" customHeight="1">
      <c r="A41" s="74">
        <v>6</v>
      </c>
      <c r="B41" s="518">
        <v>152</v>
      </c>
      <c r="C41" s="519">
        <v>1.2870448772226899</v>
      </c>
      <c r="D41" s="519">
        <v>2141.5100000000002</v>
      </c>
      <c r="E41" s="519">
        <v>6.5128388850096197</v>
      </c>
      <c r="F41" s="519">
        <v>6282.94</v>
      </c>
      <c r="G41" s="519">
        <v>9.6830978318161005</v>
      </c>
      <c r="H41" s="519">
        <v>242.55</v>
      </c>
      <c r="I41" s="520">
        <v>2.01858378724768</v>
      </c>
      <c r="J41" s="6"/>
      <c r="K41" s="6"/>
    </row>
    <row r="42" spans="1:11" ht="14.1" customHeight="1">
      <c r="A42" s="74">
        <v>7</v>
      </c>
      <c r="B42" s="518">
        <v>47</v>
      </c>
      <c r="C42" s="519">
        <v>0.397967823878069</v>
      </c>
      <c r="D42" s="519">
        <v>1534.6</v>
      </c>
      <c r="E42" s="519">
        <v>4.6670818968558496</v>
      </c>
      <c r="F42" s="519">
        <v>2832.16</v>
      </c>
      <c r="G42" s="519">
        <v>4.3648486783824598</v>
      </c>
      <c r="H42" s="519">
        <v>49.93</v>
      </c>
      <c r="I42" s="520">
        <v>0.41553448153896694</v>
      </c>
      <c r="J42" s="6"/>
      <c r="K42" s="6"/>
    </row>
    <row r="43" spans="1:11" ht="14.1" customHeight="1">
      <c r="A43" s="74">
        <v>8</v>
      </c>
      <c r="B43" s="518">
        <v>23</v>
      </c>
      <c r="C43" s="519">
        <v>0.194750211685013</v>
      </c>
      <c r="D43" s="519">
        <v>366.33</v>
      </c>
      <c r="E43" s="519">
        <v>1.11409625392624</v>
      </c>
      <c r="F43" s="519">
        <v>944.92</v>
      </c>
      <c r="G43" s="519">
        <v>1.4562852427748298</v>
      </c>
      <c r="H43" s="519">
        <v>10</v>
      </c>
      <c r="I43" s="520">
        <v>8.3223409080506197E-2</v>
      </c>
      <c r="J43" s="6"/>
      <c r="K43" s="6"/>
    </row>
    <row r="44" spans="1:11" ht="14.1" customHeight="1">
      <c r="A44" s="74">
        <v>9</v>
      </c>
      <c r="B44" s="518">
        <v>7</v>
      </c>
      <c r="C44" s="519">
        <v>5.9271803556308199E-2</v>
      </c>
      <c r="D44" s="519">
        <v>5703.56</v>
      </c>
      <c r="E44" s="519">
        <v>17.3458762046339</v>
      </c>
      <c r="F44" s="519">
        <v>6353.4</v>
      </c>
      <c r="G44" s="519">
        <v>9.79168888524487</v>
      </c>
      <c r="H44" s="519">
        <v>697.57</v>
      </c>
      <c r="I44" s="520">
        <v>5.8054153472288696</v>
      </c>
      <c r="J44" s="6"/>
      <c r="K44" s="6"/>
    </row>
    <row r="45" spans="1:11" ht="14.1" customHeight="1">
      <c r="A45" s="74">
        <v>10</v>
      </c>
      <c r="B45" s="521">
        <v>6</v>
      </c>
      <c r="C45" s="519">
        <v>5.0804403048264203E-2</v>
      </c>
      <c r="D45" s="519">
        <v>6261.99</v>
      </c>
      <c r="E45" s="519">
        <v>19.044194035769799</v>
      </c>
      <c r="F45" s="519">
        <v>3639.8</v>
      </c>
      <c r="G45" s="519">
        <v>5.60956168421857</v>
      </c>
      <c r="H45" s="519">
        <v>767.14</v>
      </c>
      <c r="I45" s="520">
        <v>6.3844006042019501</v>
      </c>
      <c r="J45" s="6"/>
      <c r="K45" s="6"/>
    </row>
    <row r="46" spans="1:11" ht="14.1" customHeight="1">
      <c r="A46" s="45"/>
      <c r="B46" s="484"/>
      <c r="C46" s="65"/>
      <c r="D46" s="487"/>
      <c r="E46" s="65"/>
      <c r="F46" s="487"/>
      <c r="G46" s="65"/>
      <c r="H46" s="487"/>
      <c r="I46" s="69"/>
      <c r="J46" s="6"/>
      <c r="K46" s="6"/>
    </row>
    <row r="47" spans="1:11" ht="14.1" customHeight="1" thickBot="1">
      <c r="A47" s="205" t="s">
        <v>478</v>
      </c>
      <c r="B47" s="206">
        <f>SUM(B35:B46)</f>
        <v>11810</v>
      </c>
      <c r="C47" s="207"/>
      <c r="D47" s="208">
        <f>SUM(D35:D46)</f>
        <v>32881.360000000008</v>
      </c>
      <c r="E47" s="207"/>
      <c r="F47" s="208">
        <f>SUM(F35:F46)</f>
        <v>64885.640000000007</v>
      </c>
      <c r="G47" s="207"/>
      <c r="H47" s="209">
        <f>SUM(H35:H46)</f>
        <v>12015.849999999999</v>
      </c>
      <c r="I47" s="210"/>
      <c r="J47" s="6"/>
      <c r="K47" s="6"/>
    </row>
    <row r="48" spans="1:11">
      <c r="H48" s="75"/>
      <c r="J48" s="6"/>
      <c r="K48" s="6"/>
    </row>
    <row r="49" spans="10:11">
      <c r="J49" s="6"/>
      <c r="K49" s="6"/>
    </row>
    <row r="50" spans="10:11">
      <c r="J50" s="6"/>
      <c r="K50" s="6"/>
    </row>
    <row r="51" spans="10:11">
      <c r="J51" s="6"/>
      <c r="K51" s="6"/>
    </row>
  </sheetData>
  <mergeCells count="8">
    <mergeCell ref="A1:I1"/>
    <mergeCell ref="A3:I3"/>
    <mergeCell ref="A5:A7"/>
    <mergeCell ref="B5:C6"/>
    <mergeCell ref="D5:G5"/>
    <mergeCell ref="H5:I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>
  <sheetPr codeName="Hoja87">
    <pageSetUpPr fitToPage="1"/>
  </sheetPr>
  <dimension ref="A1:L29"/>
  <sheetViews>
    <sheetView view="pageBreakPreview" zoomScale="106" zoomScaleNormal="75" zoomScaleSheetLayoutView="106" workbookViewId="0">
      <selection activeCell="E5" sqref="E5:I5"/>
    </sheetView>
  </sheetViews>
  <sheetFormatPr baseColWidth="10" defaultRowHeight="12.75"/>
  <cols>
    <col min="1" max="1" width="28.28515625" style="340" customWidth="1"/>
    <col min="2" max="7" width="20.140625" style="340" customWidth="1"/>
    <col min="8" max="8" width="0.5703125" style="340" customWidth="1"/>
    <col min="9" max="16384" width="11.42578125" style="340"/>
  </cols>
  <sheetData>
    <row r="1" spans="1:8" ht="18">
      <c r="A1" s="1215" t="s">
        <v>525</v>
      </c>
      <c r="B1" s="1215"/>
      <c r="C1" s="1215"/>
      <c r="D1" s="1215"/>
      <c r="E1" s="1215"/>
      <c r="F1" s="1215"/>
      <c r="G1" s="1215"/>
    </row>
    <row r="3" spans="1:8" ht="18.75" customHeight="1">
      <c r="A3" s="1345" t="s">
        <v>979</v>
      </c>
      <c r="B3" s="1345"/>
      <c r="C3" s="1345"/>
      <c r="D3" s="1345"/>
      <c r="E3" s="1345"/>
      <c r="F3" s="1345"/>
      <c r="G3" s="1345"/>
    </row>
    <row r="4" spans="1:8" ht="13.5" thickBot="1">
      <c r="A4" s="42"/>
      <c r="B4" s="42"/>
      <c r="C4" s="42"/>
      <c r="D4" s="42"/>
      <c r="E4" s="42"/>
      <c r="F4" s="42"/>
      <c r="G4" s="42"/>
    </row>
    <row r="5" spans="1:8" ht="18.75" customHeight="1">
      <c r="A5" s="1274" t="s">
        <v>487</v>
      </c>
      <c r="B5" s="1181" t="s">
        <v>700</v>
      </c>
      <c r="C5" s="1331"/>
      <c r="D5" s="1331"/>
      <c r="E5" s="1179"/>
      <c r="F5" s="1328" t="s">
        <v>701</v>
      </c>
      <c r="G5" s="1181" t="s">
        <v>702</v>
      </c>
    </row>
    <row r="6" spans="1:8" ht="21" customHeight="1">
      <c r="A6" s="1284"/>
      <c r="B6" s="1332"/>
      <c r="C6" s="1333"/>
      <c r="D6" s="1333"/>
      <c r="E6" s="1336"/>
      <c r="F6" s="1329"/>
      <c r="G6" s="1356"/>
      <c r="H6" s="6"/>
    </row>
    <row r="7" spans="1:8" ht="33.75" customHeight="1" thickBot="1">
      <c r="A7" s="1275"/>
      <c r="B7" s="43" t="s">
        <v>703</v>
      </c>
      <c r="C7" s="43" t="s">
        <v>704</v>
      </c>
      <c r="D7" s="43" t="s">
        <v>705</v>
      </c>
      <c r="E7" s="43" t="s">
        <v>706</v>
      </c>
      <c r="F7" s="1330"/>
      <c r="G7" s="1182"/>
      <c r="H7" s="6"/>
    </row>
    <row r="8" spans="1:8" ht="20.25" customHeight="1">
      <c r="A8" s="522" t="s">
        <v>397</v>
      </c>
      <c r="B8" s="523">
        <v>2</v>
      </c>
      <c r="C8" s="523">
        <v>0</v>
      </c>
      <c r="D8" s="523">
        <v>6</v>
      </c>
      <c r="E8" s="523">
        <v>0</v>
      </c>
      <c r="F8" s="523">
        <v>6</v>
      </c>
      <c r="G8" s="524">
        <v>3</v>
      </c>
      <c r="H8" s="6"/>
    </row>
    <row r="9" spans="1:8" ht="14.1" customHeight="1">
      <c r="A9" s="525" t="s">
        <v>398</v>
      </c>
      <c r="B9" s="381">
        <v>8</v>
      </c>
      <c r="C9" s="381">
        <v>3</v>
      </c>
      <c r="D9" s="381">
        <v>3</v>
      </c>
      <c r="E9" s="381">
        <v>0</v>
      </c>
      <c r="F9" s="381">
        <v>2</v>
      </c>
      <c r="G9" s="380">
        <v>1</v>
      </c>
      <c r="H9" s="6"/>
    </row>
    <row r="10" spans="1:8" ht="14.1" customHeight="1">
      <c r="A10" s="525" t="s">
        <v>658</v>
      </c>
      <c r="B10" s="381">
        <v>6</v>
      </c>
      <c r="C10" s="381">
        <v>0</v>
      </c>
      <c r="D10" s="381">
        <v>0</v>
      </c>
      <c r="E10" s="381">
        <v>0</v>
      </c>
      <c r="F10" s="381">
        <v>2</v>
      </c>
      <c r="G10" s="380">
        <v>2</v>
      </c>
      <c r="H10" s="6"/>
    </row>
    <row r="11" spans="1:8" ht="14.1" customHeight="1">
      <c r="A11" s="525" t="s">
        <v>404</v>
      </c>
      <c r="B11" s="523">
        <v>13</v>
      </c>
      <c r="C11" s="523">
        <v>0</v>
      </c>
      <c r="D11" s="523">
        <v>3</v>
      </c>
      <c r="E11" s="523">
        <v>1</v>
      </c>
      <c r="F11" s="523">
        <v>3</v>
      </c>
      <c r="G11" s="526">
        <v>2</v>
      </c>
      <c r="H11" s="6"/>
    </row>
    <row r="12" spans="1:8" ht="14.1" customHeight="1">
      <c r="A12" s="525" t="s">
        <v>399</v>
      </c>
      <c r="B12" s="381">
        <v>9</v>
      </c>
      <c r="C12" s="523">
        <v>0</v>
      </c>
      <c r="D12" s="523">
        <v>5</v>
      </c>
      <c r="E12" s="381">
        <v>1</v>
      </c>
      <c r="F12" s="523">
        <v>2</v>
      </c>
      <c r="G12" s="380">
        <v>2</v>
      </c>
      <c r="H12" s="729"/>
    </row>
    <row r="13" spans="1:8" ht="14.1" customHeight="1">
      <c r="A13" s="525" t="s">
        <v>400</v>
      </c>
      <c r="B13" s="523">
        <v>11</v>
      </c>
      <c r="C13" s="381">
        <v>2</v>
      </c>
      <c r="D13" s="523">
        <v>2</v>
      </c>
      <c r="E13" s="523">
        <v>2</v>
      </c>
      <c r="F13" s="523">
        <v>1</v>
      </c>
      <c r="G13" s="526">
        <v>2</v>
      </c>
      <c r="H13" s="6"/>
    </row>
    <row r="14" spans="1:8" ht="14.1" customHeight="1">
      <c r="A14" s="525" t="s">
        <v>412</v>
      </c>
      <c r="B14" s="523">
        <v>13</v>
      </c>
      <c r="C14" s="523">
        <v>1</v>
      </c>
      <c r="D14" s="523">
        <v>7</v>
      </c>
      <c r="E14" s="523">
        <v>4</v>
      </c>
      <c r="F14" s="523">
        <v>1</v>
      </c>
      <c r="G14" s="526">
        <v>1</v>
      </c>
      <c r="H14" s="6"/>
    </row>
    <row r="15" spans="1:8" ht="14.1" customHeight="1">
      <c r="A15" s="730" t="s">
        <v>651</v>
      </c>
      <c r="B15" s="381">
        <v>0</v>
      </c>
      <c r="C15" s="381">
        <v>0</v>
      </c>
      <c r="D15" s="381">
        <v>0</v>
      </c>
      <c r="E15" s="523">
        <v>0</v>
      </c>
      <c r="F15" s="381">
        <v>0</v>
      </c>
      <c r="G15" s="380">
        <v>0</v>
      </c>
      <c r="H15" s="6"/>
    </row>
    <row r="16" spans="1:8" ht="14.1" customHeight="1">
      <c r="A16" s="525" t="s">
        <v>403</v>
      </c>
      <c r="B16" s="381">
        <v>32</v>
      </c>
      <c r="C16" s="381">
        <v>1</v>
      </c>
      <c r="D16" s="381">
        <v>12</v>
      </c>
      <c r="E16" s="381">
        <v>4</v>
      </c>
      <c r="F16" s="381">
        <v>6</v>
      </c>
      <c r="G16" s="380">
        <v>8</v>
      </c>
      <c r="H16" s="6"/>
    </row>
    <row r="17" spans="1:12" ht="14.1" customHeight="1">
      <c r="A17" s="525" t="s">
        <v>561</v>
      </c>
      <c r="B17" s="523">
        <v>0</v>
      </c>
      <c r="C17" s="523">
        <v>0</v>
      </c>
      <c r="D17" s="523">
        <v>0</v>
      </c>
      <c r="E17" s="523">
        <v>0</v>
      </c>
      <c r="F17" s="523">
        <v>1</v>
      </c>
      <c r="G17" s="526">
        <v>0</v>
      </c>
      <c r="H17" s="6"/>
    </row>
    <row r="18" spans="1:12" ht="14.1" customHeight="1">
      <c r="A18" s="525" t="s">
        <v>10</v>
      </c>
      <c r="B18" s="523">
        <v>8</v>
      </c>
      <c r="C18" s="523">
        <v>0</v>
      </c>
      <c r="D18" s="523">
        <v>1</v>
      </c>
      <c r="E18" s="523">
        <v>1</v>
      </c>
      <c r="F18" s="523">
        <v>2</v>
      </c>
      <c r="G18" s="526">
        <v>0</v>
      </c>
      <c r="H18" s="6"/>
    </row>
    <row r="19" spans="1:12" ht="14.1" customHeight="1">
      <c r="A19" s="525" t="s">
        <v>405</v>
      </c>
      <c r="B19" s="381">
        <v>24</v>
      </c>
      <c r="C19" s="523">
        <v>3</v>
      </c>
      <c r="D19" s="381">
        <v>5</v>
      </c>
      <c r="E19" s="523">
        <v>2</v>
      </c>
      <c r="F19" s="381">
        <v>2</v>
      </c>
      <c r="G19" s="380">
        <v>2</v>
      </c>
      <c r="H19" s="6"/>
    </row>
    <row r="20" spans="1:12" ht="14.1" customHeight="1">
      <c r="A20" s="525" t="s">
        <v>406</v>
      </c>
      <c r="B20" s="381">
        <v>26</v>
      </c>
      <c r="C20" s="381">
        <v>7</v>
      </c>
      <c r="D20" s="381">
        <v>17</v>
      </c>
      <c r="E20" s="523">
        <v>2</v>
      </c>
      <c r="F20" s="381">
        <v>6</v>
      </c>
      <c r="G20" s="380">
        <v>7</v>
      </c>
      <c r="H20" s="6"/>
    </row>
    <row r="21" spans="1:12" ht="14.1" customHeight="1">
      <c r="A21" s="525" t="s">
        <v>664</v>
      </c>
      <c r="B21" s="381">
        <v>4</v>
      </c>
      <c r="C21" s="523">
        <v>1</v>
      </c>
      <c r="D21" s="381">
        <v>1</v>
      </c>
      <c r="E21" s="381">
        <v>1</v>
      </c>
      <c r="F21" s="523">
        <v>1</v>
      </c>
      <c r="G21" s="526">
        <v>0</v>
      </c>
      <c r="H21" s="6"/>
    </row>
    <row r="22" spans="1:12" ht="14.1" customHeight="1">
      <c r="A22" s="525" t="s">
        <v>407</v>
      </c>
      <c r="B22" s="381">
        <v>1</v>
      </c>
      <c r="C22" s="523">
        <v>0</v>
      </c>
      <c r="D22" s="381">
        <v>0</v>
      </c>
      <c r="E22" s="381">
        <v>0</v>
      </c>
      <c r="F22" s="381">
        <v>0</v>
      </c>
      <c r="G22" s="380">
        <v>1</v>
      </c>
      <c r="H22" s="6"/>
    </row>
    <row r="23" spans="1:12" ht="14.1" customHeight="1">
      <c r="A23" s="525" t="s">
        <v>665</v>
      </c>
      <c r="B23" s="523">
        <v>11</v>
      </c>
      <c r="C23" s="523">
        <v>1</v>
      </c>
      <c r="D23" s="523">
        <v>4</v>
      </c>
      <c r="E23" s="523">
        <v>0</v>
      </c>
      <c r="F23" s="523">
        <v>7</v>
      </c>
      <c r="G23" s="526">
        <v>5</v>
      </c>
      <c r="H23" s="6"/>
    </row>
    <row r="24" spans="1:12" ht="14.1" customHeight="1">
      <c r="A24" s="525" t="s">
        <v>13</v>
      </c>
      <c r="B24" s="381">
        <v>0</v>
      </c>
      <c r="C24" s="381">
        <v>0</v>
      </c>
      <c r="D24" s="381">
        <v>0</v>
      </c>
      <c r="E24" s="381">
        <v>0</v>
      </c>
      <c r="F24" s="381">
        <v>0</v>
      </c>
      <c r="G24" s="380">
        <v>0</v>
      </c>
      <c r="H24" s="6"/>
    </row>
    <row r="25" spans="1:12" ht="14.1" customHeight="1">
      <c r="A25" s="525" t="s">
        <v>660</v>
      </c>
      <c r="B25" s="523">
        <v>5</v>
      </c>
      <c r="C25" s="523">
        <v>0</v>
      </c>
      <c r="D25" s="523">
        <v>1</v>
      </c>
      <c r="E25" s="523">
        <v>0</v>
      </c>
      <c r="F25" s="523">
        <v>0</v>
      </c>
      <c r="G25" s="526">
        <v>1</v>
      </c>
      <c r="H25" s="6"/>
      <c r="L25" s="98"/>
    </row>
    <row r="26" spans="1:12" ht="14.1" customHeight="1">
      <c r="A26" s="55" t="s">
        <v>408</v>
      </c>
      <c r="B26" s="523">
        <v>1</v>
      </c>
      <c r="C26" s="523">
        <v>0</v>
      </c>
      <c r="D26" s="523">
        <v>0</v>
      </c>
      <c r="E26" s="523">
        <v>0</v>
      </c>
      <c r="F26" s="523">
        <v>2</v>
      </c>
      <c r="G26" s="526">
        <v>0</v>
      </c>
      <c r="H26" s="6"/>
    </row>
    <row r="27" spans="1:12" ht="14.1" customHeight="1">
      <c r="A27" s="45"/>
      <c r="B27" s="65"/>
      <c r="C27" s="65"/>
      <c r="D27" s="65"/>
      <c r="E27" s="65"/>
      <c r="F27" s="65"/>
      <c r="G27" s="69"/>
      <c r="H27" s="6"/>
    </row>
    <row r="28" spans="1:12" ht="14.1" customHeight="1" thickBot="1">
      <c r="A28" s="211" t="s">
        <v>392</v>
      </c>
      <c r="B28" s="212">
        <f t="shared" ref="B28:G28" si="0">SUM(B8:B27)</f>
        <v>174</v>
      </c>
      <c r="C28" s="212">
        <f t="shared" si="0"/>
        <v>19</v>
      </c>
      <c r="D28" s="212">
        <f t="shared" si="0"/>
        <v>67</v>
      </c>
      <c r="E28" s="212">
        <f t="shared" si="0"/>
        <v>18</v>
      </c>
      <c r="F28" s="212">
        <f t="shared" si="0"/>
        <v>44</v>
      </c>
      <c r="G28" s="213">
        <f t="shared" si="0"/>
        <v>37</v>
      </c>
      <c r="H28" s="6"/>
    </row>
    <row r="29" spans="1:12">
      <c r="H29" s="6"/>
    </row>
  </sheetData>
  <mergeCells count="6">
    <mergeCell ref="A1:G1"/>
    <mergeCell ref="A3:G3"/>
    <mergeCell ref="A5:A7"/>
    <mergeCell ref="B5:E6"/>
    <mergeCell ref="F5:F7"/>
    <mergeCell ref="G5:G7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O20"/>
  <sheetViews>
    <sheetView view="pageBreakPreview" zoomScale="75" zoomScaleNormal="75" workbookViewId="0">
      <selection activeCell="E5" sqref="E5:I5"/>
    </sheetView>
  </sheetViews>
  <sheetFormatPr baseColWidth="10" defaultRowHeight="12.75"/>
  <cols>
    <col min="1" max="1" width="24" style="340" customWidth="1"/>
    <col min="2" max="13" width="13.5703125" style="340" customWidth="1"/>
    <col min="14" max="15" width="17.42578125" style="340" customWidth="1"/>
    <col min="16" max="16384" width="11.42578125" style="340"/>
  </cols>
  <sheetData>
    <row r="1" spans="1:15" ht="18">
      <c r="A1" s="1215" t="s">
        <v>525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  <c r="O1" s="1215"/>
    </row>
    <row r="3" spans="1:15" ht="23.25" customHeight="1">
      <c r="A3" s="1355" t="s">
        <v>980</v>
      </c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</row>
    <row r="4" spans="1:15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s="235" customFormat="1" ht="36.75" customHeight="1">
      <c r="A5" s="1179" t="s">
        <v>707</v>
      </c>
      <c r="B5" s="1219" t="s">
        <v>708</v>
      </c>
      <c r="C5" s="1131"/>
      <c r="D5" s="1131"/>
      <c r="E5" s="1131"/>
      <c r="F5" s="1131"/>
      <c r="G5" s="1131"/>
      <c r="H5" s="1131"/>
      <c r="I5" s="1131"/>
      <c r="J5" s="1131"/>
      <c r="K5" s="1131"/>
      <c r="L5" s="1131"/>
      <c r="M5" s="1131"/>
      <c r="N5" s="1328" t="s">
        <v>709</v>
      </c>
      <c r="O5" s="1181" t="s">
        <v>710</v>
      </c>
    </row>
    <row r="6" spans="1:15" s="235" customFormat="1" ht="36.75" customHeight="1">
      <c r="A6" s="1327"/>
      <c r="B6" s="1346" t="s">
        <v>711</v>
      </c>
      <c r="C6" s="1347"/>
      <c r="D6" s="1346" t="s">
        <v>712</v>
      </c>
      <c r="E6" s="1347"/>
      <c r="F6" s="1346" t="s">
        <v>713</v>
      </c>
      <c r="G6" s="1347"/>
      <c r="H6" s="1346" t="s">
        <v>714</v>
      </c>
      <c r="I6" s="1347"/>
      <c r="J6" s="1346" t="s">
        <v>715</v>
      </c>
      <c r="K6" s="1347"/>
      <c r="L6" s="1346" t="s">
        <v>391</v>
      </c>
      <c r="M6" s="1347"/>
      <c r="N6" s="1329"/>
      <c r="O6" s="1356"/>
    </row>
    <row r="7" spans="1:15" s="235" customFormat="1" ht="36.75" customHeight="1" thickBot="1">
      <c r="A7" s="1180"/>
      <c r="B7" s="107" t="s">
        <v>522</v>
      </c>
      <c r="C7" s="107" t="s">
        <v>567</v>
      </c>
      <c r="D7" s="107" t="s">
        <v>522</v>
      </c>
      <c r="E7" s="107" t="s">
        <v>567</v>
      </c>
      <c r="F7" s="107" t="s">
        <v>522</v>
      </c>
      <c r="G7" s="107" t="s">
        <v>567</v>
      </c>
      <c r="H7" s="107" t="s">
        <v>522</v>
      </c>
      <c r="I7" s="107" t="s">
        <v>567</v>
      </c>
      <c r="J7" s="107" t="s">
        <v>522</v>
      </c>
      <c r="K7" s="107" t="s">
        <v>567</v>
      </c>
      <c r="L7" s="107" t="s">
        <v>522</v>
      </c>
      <c r="M7" s="107" t="s">
        <v>567</v>
      </c>
      <c r="N7" s="1330"/>
      <c r="O7" s="1182"/>
    </row>
    <row r="8" spans="1:15" ht="16.5" customHeight="1">
      <c r="A8" s="666" t="s">
        <v>716</v>
      </c>
      <c r="B8" s="480">
        <v>668</v>
      </c>
      <c r="C8" s="512">
        <v>14.499674408508803</v>
      </c>
      <c r="D8" s="480">
        <v>32</v>
      </c>
      <c r="E8" s="512">
        <v>1.59441953163926</v>
      </c>
      <c r="F8" s="480">
        <v>12</v>
      </c>
      <c r="G8" s="512">
        <v>0.75187969924812004</v>
      </c>
      <c r="H8" s="527">
        <v>1</v>
      </c>
      <c r="I8" s="512">
        <v>0.19011406844106499</v>
      </c>
      <c r="J8" s="480">
        <v>4</v>
      </c>
      <c r="K8" s="512">
        <v>0.130123617436565</v>
      </c>
      <c r="L8" s="480">
        <v>717</v>
      </c>
      <c r="M8" s="512">
        <v>6.0711261642675698</v>
      </c>
      <c r="N8" s="528">
        <v>5192.08</v>
      </c>
      <c r="O8" s="529">
        <v>7.2413947001394696</v>
      </c>
    </row>
    <row r="9" spans="1:15">
      <c r="A9" s="668" t="s">
        <v>717</v>
      </c>
      <c r="B9" s="484">
        <v>640</v>
      </c>
      <c r="C9" s="514">
        <v>13.8919036249186</v>
      </c>
      <c r="D9" s="484">
        <v>268</v>
      </c>
      <c r="E9" s="514">
        <v>13.353263577478801</v>
      </c>
      <c r="F9" s="484">
        <v>10</v>
      </c>
      <c r="G9" s="514">
        <v>0.62656641604009999</v>
      </c>
      <c r="H9" s="484">
        <v>30</v>
      </c>
      <c r="I9" s="514">
        <v>5.7034220532319413</v>
      </c>
      <c r="J9" s="516">
        <v>2</v>
      </c>
      <c r="K9" s="514">
        <v>6.5061808718282405E-2</v>
      </c>
      <c r="L9" s="484">
        <v>950</v>
      </c>
      <c r="M9" s="514">
        <v>8.0440304826418298</v>
      </c>
      <c r="N9" s="530">
        <v>9748.9</v>
      </c>
      <c r="O9" s="531">
        <v>10.262</v>
      </c>
    </row>
    <row r="10" spans="1:15">
      <c r="A10" s="668" t="s">
        <v>718</v>
      </c>
      <c r="B10" s="484">
        <v>377</v>
      </c>
      <c r="C10" s="514">
        <v>8.1831994790536093</v>
      </c>
      <c r="D10" s="484">
        <v>431</v>
      </c>
      <c r="E10" s="514">
        <v>21.474838066766303</v>
      </c>
      <c r="F10" s="484">
        <v>64</v>
      </c>
      <c r="G10" s="514">
        <v>4.0100250626566396</v>
      </c>
      <c r="H10" s="484">
        <v>156</v>
      </c>
      <c r="I10" s="514">
        <v>29.657794676806098</v>
      </c>
      <c r="J10" s="484">
        <v>4</v>
      </c>
      <c r="K10" s="514">
        <v>0.130123617436565</v>
      </c>
      <c r="L10" s="484">
        <v>1032</v>
      </c>
      <c r="M10" s="514">
        <v>8.7383573243014396</v>
      </c>
      <c r="N10" s="530">
        <v>12898.63</v>
      </c>
      <c r="O10" s="531">
        <v>12.498672480620201</v>
      </c>
    </row>
    <row r="11" spans="1:15">
      <c r="A11" s="668" t="s">
        <v>719</v>
      </c>
      <c r="B11" s="484">
        <v>335</v>
      </c>
      <c r="C11" s="514">
        <v>7.271543303668329</v>
      </c>
      <c r="D11" s="484">
        <v>438</v>
      </c>
      <c r="E11" s="514">
        <v>21.823617339312399</v>
      </c>
      <c r="F11" s="484">
        <v>68</v>
      </c>
      <c r="G11" s="514">
        <v>4.2606516290726804</v>
      </c>
      <c r="H11" s="484">
        <v>131</v>
      </c>
      <c r="I11" s="514">
        <v>24.904942965779501</v>
      </c>
      <c r="J11" s="484">
        <v>1</v>
      </c>
      <c r="K11" s="514">
        <v>3.2530904359141202E-2</v>
      </c>
      <c r="L11" s="484">
        <v>973</v>
      </c>
      <c r="M11" s="514">
        <v>8.2387806943268398</v>
      </c>
      <c r="N11" s="530">
        <v>14710.7</v>
      </c>
      <c r="O11" s="531">
        <v>15.118910585817099</v>
      </c>
    </row>
    <row r="12" spans="1:15">
      <c r="A12" s="668" t="s">
        <v>720</v>
      </c>
      <c r="B12" s="484">
        <v>191</v>
      </c>
      <c r="C12" s="514">
        <v>4.1458649880616498</v>
      </c>
      <c r="D12" s="484">
        <v>239</v>
      </c>
      <c r="E12" s="514">
        <v>11.9083208769307</v>
      </c>
      <c r="F12" s="484">
        <v>112</v>
      </c>
      <c r="G12" s="514">
        <v>7.0175438596491198</v>
      </c>
      <c r="H12" s="484">
        <v>18</v>
      </c>
      <c r="I12" s="514">
        <v>3.4220532319391599</v>
      </c>
      <c r="J12" s="484">
        <v>4</v>
      </c>
      <c r="K12" s="514">
        <v>0.130123617436565</v>
      </c>
      <c r="L12" s="484">
        <v>564</v>
      </c>
      <c r="M12" s="514">
        <v>4.7756138865368296</v>
      </c>
      <c r="N12" s="530">
        <v>4708.51</v>
      </c>
      <c r="O12" s="531">
        <v>8.3484219858155999</v>
      </c>
    </row>
    <row r="13" spans="1:15">
      <c r="A13" s="668" t="s">
        <v>721</v>
      </c>
      <c r="B13" s="484">
        <v>3</v>
      </c>
      <c r="C13" s="514">
        <v>6.51182982418059E-2</v>
      </c>
      <c r="D13" s="484">
        <v>40</v>
      </c>
      <c r="E13" s="514">
        <v>1.9930244145490801</v>
      </c>
      <c r="F13" s="484">
        <v>350</v>
      </c>
      <c r="G13" s="514">
        <v>21.929824561403496</v>
      </c>
      <c r="H13" s="385">
        <v>4</v>
      </c>
      <c r="I13" s="514">
        <v>0.76045627376425895</v>
      </c>
      <c r="J13" s="516">
        <v>5</v>
      </c>
      <c r="K13" s="514">
        <v>0.16265452179570597</v>
      </c>
      <c r="L13" s="484">
        <v>402</v>
      </c>
      <c r="M13" s="514">
        <v>3.4038950042337</v>
      </c>
      <c r="N13" s="530">
        <v>4165.57</v>
      </c>
      <c r="O13" s="531">
        <v>10.3621144278607</v>
      </c>
    </row>
    <row r="14" spans="1:15">
      <c r="A14" s="668" t="s">
        <v>722</v>
      </c>
      <c r="B14" s="484">
        <v>1</v>
      </c>
      <c r="C14" s="514">
        <v>2.1706099413935299E-2</v>
      </c>
      <c r="D14" s="484">
        <v>24</v>
      </c>
      <c r="E14" s="514">
        <v>1.1958146487294501</v>
      </c>
      <c r="F14" s="484">
        <v>246</v>
      </c>
      <c r="G14" s="514">
        <v>15.413533834586501</v>
      </c>
      <c r="H14" s="484">
        <v>13</v>
      </c>
      <c r="I14" s="514">
        <v>2.4714828897338399</v>
      </c>
      <c r="J14" s="516">
        <v>5</v>
      </c>
      <c r="K14" s="514">
        <v>0.16265452179570597</v>
      </c>
      <c r="L14" s="484">
        <v>289</v>
      </c>
      <c r="M14" s="514">
        <v>2.4470787468247202</v>
      </c>
      <c r="N14" s="530">
        <v>2211.4899999999998</v>
      </c>
      <c r="O14" s="531">
        <v>7.6522145328719704</v>
      </c>
    </row>
    <row r="15" spans="1:15">
      <c r="A15" s="668" t="s">
        <v>723</v>
      </c>
      <c r="B15" s="484">
        <v>2</v>
      </c>
      <c r="C15" s="514">
        <v>4.3412198827870598E-2</v>
      </c>
      <c r="D15" s="484">
        <v>10</v>
      </c>
      <c r="E15" s="514">
        <v>0.49825610363727002</v>
      </c>
      <c r="F15" s="484">
        <v>204</v>
      </c>
      <c r="G15" s="514">
        <v>12.781954887217999</v>
      </c>
      <c r="H15" s="484">
        <v>9</v>
      </c>
      <c r="I15" s="514">
        <v>1.7110266159695799</v>
      </c>
      <c r="J15" s="516">
        <v>2</v>
      </c>
      <c r="K15" s="514">
        <v>6.5061808718282405E-2</v>
      </c>
      <c r="L15" s="484">
        <v>227</v>
      </c>
      <c r="M15" s="514">
        <v>1.9220999153260001</v>
      </c>
      <c r="N15" s="530">
        <v>1482.59</v>
      </c>
      <c r="O15" s="531">
        <v>6.5312334801762093</v>
      </c>
    </row>
    <row r="16" spans="1:15">
      <c r="A16" s="668" t="s">
        <v>724</v>
      </c>
      <c r="B16" s="516">
        <v>1</v>
      </c>
      <c r="C16" s="514">
        <v>2.1706099413935299E-2</v>
      </c>
      <c r="D16" s="484">
        <v>6</v>
      </c>
      <c r="E16" s="514">
        <v>0.29895366218236202</v>
      </c>
      <c r="F16" s="484">
        <v>119</v>
      </c>
      <c r="G16" s="514">
        <v>7.45614035087719</v>
      </c>
      <c r="H16" s="484">
        <v>7</v>
      </c>
      <c r="I16" s="514">
        <v>1.3307984790874499</v>
      </c>
      <c r="J16" s="516">
        <v>1</v>
      </c>
      <c r="K16" s="514">
        <v>3.2530904359141202E-2</v>
      </c>
      <c r="L16" s="484">
        <v>134</v>
      </c>
      <c r="M16" s="514">
        <v>1.1346316680779001</v>
      </c>
      <c r="N16" s="530">
        <v>1243.0899999999999</v>
      </c>
      <c r="O16" s="531">
        <v>9.2767910447761199</v>
      </c>
    </row>
    <row r="17" spans="1:15">
      <c r="A17" s="668" t="s">
        <v>725</v>
      </c>
      <c r="B17" s="516">
        <v>0</v>
      </c>
      <c r="C17" s="514">
        <v>0</v>
      </c>
      <c r="D17" s="516">
        <v>1</v>
      </c>
      <c r="E17" s="514">
        <v>4.9825610363726999E-2</v>
      </c>
      <c r="F17" s="484">
        <v>52</v>
      </c>
      <c r="G17" s="514">
        <v>3.25814536340852</v>
      </c>
      <c r="H17" s="484">
        <v>3</v>
      </c>
      <c r="I17" s="514">
        <v>0.57034220532319402</v>
      </c>
      <c r="J17" s="516">
        <v>2</v>
      </c>
      <c r="K17" s="514">
        <v>6.5061808718282405E-2</v>
      </c>
      <c r="L17" s="484">
        <v>58</v>
      </c>
      <c r="M17" s="514">
        <v>0.491109229466554</v>
      </c>
      <c r="N17" s="530">
        <v>1850.42</v>
      </c>
      <c r="O17" s="531">
        <v>31.903793103448301</v>
      </c>
    </row>
    <row r="18" spans="1:15">
      <c r="A18" s="668" t="s">
        <v>715</v>
      </c>
      <c r="B18" s="484">
        <v>2389</v>
      </c>
      <c r="C18" s="514">
        <v>51.855871499891499</v>
      </c>
      <c r="D18" s="484">
        <v>518</v>
      </c>
      <c r="E18" s="514">
        <v>25.809666168410601</v>
      </c>
      <c r="F18" s="484">
        <v>359</v>
      </c>
      <c r="G18" s="514">
        <v>22.493734335839598</v>
      </c>
      <c r="H18" s="484">
        <v>154</v>
      </c>
      <c r="I18" s="514">
        <v>29.277566539923999</v>
      </c>
      <c r="J18" s="516">
        <v>3044</v>
      </c>
      <c r="K18" s="514">
        <v>99.024072869225805</v>
      </c>
      <c r="L18" s="484">
        <v>6464</v>
      </c>
      <c r="M18" s="514">
        <v>54.733276883996602</v>
      </c>
      <c r="N18" s="530">
        <v>51570.87</v>
      </c>
      <c r="O18" s="531">
        <v>7.9781667698019803</v>
      </c>
    </row>
    <row r="19" spans="1:15">
      <c r="A19" s="668"/>
      <c r="B19" s="484"/>
      <c r="C19" s="65"/>
      <c r="D19" s="484"/>
      <c r="E19" s="65"/>
      <c r="F19" s="484"/>
      <c r="G19" s="65"/>
      <c r="H19" s="484"/>
      <c r="I19" s="65"/>
      <c r="J19" s="484"/>
      <c r="K19" s="65"/>
      <c r="L19" s="484"/>
      <c r="M19" s="65"/>
      <c r="N19" s="499"/>
      <c r="O19" s="532"/>
    </row>
    <row r="20" spans="1:15" s="48" customFormat="1" ht="17.25" customHeight="1" thickBot="1">
      <c r="A20" s="339" t="s">
        <v>478</v>
      </c>
      <c r="B20" s="352">
        <f>SUM(B8:B19)</f>
        <v>4607</v>
      </c>
      <c r="C20" s="353"/>
      <c r="D20" s="352">
        <f>SUM(D8:D19)</f>
        <v>2007</v>
      </c>
      <c r="E20" s="353"/>
      <c r="F20" s="352">
        <f>SUM(F8:F19)</f>
        <v>1596</v>
      </c>
      <c r="G20" s="353"/>
      <c r="H20" s="352">
        <f>SUM(H8:H19)</f>
        <v>526</v>
      </c>
      <c r="I20" s="353"/>
      <c r="J20" s="352">
        <f>SUM(J8:J19)</f>
        <v>3074</v>
      </c>
      <c r="K20" s="353"/>
      <c r="L20" s="352">
        <f>SUM(L8:L19)</f>
        <v>11810</v>
      </c>
      <c r="M20" s="353"/>
      <c r="N20" s="354">
        <f>SUM(N8:N19)</f>
        <v>109782.84999999999</v>
      </c>
      <c r="O20" s="129">
        <v>4.97</v>
      </c>
    </row>
  </sheetData>
  <mergeCells count="12">
    <mergeCell ref="J6:K6"/>
    <mergeCell ref="L6:M6"/>
    <mergeCell ref="A1:O1"/>
    <mergeCell ref="A3:O3"/>
    <mergeCell ref="A5:A7"/>
    <mergeCell ref="B5:M5"/>
    <mergeCell ref="N5:N7"/>
    <mergeCell ref="O5:O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55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1:I31"/>
  <sheetViews>
    <sheetView view="pageBreakPreview" topLeftCell="A4" zoomScale="75" zoomScaleNormal="75" workbookViewId="0">
      <selection activeCell="E5" sqref="E5:I5"/>
    </sheetView>
  </sheetViews>
  <sheetFormatPr baseColWidth="10" defaultRowHeight="12.75"/>
  <cols>
    <col min="1" max="1" width="46" style="340" customWidth="1"/>
    <col min="2" max="9" width="15.85546875" style="340" customWidth="1"/>
    <col min="10" max="10" width="0.140625" style="340" customWidth="1"/>
    <col min="11" max="16384" width="11.42578125" style="340"/>
  </cols>
  <sheetData>
    <row r="1" spans="1:9" ht="18">
      <c r="A1" s="1215" t="s">
        <v>525</v>
      </c>
      <c r="B1" s="1215"/>
      <c r="C1" s="1215"/>
      <c r="D1" s="1215"/>
      <c r="E1" s="1215"/>
      <c r="F1" s="1215"/>
      <c r="G1" s="1215"/>
      <c r="H1" s="1215"/>
      <c r="I1" s="1215"/>
    </row>
    <row r="3" spans="1:9" ht="21" customHeight="1">
      <c r="A3" s="1355" t="s">
        <v>981</v>
      </c>
      <c r="B3" s="1355"/>
      <c r="C3" s="1355"/>
      <c r="D3" s="1355"/>
      <c r="E3" s="1355"/>
      <c r="F3" s="1355"/>
      <c r="G3" s="1355"/>
      <c r="H3" s="1355"/>
      <c r="I3" s="1355"/>
    </row>
    <row r="4" spans="1:9" ht="13.5" thickBot="1">
      <c r="A4" s="42"/>
      <c r="B4" s="42"/>
      <c r="C4" s="42"/>
      <c r="D4" s="42"/>
      <c r="E4" s="42"/>
      <c r="F4" s="42"/>
      <c r="G4" s="42"/>
      <c r="H4" s="42"/>
      <c r="I4" s="42"/>
    </row>
    <row r="5" spans="1:9" s="240" customFormat="1" ht="26.25" customHeight="1">
      <c r="A5" s="1274" t="s">
        <v>726</v>
      </c>
      <c r="B5" s="1219" t="s">
        <v>546</v>
      </c>
      <c r="C5" s="1131"/>
      <c r="D5" s="1131"/>
      <c r="E5" s="1328" t="s">
        <v>727</v>
      </c>
      <c r="F5" s="1219" t="s">
        <v>653</v>
      </c>
      <c r="G5" s="1131"/>
      <c r="H5" s="1131"/>
      <c r="I5" s="1131"/>
    </row>
    <row r="6" spans="1:9" s="240" customFormat="1" ht="34.5" customHeight="1">
      <c r="A6" s="1284"/>
      <c r="B6" s="672"/>
      <c r="C6" s="674" t="s">
        <v>728</v>
      </c>
      <c r="D6" s="673"/>
      <c r="E6" s="1329"/>
      <c r="F6" s="1346" t="s">
        <v>564</v>
      </c>
      <c r="G6" s="1347"/>
      <c r="H6" s="241" t="s">
        <v>729</v>
      </c>
      <c r="I6" s="242" t="s">
        <v>529</v>
      </c>
    </row>
    <row r="7" spans="1:9" s="240" customFormat="1" ht="35.25" customHeight="1" thickBot="1">
      <c r="A7" s="1275"/>
      <c r="B7" s="107" t="s">
        <v>730</v>
      </c>
      <c r="C7" s="107" t="s">
        <v>731</v>
      </c>
      <c r="D7" s="107" t="s">
        <v>391</v>
      </c>
      <c r="E7" s="1330"/>
      <c r="F7" s="107" t="s">
        <v>536</v>
      </c>
      <c r="G7" s="107" t="s">
        <v>537</v>
      </c>
      <c r="H7" s="661" t="s">
        <v>559</v>
      </c>
      <c r="I7" s="185" t="s">
        <v>732</v>
      </c>
    </row>
    <row r="8" spans="1:9" s="48" customFormat="1" ht="23.25" customHeight="1">
      <c r="A8" s="76" t="s">
        <v>733</v>
      </c>
      <c r="B8" s="355">
        <v>711</v>
      </c>
      <c r="C8" s="355">
        <v>68</v>
      </c>
      <c r="D8" s="350">
        <v>779</v>
      </c>
      <c r="E8" s="355">
        <v>779</v>
      </c>
      <c r="F8" s="356">
        <v>4194.75</v>
      </c>
      <c r="G8" s="356">
        <v>6948.75</v>
      </c>
      <c r="H8" s="356">
        <v>1256.8900000000001</v>
      </c>
      <c r="I8" s="357">
        <v>12400.39</v>
      </c>
    </row>
    <row r="9" spans="1:9">
      <c r="A9" s="45"/>
      <c r="B9" s="494"/>
      <c r="C9" s="494"/>
      <c r="D9" s="494"/>
      <c r="E9" s="494"/>
      <c r="F9" s="377"/>
      <c r="G9" s="377"/>
      <c r="H9" s="377"/>
      <c r="I9" s="533"/>
    </row>
    <row r="10" spans="1:9" ht="14.1" customHeight="1">
      <c r="A10" s="45" t="s">
        <v>734</v>
      </c>
      <c r="B10" s="494">
        <v>443</v>
      </c>
      <c r="C10" s="494">
        <v>330</v>
      </c>
      <c r="D10" s="494">
        <v>773</v>
      </c>
      <c r="E10" s="494">
        <v>242</v>
      </c>
      <c r="F10" s="377">
        <v>550.17999999999995</v>
      </c>
      <c r="G10" s="377">
        <v>2227.13</v>
      </c>
      <c r="H10" s="377">
        <v>442.06</v>
      </c>
      <c r="I10" s="533">
        <v>3219.37</v>
      </c>
    </row>
    <row r="11" spans="1:9" ht="14.1" customHeight="1">
      <c r="A11" s="45" t="s">
        <v>735</v>
      </c>
      <c r="B11" s="494">
        <v>88</v>
      </c>
      <c r="C11" s="494">
        <v>133</v>
      </c>
      <c r="D11" s="494">
        <v>221</v>
      </c>
      <c r="E11" s="494">
        <v>43</v>
      </c>
      <c r="F11" s="377">
        <v>23.07</v>
      </c>
      <c r="G11" s="377">
        <v>310.88</v>
      </c>
      <c r="H11" s="377">
        <v>202.22</v>
      </c>
      <c r="I11" s="533">
        <v>536.16999999999996</v>
      </c>
    </row>
    <row r="12" spans="1:9" ht="14.1" customHeight="1">
      <c r="A12" s="45" t="s">
        <v>736</v>
      </c>
      <c r="B12" s="494">
        <v>152</v>
      </c>
      <c r="C12" s="494">
        <v>56</v>
      </c>
      <c r="D12" s="494">
        <v>208</v>
      </c>
      <c r="E12" s="494">
        <v>103</v>
      </c>
      <c r="F12" s="377">
        <v>98.48</v>
      </c>
      <c r="G12" s="377">
        <v>94.05</v>
      </c>
      <c r="H12" s="377">
        <v>14.67</v>
      </c>
      <c r="I12" s="533">
        <v>207.2</v>
      </c>
    </row>
    <row r="13" spans="1:9" ht="14.1" customHeight="1">
      <c r="A13" s="45" t="s">
        <v>737</v>
      </c>
      <c r="B13" s="494">
        <v>71</v>
      </c>
      <c r="C13" s="494">
        <v>50</v>
      </c>
      <c r="D13" s="494">
        <v>121</v>
      </c>
      <c r="E13" s="494">
        <v>27</v>
      </c>
      <c r="F13" s="377">
        <v>61.65</v>
      </c>
      <c r="G13" s="377">
        <v>33.79</v>
      </c>
      <c r="H13" s="377">
        <v>33.93</v>
      </c>
      <c r="I13" s="533">
        <v>129.37</v>
      </c>
    </row>
    <row r="14" spans="1:9" ht="14.1" customHeight="1">
      <c r="A14" s="45" t="s">
        <v>738</v>
      </c>
      <c r="B14" s="494">
        <v>68</v>
      </c>
      <c r="C14" s="494">
        <v>192</v>
      </c>
      <c r="D14" s="494">
        <v>260</v>
      </c>
      <c r="E14" s="494">
        <v>13</v>
      </c>
      <c r="F14" s="377">
        <v>163.52000000000001</v>
      </c>
      <c r="G14" s="377">
        <v>229.54</v>
      </c>
      <c r="H14" s="377">
        <v>128.81</v>
      </c>
      <c r="I14" s="533">
        <v>521.87</v>
      </c>
    </row>
    <row r="15" spans="1:9" ht="14.1" customHeight="1">
      <c r="A15" s="45" t="s">
        <v>739</v>
      </c>
      <c r="B15" s="494">
        <v>67</v>
      </c>
      <c r="C15" s="494">
        <v>61</v>
      </c>
      <c r="D15" s="494">
        <v>128</v>
      </c>
      <c r="E15" s="494">
        <v>16</v>
      </c>
      <c r="F15" s="377">
        <v>12.08</v>
      </c>
      <c r="G15" s="377">
        <v>44.1</v>
      </c>
      <c r="H15" s="377">
        <v>53.55</v>
      </c>
      <c r="I15" s="533">
        <v>109.73</v>
      </c>
    </row>
    <row r="16" spans="1:9" ht="14.1" customHeight="1">
      <c r="A16" s="45" t="s">
        <v>740</v>
      </c>
      <c r="B16" s="494">
        <v>18</v>
      </c>
      <c r="C16" s="494">
        <v>18</v>
      </c>
      <c r="D16" s="494">
        <v>36</v>
      </c>
      <c r="E16" s="494">
        <v>36</v>
      </c>
      <c r="F16" s="377">
        <v>0.63</v>
      </c>
      <c r="G16" s="377">
        <v>5.92</v>
      </c>
      <c r="H16" s="377">
        <v>38.42</v>
      </c>
      <c r="I16" s="533">
        <v>44.97</v>
      </c>
    </row>
    <row r="17" spans="1:9" ht="14.1" customHeight="1">
      <c r="A17" s="45" t="s">
        <v>741</v>
      </c>
      <c r="B17" s="494">
        <v>125</v>
      </c>
      <c r="C17" s="494">
        <v>233</v>
      </c>
      <c r="D17" s="494">
        <v>358</v>
      </c>
      <c r="E17" s="494">
        <v>49</v>
      </c>
      <c r="F17" s="377">
        <v>188.95</v>
      </c>
      <c r="G17" s="377">
        <v>648.5</v>
      </c>
      <c r="H17" s="377">
        <v>64.2</v>
      </c>
      <c r="I17" s="533">
        <v>901.65</v>
      </c>
    </row>
    <row r="18" spans="1:9" ht="14.1" customHeight="1">
      <c r="A18" s="45" t="s">
        <v>742</v>
      </c>
      <c r="B18" s="494">
        <v>25</v>
      </c>
      <c r="C18" s="494">
        <v>13</v>
      </c>
      <c r="D18" s="494">
        <v>38</v>
      </c>
      <c r="E18" s="494">
        <v>38</v>
      </c>
      <c r="F18" s="377">
        <v>120.83</v>
      </c>
      <c r="G18" s="377">
        <v>144.63999999999999</v>
      </c>
      <c r="H18" s="377">
        <v>84.47</v>
      </c>
      <c r="I18" s="533">
        <v>349.94</v>
      </c>
    </row>
    <row r="19" spans="1:9" ht="14.1" customHeight="1">
      <c r="A19" s="45" t="s">
        <v>743</v>
      </c>
      <c r="B19" s="494">
        <v>199</v>
      </c>
      <c r="C19" s="494">
        <v>50</v>
      </c>
      <c r="D19" s="494">
        <v>249</v>
      </c>
      <c r="E19" s="494">
        <v>249</v>
      </c>
      <c r="F19" s="377">
        <v>553.91</v>
      </c>
      <c r="G19" s="377">
        <v>1775.44</v>
      </c>
      <c r="H19" s="377">
        <v>920.9</v>
      </c>
      <c r="I19" s="533">
        <v>3250.25</v>
      </c>
    </row>
    <row r="20" spans="1:9" ht="14.1" customHeight="1">
      <c r="A20" s="45" t="s">
        <v>754</v>
      </c>
      <c r="B20" s="494">
        <v>312</v>
      </c>
      <c r="C20" s="494">
        <v>108</v>
      </c>
      <c r="D20" s="494">
        <v>420</v>
      </c>
      <c r="E20" s="494">
        <v>235</v>
      </c>
      <c r="F20" s="377">
        <v>6747.35</v>
      </c>
      <c r="G20" s="377">
        <v>4417</v>
      </c>
      <c r="H20" s="377">
        <v>1778.2</v>
      </c>
      <c r="I20" s="533">
        <v>12942.55</v>
      </c>
    </row>
    <row r="21" spans="1:9" ht="14.1" customHeight="1">
      <c r="A21" s="45" t="s">
        <v>755</v>
      </c>
      <c r="B21" s="494">
        <v>11</v>
      </c>
      <c r="C21" s="393">
        <v>0</v>
      </c>
      <c r="D21" s="494">
        <v>11</v>
      </c>
      <c r="E21" s="494">
        <v>7</v>
      </c>
      <c r="F21" s="377">
        <v>56.29</v>
      </c>
      <c r="G21" s="377">
        <v>63.82</v>
      </c>
      <c r="H21" s="377">
        <v>14.8</v>
      </c>
      <c r="I21" s="533">
        <v>134.91</v>
      </c>
    </row>
    <row r="22" spans="1:9" ht="14.1" customHeight="1">
      <c r="A22" s="45" t="s">
        <v>756</v>
      </c>
      <c r="B22" s="494">
        <v>168</v>
      </c>
      <c r="C22" s="494">
        <v>214</v>
      </c>
      <c r="D22" s="494">
        <v>382</v>
      </c>
      <c r="E22" s="494">
        <v>71</v>
      </c>
      <c r="F22" s="377">
        <v>735.21</v>
      </c>
      <c r="G22" s="377">
        <v>320.88</v>
      </c>
      <c r="H22" s="377">
        <v>405.84</v>
      </c>
      <c r="I22" s="533">
        <v>1461.93</v>
      </c>
    </row>
    <row r="23" spans="1:9" s="48" customFormat="1" ht="14.1" customHeight="1">
      <c r="A23" s="46" t="s">
        <v>757</v>
      </c>
      <c r="B23" s="350">
        <v>1747</v>
      </c>
      <c r="C23" s="350">
        <v>1458</v>
      </c>
      <c r="D23" s="350">
        <v>3205</v>
      </c>
      <c r="E23" s="350">
        <v>1129</v>
      </c>
      <c r="F23" s="356">
        <v>9312.15</v>
      </c>
      <c r="G23" s="356">
        <v>10315.69</v>
      </c>
      <c r="H23" s="356">
        <v>4182.07</v>
      </c>
      <c r="I23" s="127">
        <v>23809.91</v>
      </c>
    </row>
    <row r="24" spans="1:9" ht="14.1" customHeight="1">
      <c r="A24" s="45"/>
      <c r="B24" s="494"/>
      <c r="C24" s="494"/>
      <c r="D24" s="494"/>
      <c r="E24" s="494"/>
      <c r="F24" s="377"/>
      <c r="G24" s="377"/>
      <c r="H24" s="377"/>
      <c r="I24" s="533"/>
    </row>
    <row r="25" spans="1:9" s="48" customFormat="1" ht="14.1" customHeight="1">
      <c r="A25" s="46" t="s">
        <v>758</v>
      </c>
      <c r="B25" s="350">
        <v>1473</v>
      </c>
      <c r="C25" s="350">
        <v>4907</v>
      </c>
      <c r="D25" s="350">
        <v>6380</v>
      </c>
      <c r="E25" s="350">
        <v>148</v>
      </c>
      <c r="F25" s="356">
        <v>14559.03</v>
      </c>
      <c r="G25" s="356">
        <v>44071.47</v>
      </c>
      <c r="H25" s="356">
        <v>5741.34</v>
      </c>
      <c r="I25" s="127">
        <v>64371.839999999997</v>
      </c>
    </row>
    <row r="26" spans="1:9" ht="14.1" customHeight="1">
      <c r="A26" s="45"/>
      <c r="B26" s="350"/>
      <c r="C26" s="350"/>
      <c r="D26" s="494"/>
      <c r="E26" s="350"/>
      <c r="F26" s="356"/>
      <c r="G26" s="356"/>
      <c r="H26" s="356"/>
      <c r="I26" s="127"/>
    </row>
    <row r="27" spans="1:9" s="48" customFormat="1" ht="14.1" customHeight="1">
      <c r="A27" s="46" t="s">
        <v>759</v>
      </c>
      <c r="B27" s="350">
        <v>1205</v>
      </c>
      <c r="C27" s="534">
        <v>0</v>
      </c>
      <c r="D27" s="350">
        <v>1205</v>
      </c>
      <c r="E27" s="358">
        <v>0</v>
      </c>
      <c r="F27" s="356">
        <v>843.21</v>
      </c>
      <c r="G27" s="356">
        <v>1953.46</v>
      </c>
      <c r="H27" s="356">
        <v>607.16999999999996</v>
      </c>
      <c r="I27" s="127">
        <v>3403.84</v>
      </c>
    </row>
    <row r="28" spans="1:9" ht="14.1" customHeight="1">
      <c r="A28" s="45"/>
      <c r="B28" s="350"/>
      <c r="C28" s="350"/>
      <c r="D28" s="494"/>
      <c r="E28" s="350"/>
      <c r="F28" s="356"/>
      <c r="G28" s="356"/>
      <c r="H28" s="356"/>
      <c r="I28" s="127"/>
    </row>
    <row r="29" spans="1:9" s="48" customFormat="1" ht="14.1" customHeight="1">
      <c r="A29" s="46" t="s">
        <v>760</v>
      </c>
      <c r="B29" s="350">
        <v>213</v>
      </c>
      <c r="C29" s="59">
        <v>28</v>
      </c>
      <c r="D29" s="350">
        <v>241</v>
      </c>
      <c r="E29" s="350">
        <v>241</v>
      </c>
      <c r="F29" s="356">
        <v>3972.22</v>
      </c>
      <c r="G29" s="356">
        <v>1596.27</v>
      </c>
      <c r="H29" s="356">
        <v>228.38</v>
      </c>
      <c r="I29" s="127">
        <v>5796.87</v>
      </c>
    </row>
    <row r="30" spans="1:9">
      <c r="A30" s="45"/>
      <c r="B30" s="494"/>
      <c r="C30" s="494"/>
      <c r="D30" s="494"/>
      <c r="E30" s="494"/>
      <c r="F30" s="377"/>
      <c r="G30" s="377"/>
      <c r="H30" s="377"/>
      <c r="I30" s="533"/>
    </row>
    <row r="31" spans="1:9" s="48" customFormat="1" ht="18.75" customHeight="1" thickBot="1">
      <c r="A31" s="130" t="s">
        <v>478</v>
      </c>
      <c r="B31" s="352">
        <f t="shared" ref="B31:I31" si="0">SUM(B29,B27,B25,B23,B8)</f>
        <v>5349</v>
      </c>
      <c r="C31" s="352">
        <f t="shared" si="0"/>
        <v>6461</v>
      </c>
      <c r="D31" s="352">
        <f t="shared" si="0"/>
        <v>11810</v>
      </c>
      <c r="E31" s="352">
        <f t="shared" si="0"/>
        <v>2297</v>
      </c>
      <c r="F31" s="128">
        <f t="shared" si="0"/>
        <v>32881.360000000001</v>
      </c>
      <c r="G31" s="128">
        <f t="shared" si="0"/>
        <v>64885.640000000007</v>
      </c>
      <c r="H31" s="128">
        <f t="shared" si="0"/>
        <v>12015.849999999999</v>
      </c>
      <c r="I31" s="129">
        <f t="shared" si="0"/>
        <v>109782.84999999999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zoomScale="75" zoomScaleNormal="75" zoomScaleSheetLayoutView="75" workbookViewId="0">
      <selection activeCell="N32" sqref="N32"/>
    </sheetView>
  </sheetViews>
  <sheetFormatPr baseColWidth="10" defaultRowHeight="12.75"/>
  <cols>
    <col min="1" max="1" width="23.42578125" style="26" customWidth="1"/>
    <col min="2" max="11" width="11" style="26" customWidth="1"/>
    <col min="12" max="16384" width="11.42578125" style="26"/>
  </cols>
  <sheetData>
    <row r="1" spans="1:16" ht="18">
      <c r="A1" s="1119" t="s">
        <v>1039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</row>
    <row r="3" spans="1:16" ht="21" customHeight="1">
      <c r="A3" s="1120" t="s">
        <v>1046</v>
      </c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</row>
    <row r="4" spans="1:16" ht="13.5" thickBot="1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370"/>
      <c r="M4" s="370"/>
    </row>
    <row r="5" spans="1:16" s="371" customFormat="1" ht="27" customHeight="1">
      <c r="A5" s="1122" t="s">
        <v>318</v>
      </c>
      <c r="B5" s="1124" t="s">
        <v>1047</v>
      </c>
      <c r="C5" s="1125"/>
      <c r="D5" s="1125"/>
      <c r="E5" s="1125"/>
      <c r="F5" s="1125"/>
      <c r="G5" s="1125"/>
      <c r="H5" s="1125"/>
      <c r="I5" s="1125"/>
      <c r="J5" s="1125"/>
      <c r="K5" s="1125"/>
      <c r="L5" s="1125"/>
      <c r="M5" s="1125"/>
      <c r="N5" s="1125"/>
    </row>
    <row r="6" spans="1:16" s="371" customFormat="1" ht="33" customHeight="1" thickBot="1">
      <c r="A6" s="1123"/>
      <c r="B6" s="827">
        <v>2000</v>
      </c>
      <c r="C6" s="827">
        <v>2001</v>
      </c>
      <c r="D6" s="827">
        <v>2002</v>
      </c>
      <c r="E6" s="827" t="s">
        <v>1048</v>
      </c>
      <c r="F6" s="827" t="s">
        <v>1049</v>
      </c>
      <c r="G6" s="827">
        <v>2007</v>
      </c>
      <c r="H6" s="827">
        <v>2008</v>
      </c>
      <c r="I6" s="827">
        <v>2009</v>
      </c>
      <c r="J6" s="828">
        <v>2010</v>
      </c>
      <c r="K6" s="828">
        <v>2011</v>
      </c>
      <c r="L6" s="828">
        <v>2012</v>
      </c>
      <c r="M6" s="828">
        <v>2013</v>
      </c>
      <c r="N6" s="828">
        <v>2014</v>
      </c>
    </row>
    <row r="7" spans="1:16" s="371" customFormat="1" ht="22.5" customHeight="1">
      <c r="A7" s="817" t="s">
        <v>1050</v>
      </c>
      <c r="B7" s="829">
        <v>34</v>
      </c>
      <c r="C7" s="829">
        <v>22</v>
      </c>
      <c r="D7" s="829">
        <v>22</v>
      </c>
      <c r="E7" s="829">
        <v>7</v>
      </c>
      <c r="F7" s="829" t="s">
        <v>1051</v>
      </c>
      <c r="G7" s="829"/>
      <c r="H7" s="829" t="s">
        <v>1051</v>
      </c>
      <c r="I7" s="818" t="s">
        <v>1051</v>
      </c>
      <c r="J7" s="830" t="s">
        <v>1051</v>
      </c>
      <c r="K7" s="830">
        <v>131</v>
      </c>
      <c r="L7" s="831">
        <v>137</v>
      </c>
      <c r="M7" s="831">
        <v>132</v>
      </c>
      <c r="N7" s="831">
        <v>132</v>
      </c>
      <c r="O7" s="370"/>
      <c r="P7" s="370"/>
    </row>
    <row r="8" spans="1:16" s="371" customFormat="1">
      <c r="A8" s="821" t="s">
        <v>1052</v>
      </c>
      <c r="B8" s="832">
        <v>16</v>
      </c>
      <c r="C8" s="832">
        <v>16</v>
      </c>
      <c r="D8" s="832">
        <v>16</v>
      </c>
      <c r="E8" s="832">
        <v>8</v>
      </c>
      <c r="F8" s="832">
        <v>4</v>
      </c>
      <c r="G8" s="832" t="s">
        <v>1051</v>
      </c>
      <c r="H8" s="832" t="s">
        <v>1051</v>
      </c>
      <c r="I8" s="832">
        <v>2</v>
      </c>
      <c r="J8" s="824" t="s">
        <v>1051</v>
      </c>
      <c r="K8" s="824" t="s">
        <v>1051</v>
      </c>
      <c r="L8" s="824"/>
      <c r="M8" s="824"/>
      <c r="N8" s="824"/>
      <c r="O8" s="370"/>
      <c r="P8" s="370"/>
    </row>
    <row r="9" spans="1:16" s="371" customFormat="1">
      <c r="A9" s="821" t="s">
        <v>1053</v>
      </c>
      <c r="B9" s="832">
        <v>6</v>
      </c>
      <c r="C9" s="832">
        <v>7</v>
      </c>
      <c r="D9" s="832">
        <v>6</v>
      </c>
      <c r="E9" s="832">
        <v>4</v>
      </c>
      <c r="F9" s="832">
        <v>4</v>
      </c>
      <c r="G9" s="832">
        <v>4</v>
      </c>
      <c r="H9" s="832">
        <v>1</v>
      </c>
      <c r="I9" s="832">
        <v>1</v>
      </c>
      <c r="J9" s="833">
        <v>4</v>
      </c>
      <c r="K9" s="833">
        <v>7</v>
      </c>
      <c r="L9" s="834">
        <v>7</v>
      </c>
      <c r="M9" s="834">
        <v>7</v>
      </c>
      <c r="N9" s="834">
        <v>7</v>
      </c>
      <c r="O9" s="370"/>
      <c r="P9" s="370"/>
    </row>
    <row r="10" spans="1:16" s="371" customFormat="1">
      <c r="A10" s="821" t="s">
        <v>1054</v>
      </c>
      <c r="B10" s="832">
        <v>71</v>
      </c>
      <c r="C10" s="832">
        <v>78</v>
      </c>
      <c r="D10" s="832">
        <v>67</v>
      </c>
      <c r="E10" s="832" t="s">
        <v>476</v>
      </c>
      <c r="F10" s="832">
        <v>1</v>
      </c>
      <c r="G10" s="832">
        <v>3</v>
      </c>
      <c r="H10" s="372">
        <v>33</v>
      </c>
      <c r="I10" s="832">
        <v>33</v>
      </c>
      <c r="J10" s="833">
        <v>23</v>
      </c>
      <c r="K10" s="833">
        <v>22</v>
      </c>
      <c r="L10" s="834">
        <v>16</v>
      </c>
      <c r="M10" s="834">
        <v>16</v>
      </c>
      <c r="N10" s="834">
        <v>17</v>
      </c>
      <c r="O10" s="370"/>
      <c r="P10" s="370"/>
    </row>
    <row r="11" spans="1:16" s="371" customFormat="1">
      <c r="A11" s="821" t="s">
        <v>1055</v>
      </c>
      <c r="B11" s="832">
        <v>6</v>
      </c>
      <c r="C11" s="832">
        <v>6</v>
      </c>
      <c r="D11" s="832">
        <v>6</v>
      </c>
      <c r="E11" s="832">
        <v>9</v>
      </c>
      <c r="F11" s="832">
        <v>11</v>
      </c>
      <c r="G11" s="832">
        <v>11</v>
      </c>
      <c r="H11" s="832">
        <v>6</v>
      </c>
      <c r="I11" s="832">
        <v>7</v>
      </c>
      <c r="J11" s="833">
        <v>7</v>
      </c>
      <c r="K11" s="833">
        <v>7</v>
      </c>
      <c r="L11" s="834">
        <v>3</v>
      </c>
      <c r="M11" s="834">
        <v>1</v>
      </c>
      <c r="N11" s="834">
        <v>1</v>
      </c>
      <c r="O11" s="370"/>
      <c r="P11" s="370"/>
    </row>
    <row r="12" spans="1:16" s="371" customFormat="1">
      <c r="A12" s="821" t="s">
        <v>1056</v>
      </c>
      <c r="B12" s="832">
        <v>4</v>
      </c>
      <c r="C12" s="832">
        <v>4</v>
      </c>
      <c r="D12" s="832">
        <v>4</v>
      </c>
      <c r="E12" s="832" t="s">
        <v>476</v>
      </c>
      <c r="F12" s="832">
        <v>3</v>
      </c>
      <c r="G12" s="832">
        <v>4</v>
      </c>
      <c r="H12" s="372">
        <v>8</v>
      </c>
      <c r="I12" s="832">
        <v>5</v>
      </c>
      <c r="J12" s="833">
        <v>5</v>
      </c>
      <c r="K12" s="833">
        <v>3</v>
      </c>
      <c r="L12" s="834">
        <v>10</v>
      </c>
      <c r="M12" s="834">
        <v>10</v>
      </c>
      <c r="N12" s="834">
        <v>10</v>
      </c>
      <c r="O12" s="370"/>
      <c r="P12" s="370"/>
    </row>
    <row r="13" spans="1:16" s="371" customFormat="1">
      <c r="A13" s="821" t="s">
        <v>1057</v>
      </c>
      <c r="B13" s="832">
        <v>30</v>
      </c>
      <c r="C13" s="832">
        <v>27</v>
      </c>
      <c r="D13" s="832">
        <v>26</v>
      </c>
      <c r="E13" s="832">
        <v>6</v>
      </c>
      <c r="F13" s="832">
        <v>5</v>
      </c>
      <c r="G13" s="832">
        <v>5</v>
      </c>
      <c r="H13" s="832">
        <v>1</v>
      </c>
      <c r="I13" s="832">
        <v>4</v>
      </c>
      <c r="J13" s="833">
        <v>4</v>
      </c>
      <c r="K13" s="833">
        <v>4</v>
      </c>
      <c r="L13" s="834">
        <v>4</v>
      </c>
      <c r="M13" s="834">
        <v>3</v>
      </c>
      <c r="N13" s="834">
        <v>3</v>
      </c>
      <c r="O13" s="370"/>
      <c r="P13" s="370"/>
    </row>
    <row r="14" spans="1:16" s="371" customFormat="1">
      <c r="A14" s="821" t="s">
        <v>1058</v>
      </c>
      <c r="B14" s="832">
        <v>28</v>
      </c>
      <c r="C14" s="832">
        <v>29</v>
      </c>
      <c r="D14" s="832">
        <v>40</v>
      </c>
      <c r="E14" s="832">
        <v>13</v>
      </c>
      <c r="F14" s="832">
        <v>18</v>
      </c>
      <c r="G14" s="832">
        <v>28</v>
      </c>
      <c r="H14" s="832">
        <v>27</v>
      </c>
      <c r="I14" s="832">
        <v>21</v>
      </c>
      <c r="J14" s="833">
        <v>16</v>
      </c>
      <c r="K14" s="833">
        <v>21</v>
      </c>
      <c r="L14" s="834">
        <v>24</v>
      </c>
      <c r="M14" s="834">
        <v>17</v>
      </c>
      <c r="N14" s="834">
        <v>14</v>
      </c>
      <c r="O14" s="370"/>
      <c r="P14" s="370"/>
    </row>
    <row r="15" spans="1:16" s="371" customFormat="1">
      <c r="A15" s="821" t="s">
        <v>1059</v>
      </c>
      <c r="B15" s="832">
        <v>1</v>
      </c>
      <c r="C15" s="832">
        <v>1</v>
      </c>
      <c r="D15" s="832">
        <v>1</v>
      </c>
      <c r="E15" s="832">
        <v>1</v>
      </c>
      <c r="F15" s="832">
        <v>1</v>
      </c>
      <c r="G15" s="832">
        <v>1</v>
      </c>
      <c r="H15" s="832">
        <v>1</v>
      </c>
      <c r="I15" s="832">
        <v>1</v>
      </c>
      <c r="J15" s="833">
        <v>1</v>
      </c>
      <c r="K15" s="833">
        <v>1</v>
      </c>
      <c r="L15" s="834">
        <v>1</v>
      </c>
      <c r="M15" s="834">
        <v>1</v>
      </c>
      <c r="N15" s="834">
        <v>1</v>
      </c>
      <c r="O15" s="370"/>
      <c r="P15" s="370"/>
    </row>
    <row r="16" spans="1:16" s="371" customFormat="1">
      <c r="A16" s="821" t="s">
        <v>1060</v>
      </c>
      <c r="B16" s="832">
        <v>68</v>
      </c>
      <c r="C16" s="832">
        <v>55</v>
      </c>
      <c r="D16" s="832">
        <v>48</v>
      </c>
      <c r="E16" s="832" t="s">
        <v>476</v>
      </c>
      <c r="F16" s="832">
        <v>101</v>
      </c>
      <c r="G16" s="832">
        <v>69</v>
      </c>
      <c r="H16" s="372">
        <v>97</v>
      </c>
      <c r="I16" s="832">
        <v>97</v>
      </c>
      <c r="J16" s="833">
        <v>97</v>
      </c>
      <c r="K16" s="833">
        <v>86</v>
      </c>
      <c r="L16" s="834">
        <v>104</v>
      </c>
      <c r="M16" s="834">
        <v>111</v>
      </c>
      <c r="N16" s="834">
        <v>113</v>
      </c>
      <c r="O16" s="370"/>
      <c r="P16" s="370"/>
    </row>
    <row r="17" spans="1:16" s="371" customFormat="1">
      <c r="A17" s="821" t="s">
        <v>1061</v>
      </c>
      <c r="B17" s="832" t="s">
        <v>1051</v>
      </c>
      <c r="C17" s="832">
        <v>2</v>
      </c>
      <c r="D17" s="372">
        <v>4</v>
      </c>
      <c r="E17" s="372" t="s">
        <v>476</v>
      </c>
      <c r="F17" s="832">
        <v>1</v>
      </c>
      <c r="G17" s="832">
        <v>25</v>
      </c>
      <c r="H17" s="372">
        <v>13</v>
      </c>
      <c r="I17" s="832">
        <v>4</v>
      </c>
      <c r="J17" s="833"/>
      <c r="K17" s="833"/>
      <c r="L17" s="833"/>
      <c r="M17" s="833"/>
      <c r="N17" s="833"/>
      <c r="O17" s="370"/>
      <c r="P17" s="370"/>
    </row>
    <row r="18" spans="1:16" s="371" customFormat="1">
      <c r="A18" s="821" t="s">
        <v>1062</v>
      </c>
      <c r="B18" s="832">
        <v>36</v>
      </c>
      <c r="C18" s="832">
        <v>96</v>
      </c>
      <c r="D18" s="832">
        <v>96</v>
      </c>
      <c r="E18" s="832">
        <v>7</v>
      </c>
      <c r="F18" s="832">
        <v>20</v>
      </c>
      <c r="G18" s="832">
        <v>20</v>
      </c>
      <c r="H18" s="832">
        <v>180</v>
      </c>
      <c r="I18" s="832">
        <v>114</v>
      </c>
      <c r="J18" s="833">
        <v>118</v>
      </c>
      <c r="K18" s="833">
        <v>118</v>
      </c>
      <c r="L18" s="834">
        <v>118</v>
      </c>
      <c r="M18" s="834">
        <v>123</v>
      </c>
      <c r="N18" s="834">
        <v>123</v>
      </c>
      <c r="O18" s="370"/>
      <c r="P18" s="370"/>
    </row>
    <row r="19" spans="1:16" s="371" customFormat="1">
      <c r="A19" s="821" t="s">
        <v>1063</v>
      </c>
      <c r="B19" s="832">
        <v>18</v>
      </c>
      <c r="C19" s="832">
        <v>21</v>
      </c>
      <c r="D19" s="832" t="s">
        <v>1051</v>
      </c>
      <c r="E19" s="832">
        <v>12</v>
      </c>
      <c r="F19" s="832">
        <v>12</v>
      </c>
      <c r="G19" s="372">
        <v>9</v>
      </c>
      <c r="H19" s="832">
        <v>11</v>
      </c>
      <c r="I19" s="832">
        <v>10</v>
      </c>
      <c r="J19" s="833">
        <v>7</v>
      </c>
      <c r="K19" s="833">
        <v>11</v>
      </c>
      <c r="L19" s="834">
        <v>9</v>
      </c>
      <c r="M19" s="834">
        <v>10</v>
      </c>
      <c r="N19" s="834">
        <v>12</v>
      </c>
      <c r="O19" s="370"/>
      <c r="P19" s="370"/>
    </row>
    <row r="20" spans="1:16" s="371" customFormat="1">
      <c r="A20" s="821" t="s">
        <v>1064</v>
      </c>
      <c r="B20" s="832">
        <v>4</v>
      </c>
      <c r="C20" s="832">
        <v>4</v>
      </c>
      <c r="D20" s="832" t="s">
        <v>1051</v>
      </c>
      <c r="E20" s="832">
        <v>4</v>
      </c>
      <c r="F20" s="832">
        <v>5</v>
      </c>
      <c r="G20" s="372">
        <v>4</v>
      </c>
      <c r="H20" s="832">
        <v>13</v>
      </c>
      <c r="I20" s="832">
        <v>13</v>
      </c>
      <c r="J20" s="833">
        <v>20</v>
      </c>
      <c r="K20" s="833">
        <v>20</v>
      </c>
      <c r="L20" s="834">
        <v>4</v>
      </c>
      <c r="M20" s="834">
        <v>5</v>
      </c>
      <c r="N20" s="834">
        <v>4</v>
      </c>
      <c r="O20" s="370"/>
      <c r="P20" s="370"/>
    </row>
    <row r="21" spans="1:16" s="371" customFormat="1">
      <c r="A21" s="821" t="s">
        <v>1065</v>
      </c>
      <c r="B21" s="832" t="s">
        <v>1051</v>
      </c>
      <c r="C21" s="832" t="s">
        <v>1051</v>
      </c>
      <c r="D21" s="372" t="s">
        <v>1051</v>
      </c>
      <c r="E21" s="372">
        <v>25</v>
      </c>
      <c r="F21" s="372"/>
      <c r="G21" s="372"/>
      <c r="H21" s="832" t="s">
        <v>1051</v>
      </c>
      <c r="I21" s="372">
        <v>21</v>
      </c>
      <c r="J21" s="824">
        <v>16</v>
      </c>
      <c r="K21" s="824">
        <v>5</v>
      </c>
      <c r="L21" s="834">
        <v>5</v>
      </c>
      <c r="M21" s="834">
        <v>29</v>
      </c>
      <c r="N21" s="834">
        <v>36</v>
      </c>
      <c r="O21" s="370"/>
      <c r="P21" s="370"/>
    </row>
    <row r="22" spans="1:16" s="371" customFormat="1">
      <c r="A22" s="821" t="s">
        <v>1066</v>
      </c>
      <c r="B22" s="832">
        <v>12</v>
      </c>
      <c r="C22" s="832">
        <v>7</v>
      </c>
      <c r="D22" s="832" t="s">
        <v>1051</v>
      </c>
      <c r="E22" s="832">
        <v>6</v>
      </c>
      <c r="F22" s="832" t="s">
        <v>1051</v>
      </c>
      <c r="G22" s="372" t="s">
        <v>1051</v>
      </c>
      <c r="H22" s="832">
        <v>11</v>
      </c>
      <c r="I22" s="372">
        <v>18</v>
      </c>
      <c r="J22" s="824">
        <v>27</v>
      </c>
      <c r="K22" s="833">
        <v>24</v>
      </c>
      <c r="L22" s="834">
        <v>24</v>
      </c>
      <c r="M22" s="834">
        <v>7</v>
      </c>
      <c r="N22" s="834">
        <v>7</v>
      </c>
      <c r="O22" s="370"/>
      <c r="P22" s="370"/>
    </row>
    <row r="23" spans="1:16" s="371" customFormat="1">
      <c r="A23" s="821" t="s">
        <v>1067</v>
      </c>
      <c r="B23" s="832">
        <v>7</v>
      </c>
      <c r="C23" s="832">
        <v>7</v>
      </c>
      <c r="D23" s="832">
        <v>7</v>
      </c>
      <c r="E23" s="832">
        <v>8</v>
      </c>
      <c r="F23" s="832">
        <v>12</v>
      </c>
      <c r="G23" s="832">
        <v>9</v>
      </c>
      <c r="H23" s="832">
        <v>6</v>
      </c>
      <c r="I23" s="832">
        <v>10</v>
      </c>
      <c r="J23" s="833">
        <v>11</v>
      </c>
      <c r="K23" s="833">
        <v>12</v>
      </c>
      <c r="L23" s="834">
        <v>12</v>
      </c>
      <c r="M23" s="834">
        <v>12</v>
      </c>
      <c r="N23" s="834">
        <v>12</v>
      </c>
      <c r="O23" s="370"/>
      <c r="P23" s="370"/>
    </row>
    <row r="24" spans="1:16" s="371" customFormat="1">
      <c r="A24" s="821"/>
      <c r="B24" s="835"/>
      <c r="C24" s="835"/>
      <c r="D24" s="835"/>
      <c r="E24" s="835"/>
      <c r="F24" s="835"/>
      <c r="G24" s="835"/>
      <c r="H24" s="835"/>
      <c r="I24" s="835"/>
      <c r="J24" s="836"/>
      <c r="K24" s="836"/>
      <c r="L24" s="836"/>
      <c r="M24" s="836"/>
      <c r="N24" s="836"/>
      <c r="O24" s="373"/>
      <c r="P24" s="370"/>
    </row>
    <row r="25" spans="1:16" s="371" customFormat="1" ht="13.5" thickBot="1">
      <c r="A25" s="825" t="s">
        <v>392</v>
      </c>
      <c r="B25" s="837">
        <v>341</v>
      </c>
      <c r="C25" s="837">
        <v>382</v>
      </c>
      <c r="D25" s="837">
        <v>343</v>
      </c>
      <c r="E25" s="837">
        <v>110</v>
      </c>
      <c r="F25" s="837">
        <v>198</v>
      </c>
      <c r="G25" s="837">
        <v>192</v>
      </c>
      <c r="H25" s="837">
        <v>408</v>
      </c>
      <c r="I25" s="837">
        <v>361</v>
      </c>
      <c r="J25" s="838">
        <v>356</v>
      </c>
      <c r="K25" s="838">
        <v>472</v>
      </c>
      <c r="L25" s="838">
        <v>478</v>
      </c>
      <c r="M25" s="838">
        <v>484</v>
      </c>
      <c r="N25" s="838">
        <f>SUM(N7:N23)</f>
        <v>492</v>
      </c>
      <c r="O25" s="370"/>
      <c r="P25" s="370"/>
    </row>
    <row r="26" spans="1:16" s="371" customFormat="1" ht="28.5" customHeight="1">
      <c r="A26" s="1126" t="s">
        <v>1068</v>
      </c>
      <c r="B26" s="1126"/>
      <c r="C26" s="1126"/>
      <c r="D26" s="1126"/>
      <c r="E26" s="1126"/>
      <c r="F26" s="1126"/>
      <c r="G26" s="1126"/>
      <c r="H26" s="1126"/>
      <c r="I26" s="1126"/>
      <c r="J26" s="1126"/>
    </row>
    <row r="28" spans="1:16">
      <c r="C28" s="839"/>
    </row>
    <row r="42" spans="7:7">
      <c r="G42" s="371"/>
    </row>
  </sheetData>
  <mergeCells count="5">
    <mergeCell ref="A5:A6"/>
    <mergeCell ref="B5:N5"/>
    <mergeCell ref="A26:J26"/>
    <mergeCell ref="A1:N1"/>
    <mergeCell ref="A3:N3"/>
  </mergeCells>
  <printOptions horizontalCentered="1"/>
  <pageMargins left="0.78740157480314965" right="0.78740157480314965" top="0.59055118110236227" bottom="0.98425196850393704" header="0" footer="0"/>
  <pageSetup paperSize="9" scale="49" orientation="portrait" horizontalDpi="300" verticalDpi="300" r:id="rId1"/>
  <headerFooter alignWithMargins="0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>
  <sheetPr codeName="Hoja90">
    <pageSetUpPr fitToPage="1"/>
  </sheetPr>
  <dimension ref="A1:N28"/>
  <sheetViews>
    <sheetView view="pageBreakPreview" zoomScale="75" zoomScaleNormal="75" workbookViewId="0">
      <selection activeCell="E5" sqref="E5:I5"/>
    </sheetView>
  </sheetViews>
  <sheetFormatPr baseColWidth="10" defaultRowHeight="12.75"/>
  <cols>
    <col min="1" max="1" width="28" style="340" customWidth="1"/>
    <col min="2" max="13" width="16.85546875" style="340" customWidth="1"/>
    <col min="14" max="14" width="0.140625" style="340" customWidth="1"/>
    <col min="15" max="16384" width="11.42578125" style="340"/>
  </cols>
  <sheetData>
    <row r="1" spans="1:14" ht="18">
      <c r="A1" s="1215" t="s">
        <v>525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</row>
    <row r="3" spans="1:14" ht="24.75" customHeight="1">
      <c r="A3" s="1355" t="s">
        <v>982</v>
      </c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</row>
    <row r="4" spans="1:14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ht="28.5" customHeight="1">
      <c r="A5" s="504" t="s">
        <v>644</v>
      </c>
      <c r="B5" s="1219" t="s">
        <v>733</v>
      </c>
      <c r="C5" s="1220"/>
      <c r="D5" s="1219" t="s">
        <v>757</v>
      </c>
      <c r="E5" s="1220"/>
      <c r="F5" s="1219" t="s">
        <v>758</v>
      </c>
      <c r="G5" s="1220"/>
      <c r="H5" s="1219" t="s">
        <v>759</v>
      </c>
      <c r="I5" s="1220"/>
      <c r="J5" s="1219" t="s">
        <v>760</v>
      </c>
      <c r="K5" s="1220"/>
      <c r="L5" s="1219" t="s">
        <v>391</v>
      </c>
      <c r="M5" s="1131"/>
    </row>
    <row r="6" spans="1:14" ht="28.5" customHeight="1" thickBot="1">
      <c r="A6" s="505" t="s">
        <v>649</v>
      </c>
      <c r="B6" s="107" t="s">
        <v>522</v>
      </c>
      <c r="C6" s="107" t="s">
        <v>567</v>
      </c>
      <c r="D6" s="107" t="s">
        <v>522</v>
      </c>
      <c r="E6" s="107" t="s">
        <v>567</v>
      </c>
      <c r="F6" s="107" t="s">
        <v>522</v>
      </c>
      <c r="G6" s="107" t="s">
        <v>567</v>
      </c>
      <c r="H6" s="107" t="s">
        <v>522</v>
      </c>
      <c r="I6" s="107" t="s">
        <v>567</v>
      </c>
      <c r="J6" s="107" t="s">
        <v>522</v>
      </c>
      <c r="K6" s="107" t="s">
        <v>567</v>
      </c>
      <c r="L6" s="107" t="s">
        <v>522</v>
      </c>
      <c r="M6" s="676" t="s">
        <v>567</v>
      </c>
      <c r="N6" s="6"/>
    </row>
    <row r="7" spans="1:14" s="57" customFormat="1" ht="28.5" customHeight="1">
      <c r="A7" s="506" t="s">
        <v>10</v>
      </c>
      <c r="B7" s="535">
        <v>5</v>
      </c>
      <c r="C7" s="492">
        <v>4</v>
      </c>
      <c r="D7" s="491">
        <v>53</v>
      </c>
      <c r="E7" s="536">
        <v>42.4</v>
      </c>
      <c r="F7" s="491">
        <v>48</v>
      </c>
      <c r="G7" s="537">
        <v>38.4</v>
      </c>
      <c r="H7" s="491">
        <v>16</v>
      </c>
      <c r="I7" s="537">
        <v>12.8</v>
      </c>
      <c r="J7" s="491">
        <v>3</v>
      </c>
      <c r="K7" s="537">
        <v>2.4</v>
      </c>
      <c r="L7" s="494">
        <v>125</v>
      </c>
      <c r="M7" s="538">
        <v>1.0584250635055037</v>
      </c>
      <c r="N7" s="359"/>
    </row>
    <row r="8" spans="1:14" s="57" customFormat="1" ht="14.1" customHeight="1">
      <c r="A8" s="509" t="s">
        <v>403</v>
      </c>
      <c r="B8" s="539">
        <v>48</v>
      </c>
      <c r="C8" s="495">
        <v>9.43</v>
      </c>
      <c r="D8" s="494">
        <v>277</v>
      </c>
      <c r="E8" s="537">
        <v>54.420432220039302</v>
      </c>
      <c r="F8" s="494">
        <v>112</v>
      </c>
      <c r="G8" s="537">
        <v>22.003929273084498</v>
      </c>
      <c r="H8" s="494">
        <v>70</v>
      </c>
      <c r="I8" s="537">
        <v>13.752455795677799</v>
      </c>
      <c r="J8" s="494">
        <v>2</v>
      </c>
      <c r="K8" s="537">
        <v>0.392927308447937</v>
      </c>
      <c r="L8" s="494">
        <v>509</v>
      </c>
      <c r="M8" s="540">
        <v>4.3099068585944114</v>
      </c>
      <c r="N8" s="359"/>
    </row>
    <row r="9" spans="1:14" s="57" customFormat="1" ht="14.1" customHeight="1">
      <c r="A9" s="509" t="s">
        <v>406</v>
      </c>
      <c r="B9" s="539">
        <v>35</v>
      </c>
      <c r="C9" s="495">
        <v>1.23</v>
      </c>
      <c r="D9" s="494">
        <v>255</v>
      </c>
      <c r="E9" s="537">
        <v>8.9410939691444593</v>
      </c>
      <c r="F9" s="494">
        <v>2222</v>
      </c>
      <c r="G9" s="537">
        <v>77.910238429172495</v>
      </c>
      <c r="H9" s="494">
        <v>221</v>
      </c>
      <c r="I9" s="537">
        <v>7.7489481065918699</v>
      </c>
      <c r="J9" s="494">
        <v>119</v>
      </c>
      <c r="K9" s="537">
        <v>4.1725105189340796</v>
      </c>
      <c r="L9" s="494">
        <v>2852</v>
      </c>
      <c r="M9" s="541">
        <v>24.149026248941574</v>
      </c>
      <c r="N9" s="359"/>
    </row>
    <row r="10" spans="1:14" s="57" customFormat="1" ht="14.1" customHeight="1">
      <c r="A10" s="509" t="s">
        <v>397</v>
      </c>
      <c r="B10" s="539">
        <v>57</v>
      </c>
      <c r="C10" s="495">
        <v>6.98</v>
      </c>
      <c r="D10" s="494">
        <v>329</v>
      </c>
      <c r="E10" s="537">
        <v>40.269277845777196</v>
      </c>
      <c r="F10" s="494">
        <v>324</v>
      </c>
      <c r="G10" s="537">
        <v>39.657282741738101</v>
      </c>
      <c r="H10" s="494">
        <v>95</v>
      </c>
      <c r="I10" s="537">
        <v>11.6279069767442</v>
      </c>
      <c r="J10" s="494">
        <v>12</v>
      </c>
      <c r="K10" s="537">
        <v>1.4687882496939999</v>
      </c>
      <c r="L10" s="494">
        <v>817</v>
      </c>
      <c r="M10" s="540">
        <v>6.9178662150719727</v>
      </c>
      <c r="N10" s="359"/>
    </row>
    <row r="11" spans="1:14" s="57" customFormat="1" ht="14.1" customHeight="1">
      <c r="A11" s="509" t="s">
        <v>658</v>
      </c>
      <c r="B11" s="539">
        <v>22</v>
      </c>
      <c r="C11" s="495">
        <v>1.42</v>
      </c>
      <c r="D11" s="494">
        <v>350</v>
      </c>
      <c r="E11" s="537">
        <v>22.551546391752598</v>
      </c>
      <c r="F11" s="494">
        <v>924</v>
      </c>
      <c r="G11" s="537">
        <v>59.536082474226802</v>
      </c>
      <c r="H11" s="494">
        <v>212</v>
      </c>
      <c r="I11" s="537">
        <v>13.659793814432998</v>
      </c>
      <c r="J11" s="494">
        <v>44</v>
      </c>
      <c r="K11" s="537">
        <v>2.8350515463917505</v>
      </c>
      <c r="L11" s="494">
        <v>1552</v>
      </c>
      <c r="M11" s="540">
        <v>13.141405588484336</v>
      </c>
      <c r="N11" s="359"/>
    </row>
    <row r="12" spans="1:14" s="57" customFormat="1" ht="14.1" customHeight="1">
      <c r="A12" s="509" t="s">
        <v>400</v>
      </c>
      <c r="B12" s="372">
        <v>3</v>
      </c>
      <c r="C12" s="495">
        <v>0.39</v>
      </c>
      <c r="D12" s="494">
        <v>14</v>
      </c>
      <c r="E12" s="537">
        <v>1.8229166666666701</v>
      </c>
      <c r="F12" s="494">
        <v>726</v>
      </c>
      <c r="G12" s="537">
        <v>94.53125</v>
      </c>
      <c r="H12" s="494">
        <v>18</v>
      </c>
      <c r="I12" s="537">
        <v>2.34375</v>
      </c>
      <c r="J12" s="494">
        <v>7</v>
      </c>
      <c r="K12" s="537">
        <v>0.91145833333333304</v>
      </c>
      <c r="L12" s="494">
        <v>768</v>
      </c>
      <c r="M12" s="541">
        <v>6.5029635901778162</v>
      </c>
      <c r="N12" s="359"/>
    </row>
    <row r="13" spans="1:14" s="57" customFormat="1" ht="14.1" customHeight="1">
      <c r="A13" s="509" t="s">
        <v>407</v>
      </c>
      <c r="B13" s="539">
        <v>3</v>
      </c>
      <c r="C13" s="495">
        <v>5.17</v>
      </c>
      <c r="D13" s="494">
        <v>21</v>
      </c>
      <c r="E13" s="537">
        <v>36.2068965517241</v>
      </c>
      <c r="F13" s="494">
        <v>31</v>
      </c>
      <c r="G13" s="537">
        <v>53.448275862069003</v>
      </c>
      <c r="H13" s="494">
        <v>3</v>
      </c>
      <c r="I13" s="537">
        <v>5.1724137931034502</v>
      </c>
      <c r="J13" s="494">
        <v>0</v>
      </c>
      <c r="K13" s="537">
        <v>0</v>
      </c>
      <c r="L13" s="494">
        <v>58</v>
      </c>
      <c r="M13" s="540">
        <v>0.49110922946655378</v>
      </c>
      <c r="N13" s="359"/>
    </row>
    <row r="14" spans="1:14" s="57" customFormat="1" ht="14.1" customHeight="1">
      <c r="A14" s="509" t="s">
        <v>660</v>
      </c>
      <c r="B14" s="539">
        <v>27</v>
      </c>
      <c r="C14" s="495">
        <v>20.77</v>
      </c>
      <c r="D14" s="494">
        <v>43</v>
      </c>
      <c r="E14" s="537">
        <v>33.076923076923102</v>
      </c>
      <c r="F14" s="494">
        <v>35</v>
      </c>
      <c r="G14" s="537">
        <v>26.923076923076895</v>
      </c>
      <c r="H14" s="494">
        <v>25</v>
      </c>
      <c r="I14" s="537">
        <v>19.230769230769202</v>
      </c>
      <c r="J14" s="542">
        <v>0</v>
      </c>
      <c r="K14" s="537">
        <v>0</v>
      </c>
      <c r="L14" s="494">
        <v>130</v>
      </c>
      <c r="M14" s="540">
        <v>1.100762066045724</v>
      </c>
      <c r="N14" s="359"/>
    </row>
    <row r="15" spans="1:14" s="57" customFormat="1" ht="14.1" customHeight="1">
      <c r="A15" s="509" t="s">
        <v>661</v>
      </c>
      <c r="B15" s="539">
        <v>122</v>
      </c>
      <c r="C15" s="495">
        <v>38.729999999999997</v>
      </c>
      <c r="D15" s="494">
        <v>85</v>
      </c>
      <c r="E15" s="537">
        <v>26.984126984126998</v>
      </c>
      <c r="F15" s="494">
        <v>98</v>
      </c>
      <c r="G15" s="537">
        <v>31.1111111111111</v>
      </c>
      <c r="H15" s="494">
        <v>8</v>
      </c>
      <c r="I15" s="537">
        <v>2.53968253968254</v>
      </c>
      <c r="J15" s="543">
        <v>2</v>
      </c>
      <c r="K15" s="537">
        <v>0.634920634920635</v>
      </c>
      <c r="L15" s="494">
        <v>315</v>
      </c>
      <c r="M15" s="540">
        <v>2.6672311600338698</v>
      </c>
      <c r="N15" s="359"/>
    </row>
    <row r="16" spans="1:14" s="57" customFormat="1" ht="14.1" customHeight="1">
      <c r="A16" s="509" t="s">
        <v>398</v>
      </c>
      <c r="B16" s="539">
        <v>86</v>
      </c>
      <c r="C16" s="495">
        <v>25.22</v>
      </c>
      <c r="D16" s="494">
        <v>180</v>
      </c>
      <c r="E16" s="537">
        <v>52.785923753665699</v>
      </c>
      <c r="F16" s="494">
        <v>40</v>
      </c>
      <c r="G16" s="537">
        <v>11.7302052785924</v>
      </c>
      <c r="H16" s="494">
        <v>34</v>
      </c>
      <c r="I16" s="537">
        <v>9.9706744868035209</v>
      </c>
      <c r="J16" s="542">
        <v>1</v>
      </c>
      <c r="K16" s="537">
        <v>0.29325513196480901</v>
      </c>
      <c r="L16" s="494">
        <v>341</v>
      </c>
      <c r="M16" s="540">
        <v>2.8873835732430142</v>
      </c>
      <c r="N16" s="359"/>
    </row>
    <row r="17" spans="1:14" s="57" customFormat="1" ht="14.1" customHeight="1">
      <c r="A17" s="509" t="s">
        <v>651</v>
      </c>
      <c r="B17" s="539">
        <v>150</v>
      </c>
      <c r="C17" s="495">
        <v>16.32</v>
      </c>
      <c r="D17" s="494">
        <v>334</v>
      </c>
      <c r="E17" s="537">
        <v>36.343852013057699</v>
      </c>
      <c r="F17" s="494">
        <v>236</v>
      </c>
      <c r="G17" s="537">
        <v>25.6800870511425</v>
      </c>
      <c r="H17" s="494">
        <v>189</v>
      </c>
      <c r="I17" s="537">
        <v>20.5658324265506</v>
      </c>
      <c r="J17" s="542">
        <v>10</v>
      </c>
      <c r="K17" s="537">
        <v>1.08813928182807</v>
      </c>
      <c r="L17" s="494">
        <v>919</v>
      </c>
      <c r="M17" s="540">
        <v>7.7815410668924638</v>
      </c>
      <c r="N17" s="359"/>
    </row>
    <row r="18" spans="1:14" s="57" customFormat="1" ht="14.1" customHeight="1">
      <c r="A18" s="509" t="s">
        <v>399</v>
      </c>
      <c r="B18" s="539">
        <v>1</v>
      </c>
      <c r="C18" s="495">
        <v>1.1200000000000001</v>
      </c>
      <c r="D18" s="494">
        <v>35</v>
      </c>
      <c r="E18" s="537">
        <v>39.325842696629202</v>
      </c>
      <c r="F18" s="494">
        <v>8</v>
      </c>
      <c r="G18" s="537">
        <v>8.9887640449438209</v>
      </c>
      <c r="H18" s="494">
        <v>45</v>
      </c>
      <c r="I18" s="537">
        <v>50.561797752808999</v>
      </c>
      <c r="J18" s="542">
        <v>0</v>
      </c>
      <c r="K18" s="537">
        <v>0</v>
      </c>
      <c r="L18" s="494">
        <v>89</v>
      </c>
      <c r="M18" s="540">
        <v>0.75359864521591868</v>
      </c>
      <c r="N18" s="359"/>
    </row>
    <row r="19" spans="1:14" s="57" customFormat="1" ht="14.1" customHeight="1">
      <c r="A19" s="509" t="s">
        <v>408</v>
      </c>
      <c r="B19" s="539">
        <v>1</v>
      </c>
      <c r="C19" s="495">
        <v>0.35</v>
      </c>
      <c r="D19" s="494">
        <v>71</v>
      </c>
      <c r="E19" s="537">
        <v>24.7386759581882</v>
      </c>
      <c r="F19" s="494">
        <v>117</v>
      </c>
      <c r="G19" s="537">
        <v>40.766550522648103</v>
      </c>
      <c r="H19" s="494">
        <v>95</v>
      </c>
      <c r="I19" s="537">
        <v>33.1010452961673</v>
      </c>
      <c r="J19" s="542">
        <v>3</v>
      </c>
      <c r="K19" s="537">
        <v>1.0452961672473899</v>
      </c>
      <c r="L19" s="494">
        <v>287</v>
      </c>
      <c r="M19" s="540">
        <v>2.4301439458086365</v>
      </c>
      <c r="N19" s="359"/>
    </row>
    <row r="20" spans="1:14" s="57" customFormat="1" ht="14.1" customHeight="1">
      <c r="A20" s="509" t="s">
        <v>405</v>
      </c>
      <c r="B20" s="539">
        <v>47</v>
      </c>
      <c r="C20" s="495">
        <v>5.22</v>
      </c>
      <c r="D20" s="494">
        <v>337</v>
      </c>
      <c r="E20" s="537">
        <v>37.402885682574897</v>
      </c>
      <c r="F20" s="494">
        <v>444</v>
      </c>
      <c r="G20" s="537">
        <v>49.278579356270797</v>
      </c>
      <c r="H20" s="494">
        <v>72</v>
      </c>
      <c r="I20" s="537">
        <v>7.9911209766925602</v>
      </c>
      <c r="J20" s="542">
        <v>1</v>
      </c>
      <c r="K20" s="537">
        <v>0.11098779134295199</v>
      </c>
      <c r="L20" s="494">
        <v>901</v>
      </c>
      <c r="M20" s="540">
        <v>7.6291278577476715</v>
      </c>
      <c r="N20" s="359"/>
    </row>
    <row r="21" spans="1:14" s="57" customFormat="1" ht="14.1" customHeight="1">
      <c r="A21" s="509" t="s">
        <v>664</v>
      </c>
      <c r="B21" s="539">
        <v>6</v>
      </c>
      <c r="C21" s="495">
        <v>7.79</v>
      </c>
      <c r="D21" s="494">
        <v>47</v>
      </c>
      <c r="E21" s="537">
        <v>61.038961038960998</v>
      </c>
      <c r="F21" s="494">
        <v>19</v>
      </c>
      <c r="G21" s="537">
        <v>24.675324675324699</v>
      </c>
      <c r="H21" s="494">
        <v>5</v>
      </c>
      <c r="I21" s="537">
        <v>6.4935064935064899</v>
      </c>
      <c r="J21" s="542">
        <v>0</v>
      </c>
      <c r="K21" s="537">
        <v>0</v>
      </c>
      <c r="L21" s="494">
        <v>77</v>
      </c>
      <c r="M21" s="540">
        <v>0.65198983911939035</v>
      </c>
      <c r="N21" s="359"/>
    </row>
    <row r="22" spans="1:14" s="57" customFormat="1" ht="14.1" customHeight="1">
      <c r="A22" s="509" t="s">
        <v>665</v>
      </c>
      <c r="B22" s="539">
        <v>23</v>
      </c>
      <c r="C22" s="495">
        <v>6.62</v>
      </c>
      <c r="D22" s="494">
        <v>125</v>
      </c>
      <c r="E22" s="537">
        <v>37.091988130563799</v>
      </c>
      <c r="F22" s="494">
        <v>107</v>
      </c>
      <c r="G22" s="537">
        <v>31.7507418397626</v>
      </c>
      <c r="H22" s="494">
        <v>80</v>
      </c>
      <c r="I22" s="537">
        <v>23.738872403560798</v>
      </c>
      <c r="J22" s="542">
        <v>2</v>
      </c>
      <c r="K22" s="537">
        <v>0.59347181008902095</v>
      </c>
      <c r="L22" s="494">
        <v>337</v>
      </c>
      <c r="M22" s="540">
        <v>2.8535139712108384</v>
      </c>
      <c r="N22" s="359"/>
    </row>
    <row r="23" spans="1:14" s="57" customFormat="1" ht="14.1" customHeight="1">
      <c r="A23" s="509" t="s">
        <v>412</v>
      </c>
      <c r="B23" s="539">
        <v>143</v>
      </c>
      <c r="C23" s="495">
        <v>8.26</v>
      </c>
      <c r="D23" s="494">
        <v>648</v>
      </c>
      <c r="E23" s="537">
        <v>37.413394919168603</v>
      </c>
      <c r="F23" s="494">
        <v>889</v>
      </c>
      <c r="G23" s="537">
        <v>51.327944572748301</v>
      </c>
      <c r="H23" s="494">
        <v>17</v>
      </c>
      <c r="I23" s="537">
        <v>0.98152424942263305</v>
      </c>
      <c r="J23" s="543">
        <v>35</v>
      </c>
      <c r="K23" s="537">
        <v>2.0207852193995399</v>
      </c>
      <c r="L23" s="494">
        <v>1732</v>
      </c>
      <c r="M23" s="540">
        <v>14.66553767993226</v>
      </c>
      <c r="N23" s="359"/>
    </row>
    <row r="24" spans="1:14" s="57" customFormat="1" ht="14.1" customHeight="1">
      <c r="A24" s="509" t="s">
        <v>561</v>
      </c>
      <c r="B24" s="539">
        <v>0</v>
      </c>
      <c r="C24" s="495">
        <v>0</v>
      </c>
      <c r="D24" s="494">
        <v>1</v>
      </c>
      <c r="E24" s="537">
        <v>100</v>
      </c>
      <c r="F24" s="494">
        <v>0</v>
      </c>
      <c r="G24" s="537">
        <v>0</v>
      </c>
      <c r="H24" s="494">
        <v>0</v>
      </c>
      <c r="I24" s="537">
        <v>0</v>
      </c>
      <c r="J24" s="543">
        <v>0</v>
      </c>
      <c r="K24" s="537">
        <v>0</v>
      </c>
      <c r="L24" s="494">
        <v>1</v>
      </c>
      <c r="M24" s="540">
        <v>8.4674005080440304E-3</v>
      </c>
      <c r="N24" s="359"/>
    </row>
    <row r="25" spans="1:14" s="57" customFormat="1" ht="14.1" customHeight="1">
      <c r="A25" s="668" t="s">
        <v>13</v>
      </c>
      <c r="B25" s="539">
        <v>0</v>
      </c>
      <c r="C25" s="495">
        <v>0</v>
      </c>
      <c r="D25" s="494">
        <v>0</v>
      </c>
      <c r="E25" s="537">
        <v>0</v>
      </c>
      <c r="F25" s="494">
        <v>0</v>
      </c>
      <c r="G25" s="537">
        <v>0</v>
      </c>
      <c r="H25" s="494">
        <v>0</v>
      </c>
      <c r="I25" s="537">
        <v>0</v>
      </c>
      <c r="J25" s="543">
        <v>0</v>
      </c>
      <c r="K25" s="537">
        <v>0</v>
      </c>
      <c r="L25" s="494">
        <v>0</v>
      </c>
      <c r="M25" s="540">
        <v>0</v>
      </c>
      <c r="N25" s="359"/>
    </row>
    <row r="26" spans="1:14">
      <c r="A26" s="45"/>
      <c r="B26" s="544"/>
      <c r="C26" s="545"/>
      <c r="D26" s="484"/>
      <c r="E26" s="545"/>
      <c r="F26" s="484"/>
      <c r="G26" s="545"/>
      <c r="H26" s="484"/>
      <c r="I26" s="545"/>
      <c r="J26" s="546"/>
      <c r="K26" s="545"/>
      <c r="L26" s="484"/>
      <c r="M26" s="547"/>
      <c r="N26" s="6"/>
    </row>
    <row r="27" spans="1:14" s="48" customFormat="1" ht="13.5" thickBot="1">
      <c r="A27" s="146" t="s">
        <v>392</v>
      </c>
      <c r="B27" s="214">
        <f>SUM(B7:B24)</f>
        <v>779</v>
      </c>
      <c r="C27" s="247"/>
      <c r="D27" s="214">
        <f>SUM(D7:D24)</f>
        <v>3205</v>
      </c>
      <c r="E27" s="254"/>
      <c r="F27" s="214">
        <f>SUM(F7:F24)</f>
        <v>6380</v>
      </c>
      <c r="G27" s="254"/>
      <c r="H27" s="214">
        <f>SUM(H7:H24)</f>
        <v>1205</v>
      </c>
      <c r="I27" s="254"/>
      <c r="J27" s="214">
        <f>SUM(J7:J24)</f>
        <v>241</v>
      </c>
      <c r="K27" s="254"/>
      <c r="L27" s="214">
        <f>SUM(L7:L24)</f>
        <v>11810</v>
      </c>
      <c r="M27" s="215"/>
    </row>
    <row r="28" spans="1:14">
      <c r="J28" s="70"/>
    </row>
  </sheetData>
  <mergeCells count="8">
    <mergeCell ref="A1:M1"/>
    <mergeCell ref="A3:M3"/>
    <mergeCell ref="B5:C5"/>
    <mergeCell ref="D5:E5"/>
    <mergeCell ref="F5:G5"/>
    <mergeCell ref="H5:I5"/>
    <mergeCell ref="J5:K5"/>
    <mergeCell ref="L5:M5"/>
  </mergeCells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33"/>
  <sheetViews>
    <sheetView view="pageBreakPreview" zoomScale="75" zoomScaleNormal="75" workbookViewId="0">
      <selection activeCell="E5" sqref="E5:I5"/>
    </sheetView>
  </sheetViews>
  <sheetFormatPr baseColWidth="10" defaultRowHeight="12.75"/>
  <cols>
    <col min="1" max="1" width="30.42578125" style="340" customWidth="1"/>
    <col min="2" max="10" width="13.7109375" style="340" customWidth="1"/>
    <col min="11" max="16384" width="11.42578125" style="340"/>
  </cols>
  <sheetData>
    <row r="1" spans="1:14" ht="18">
      <c r="A1" s="1215" t="s">
        <v>525</v>
      </c>
      <c r="B1" s="1215"/>
      <c r="C1" s="1215"/>
      <c r="D1" s="1215"/>
      <c r="E1" s="1215"/>
      <c r="F1" s="1215"/>
      <c r="G1" s="1215"/>
      <c r="H1" s="1215"/>
      <c r="I1" s="1215"/>
      <c r="J1" s="1215"/>
      <c r="K1" s="77"/>
      <c r="L1" s="77"/>
      <c r="M1" s="77"/>
    </row>
    <row r="3" spans="1:14" ht="21.75" customHeight="1">
      <c r="A3" s="1355" t="s">
        <v>983</v>
      </c>
      <c r="B3" s="1355"/>
      <c r="C3" s="1355"/>
      <c r="D3" s="1355"/>
      <c r="E3" s="1355"/>
      <c r="F3" s="1355"/>
      <c r="G3" s="1355"/>
      <c r="H3" s="1355"/>
      <c r="I3" s="1355"/>
      <c r="J3" s="1355"/>
      <c r="K3" s="53"/>
      <c r="L3" s="53"/>
      <c r="M3" s="53"/>
    </row>
    <row r="4" spans="1:14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6"/>
      <c r="L4" s="6"/>
      <c r="M4" s="6"/>
      <c r="N4" s="6"/>
    </row>
    <row r="5" spans="1:14" s="235" customFormat="1" ht="24.75" customHeight="1">
      <c r="A5" s="1274" t="s">
        <v>318</v>
      </c>
      <c r="B5" s="1357" t="s">
        <v>761</v>
      </c>
      <c r="C5" s="1243" t="s">
        <v>762</v>
      </c>
      <c r="D5" s="1217"/>
      <c r="E5" s="1219" t="s">
        <v>763</v>
      </c>
      <c r="F5" s="1131"/>
      <c r="G5" s="1131"/>
      <c r="H5" s="1131"/>
      <c r="I5" s="1131"/>
      <c r="J5" s="1131"/>
      <c r="K5" s="236"/>
      <c r="L5" s="236"/>
      <c r="M5" s="236"/>
      <c r="N5" s="236"/>
    </row>
    <row r="6" spans="1:14" s="235" customFormat="1" ht="24.75" customHeight="1">
      <c r="A6" s="1284"/>
      <c r="B6" s="1358"/>
      <c r="C6" s="1246" t="s">
        <v>764</v>
      </c>
      <c r="D6" s="1239"/>
      <c r="E6" s="1346" t="s">
        <v>730</v>
      </c>
      <c r="F6" s="1347"/>
      <c r="G6" s="1346" t="s">
        <v>731</v>
      </c>
      <c r="H6" s="1347"/>
      <c r="I6" s="1346" t="s">
        <v>391</v>
      </c>
      <c r="J6" s="1348"/>
      <c r="K6" s="236"/>
      <c r="L6" s="236"/>
      <c r="M6" s="236"/>
      <c r="N6" s="236"/>
    </row>
    <row r="7" spans="1:14" s="235" customFormat="1" ht="24.75" customHeight="1" thickBot="1">
      <c r="A7" s="1275"/>
      <c r="B7" s="1359"/>
      <c r="C7" s="107" t="s">
        <v>522</v>
      </c>
      <c r="D7" s="107" t="s">
        <v>567</v>
      </c>
      <c r="E7" s="107" t="s">
        <v>522</v>
      </c>
      <c r="F7" s="107" t="s">
        <v>567</v>
      </c>
      <c r="G7" s="107" t="s">
        <v>522</v>
      </c>
      <c r="H7" s="107" t="s">
        <v>567</v>
      </c>
      <c r="I7" s="107" t="s">
        <v>522</v>
      </c>
      <c r="J7" s="676" t="s">
        <v>567</v>
      </c>
      <c r="K7" s="236"/>
      <c r="L7" s="236"/>
      <c r="M7" s="236"/>
      <c r="N7" s="236"/>
    </row>
    <row r="8" spans="1:14" ht="23.25" customHeight="1">
      <c r="A8" s="506" t="s">
        <v>10</v>
      </c>
      <c r="B8" s="491">
        <v>125</v>
      </c>
      <c r="C8" s="491">
        <v>16</v>
      </c>
      <c r="D8" s="448">
        <f>(C8*100)/B8</f>
        <v>12.8</v>
      </c>
      <c r="E8" s="491">
        <f>B8-G8-C8</f>
        <v>77</v>
      </c>
      <c r="F8" s="448">
        <f>(E8*100)/B8</f>
        <v>61.6</v>
      </c>
      <c r="G8" s="491">
        <v>32</v>
      </c>
      <c r="H8" s="448">
        <f>(G8*100)/B8</f>
        <v>25.6</v>
      </c>
      <c r="I8" s="494">
        <f>SUM(G8+E8)</f>
        <v>109</v>
      </c>
      <c r="J8" s="496">
        <f>(I8*100)/B8</f>
        <v>87.2</v>
      </c>
      <c r="K8" s="6"/>
      <c r="L8" s="78"/>
      <c r="M8" s="6"/>
      <c r="N8" s="6"/>
    </row>
    <row r="9" spans="1:14" ht="14.1" customHeight="1">
      <c r="A9" s="509" t="s">
        <v>403</v>
      </c>
      <c r="B9" s="494">
        <v>509</v>
      </c>
      <c r="C9" s="494">
        <v>70</v>
      </c>
      <c r="D9" s="449">
        <f>(C9*100)/B9</f>
        <v>13.7524557956778</v>
      </c>
      <c r="E9" s="494">
        <f>B9-G9-C9</f>
        <v>241</v>
      </c>
      <c r="F9" s="449">
        <f>(E9*100)/B9</f>
        <v>47.347740667976424</v>
      </c>
      <c r="G9" s="494">
        <v>198</v>
      </c>
      <c r="H9" s="449">
        <f>(G9*100)/B9</f>
        <v>38.899803536345779</v>
      </c>
      <c r="I9" s="494">
        <f t="shared" ref="I9:I25" si="0">SUM(G9+E9)</f>
        <v>439</v>
      </c>
      <c r="J9" s="496">
        <f t="shared" ref="J9:J25" si="1">(I9*100)/B9</f>
        <v>86.247544204322196</v>
      </c>
      <c r="K9" s="6"/>
      <c r="L9" s="78"/>
      <c r="M9" s="6"/>
      <c r="N9" s="6"/>
    </row>
    <row r="10" spans="1:14" ht="14.1" customHeight="1">
      <c r="A10" s="509" t="s">
        <v>406</v>
      </c>
      <c r="B10" s="494">
        <v>2852</v>
      </c>
      <c r="C10" s="494">
        <v>221</v>
      </c>
      <c r="D10" s="449">
        <f>(C10*100)/B10</f>
        <v>7.7489481065918655</v>
      </c>
      <c r="E10" s="494">
        <f t="shared" ref="E10:E23" si="2">B10-G10-C10</f>
        <v>346</v>
      </c>
      <c r="F10" s="449">
        <f>(E10*100)/B10</f>
        <v>12.131837307152875</v>
      </c>
      <c r="G10" s="494">
        <v>2285</v>
      </c>
      <c r="H10" s="449">
        <f t="shared" ref="H10:H24" si="3">(G10*100)/B10</f>
        <v>80.119214586255254</v>
      </c>
      <c r="I10" s="494">
        <f t="shared" si="0"/>
        <v>2631</v>
      </c>
      <c r="J10" s="496">
        <f t="shared" si="1"/>
        <v>92.251051893408132</v>
      </c>
      <c r="K10" s="6"/>
      <c r="L10" s="78"/>
      <c r="M10" s="6"/>
      <c r="N10" s="6"/>
    </row>
    <row r="11" spans="1:14" ht="14.1" customHeight="1">
      <c r="A11" s="509" t="s">
        <v>397</v>
      </c>
      <c r="B11" s="494">
        <v>817</v>
      </c>
      <c r="C11" s="494">
        <v>95</v>
      </c>
      <c r="D11" s="449">
        <f t="shared" ref="D11:D24" si="4">(C11*100)/B11</f>
        <v>11.627906976744185</v>
      </c>
      <c r="E11" s="494">
        <f t="shared" si="2"/>
        <v>614</v>
      </c>
      <c r="F11" s="449">
        <f t="shared" ref="F11:F25" si="5">(E11*100)/B11</f>
        <v>75.152998776009795</v>
      </c>
      <c r="G11" s="494">
        <v>108</v>
      </c>
      <c r="H11" s="449">
        <f t="shared" si="3"/>
        <v>13.219094247246023</v>
      </c>
      <c r="I11" s="494">
        <f t="shared" si="0"/>
        <v>722</v>
      </c>
      <c r="J11" s="496">
        <f t="shared" si="1"/>
        <v>88.372093023255815</v>
      </c>
      <c r="K11" s="6"/>
      <c r="L11" s="78"/>
      <c r="M11" s="6"/>
      <c r="N11" s="6"/>
    </row>
    <row r="12" spans="1:14" ht="14.1" customHeight="1">
      <c r="A12" s="509" t="s">
        <v>658</v>
      </c>
      <c r="B12" s="494">
        <v>1552</v>
      </c>
      <c r="C12" s="494">
        <v>212</v>
      </c>
      <c r="D12" s="449">
        <f t="shared" si="4"/>
        <v>13.659793814432989</v>
      </c>
      <c r="E12" s="494">
        <f t="shared" si="2"/>
        <v>530</v>
      </c>
      <c r="F12" s="449">
        <f t="shared" si="5"/>
        <v>34.149484536082475</v>
      </c>
      <c r="G12" s="494">
        <v>810</v>
      </c>
      <c r="H12" s="449">
        <f t="shared" si="3"/>
        <v>52.190721649484537</v>
      </c>
      <c r="I12" s="494">
        <f t="shared" si="0"/>
        <v>1340</v>
      </c>
      <c r="J12" s="496">
        <f t="shared" si="1"/>
        <v>86.340206185567013</v>
      </c>
      <c r="K12" s="6"/>
      <c r="L12" s="78"/>
      <c r="M12" s="6"/>
      <c r="N12" s="6"/>
    </row>
    <row r="13" spans="1:14" ht="14.1" customHeight="1">
      <c r="A13" s="509" t="s">
        <v>400</v>
      </c>
      <c r="B13" s="494">
        <v>768</v>
      </c>
      <c r="C13" s="494">
        <v>18</v>
      </c>
      <c r="D13" s="449">
        <f t="shared" si="4"/>
        <v>2.34375</v>
      </c>
      <c r="E13" s="494">
        <f t="shared" si="2"/>
        <v>189</v>
      </c>
      <c r="F13" s="449">
        <f t="shared" si="5"/>
        <v>24.609375</v>
      </c>
      <c r="G13" s="494">
        <v>561</v>
      </c>
      <c r="H13" s="449">
        <f t="shared" si="3"/>
        <v>73.046875</v>
      </c>
      <c r="I13" s="494">
        <f t="shared" si="0"/>
        <v>750</v>
      </c>
      <c r="J13" s="496">
        <f t="shared" si="1"/>
        <v>97.65625</v>
      </c>
      <c r="K13" s="6"/>
      <c r="L13" s="78"/>
      <c r="M13" s="6"/>
      <c r="N13" s="6"/>
    </row>
    <row r="14" spans="1:14" ht="14.1" customHeight="1">
      <c r="A14" s="509" t="s">
        <v>407</v>
      </c>
      <c r="B14" s="494">
        <v>58</v>
      </c>
      <c r="C14" s="494">
        <v>3</v>
      </c>
      <c r="D14" s="449">
        <f t="shared" si="4"/>
        <v>5.1724137931034484</v>
      </c>
      <c r="E14" s="494">
        <f t="shared" si="2"/>
        <v>23</v>
      </c>
      <c r="F14" s="449">
        <f t="shared" si="5"/>
        <v>39.655172413793103</v>
      </c>
      <c r="G14" s="494">
        <v>32</v>
      </c>
      <c r="H14" s="449">
        <f t="shared" si="3"/>
        <v>55.172413793103445</v>
      </c>
      <c r="I14" s="494">
        <f t="shared" si="0"/>
        <v>55</v>
      </c>
      <c r="J14" s="496">
        <f t="shared" si="1"/>
        <v>94.827586206896555</v>
      </c>
      <c r="K14" s="6"/>
      <c r="L14" s="78"/>
      <c r="M14" s="6"/>
      <c r="N14" s="6"/>
    </row>
    <row r="15" spans="1:14" ht="14.1" customHeight="1">
      <c r="A15" s="509" t="s">
        <v>660</v>
      </c>
      <c r="B15" s="494">
        <v>130</v>
      </c>
      <c r="C15" s="494">
        <v>25</v>
      </c>
      <c r="D15" s="449">
        <f t="shared" si="4"/>
        <v>19.23076923076923</v>
      </c>
      <c r="E15" s="494">
        <f t="shared" si="2"/>
        <v>49</v>
      </c>
      <c r="F15" s="449">
        <f t="shared" si="5"/>
        <v>37.692307692307693</v>
      </c>
      <c r="G15" s="393">
        <v>56</v>
      </c>
      <c r="H15" s="449">
        <f t="shared" si="3"/>
        <v>43.07692307692308</v>
      </c>
      <c r="I15" s="494">
        <f t="shared" si="0"/>
        <v>105</v>
      </c>
      <c r="J15" s="496">
        <f t="shared" si="1"/>
        <v>80.769230769230774</v>
      </c>
      <c r="K15" s="6"/>
      <c r="L15" s="78"/>
      <c r="M15" s="6"/>
      <c r="N15" s="6"/>
    </row>
    <row r="16" spans="1:14" ht="14.1" customHeight="1">
      <c r="A16" s="509" t="s">
        <v>661</v>
      </c>
      <c r="B16" s="494">
        <v>315</v>
      </c>
      <c r="C16" s="494">
        <v>8</v>
      </c>
      <c r="D16" s="449">
        <f t="shared" si="4"/>
        <v>2.5396825396825395</v>
      </c>
      <c r="E16" s="494">
        <f t="shared" si="2"/>
        <v>300</v>
      </c>
      <c r="F16" s="449">
        <f t="shared" si="5"/>
        <v>95.238095238095241</v>
      </c>
      <c r="G16" s="494">
        <v>7</v>
      </c>
      <c r="H16" s="449">
        <f t="shared" si="3"/>
        <v>2.2222222222222223</v>
      </c>
      <c r="I16" s="494">
        <f t="shared" si="0"/>
        <v>307</v>
      </c>
      <c r="J16" s="496">
        <f t="shared" si="1"/>
        <v>97.460317460317455</v>
      </c>
      <c r="K16" s="6"/>
      <c r="L16" s="78"/>
      <c r="M16" s="6"/>
      <c r="N16" s="6"/>
    </row>
    <row r="17" spans="1:14" ht="14.1" customHeight="1">
      <c r="A17" s="509" t="s">
        <v>398</v>
      </c>
      <c r="B17" s="494">
        <v>341</v>
      </c>
      <c r="C17" s="494">
        <v>34</v>
      </c>
      <c r="D17" s="449">
        <f t="shared" si="4"/>
        <v>9.9706744868035191</v>
      </c>
      <c r="E17" s="494">
        <f t="shared" si="2"/>
        <v>254</v>
      </c>
      <c r="F17" s="449">
        <f t="shared" si="5"/>
        <v>74.486803519061581</v>
      </c>
      <c r="G17" s="494">
        <v>53</v>
      </c>
      <c r="H17" s="449">
        <f t="shared" si="3"/>
        <v>15.542521994134898</v>
      </c>
      <c r="I17" s="494">
        <f t="shared" si="0"/>
        <v>307</v>
      </c>
      <c r="J17" s="496">
        <f t="shared" si="1"/>
        <v>90.029325513196483</v>
      </c>
      <c r="K17" s="6"/>
      <c r="L17" s="78"/>
      <c r="M17" s="6"/>
      <c r="N17" s="6"/>
    </row>
    <row r="18" spans="1:14" ht="14.1" customHeight="1">
      <c r="A18" s="509" t="s">
        <v>651</v>
      </c>
      <c r="B18" s="494">
        <v>919</v>
      </c>
      <c r="C18" s="494">
        <v>189</v>
      </c>
      <c r="D18" s="449">
        <f t="shared" si="4"/>
        <v>20.5658324265506</v>
      </c>
      <c r="E18" s="494">
        <f t="shared" si="2"/>
        <v>342</v>
      </c>
      <c r="F18" s="449">
        <f t="shared" si="5"/>
        <v>37.214363438520131</v>
      </c>
      <c r="G18" s="494">
        <v>388</v>
      </c>
      <c r="H18" s="449">
        <f t="shared" si="3"/>
        <v>42.219804134929269</v>
      </c>
      <c r="I18" s="494">
        <f t="shared" si="0"/>
        <v>730</v>
      </c>
      <c r="J18" s="496">
        <f t="shared" si="1"/>
        <v>79.4341675734494</v>
      </c>
      <c r="K18" s="6"/>
      <c r="L18" s="78"/>
      <c r="M18" s="6"/>
      <c r="N18" s="6"/>
    </row>
    <row r="19" spans="1:14" ht="14.1" customHeight="1">
      <c r="A19" s="509" t="s">
        <v>399</v>
      </c>
      <c r="B19" s="494">
        <v>89</v>
      </c>
      <c r="C19" s="494">
        <v>45</v>
      </c>
      <c r="D19" s="449">
        <f t="shared" si="4"/>
        <v>50.561797752808985</v>
      </c>
      <c r="E19" s="494">
        <f t="shared" si="2"/>
        <v>29</v>
      </c>
      <c r="F19" s="449">
        <f t="shared" si="5"/>
        <v>32.584269662921351</v>
      </c>
      <c r="G19" s="494">
        <v>15</v>
      </c>
      <c r="H19" s="449">
        <f t="shared" si="3"/>
        <v>16.853932584269664</v>
      </c>
      <c r="I19" s="494">
        <f t="shared" si="0"/>
        <v>44</v>
      </c>
      <c r="J19" s="496">
        <f t="shared" si="1"/>
        <v>49.438202247191015</v>
      </c>
      <c r="K19" s="6"/>
      <c r="L19" s="78"/>
      <c r="M19" s="6"/>
      <c r="N19" s="6"/>
    </row>
    <row r="20" spans="1:14" ht="14.1" customHeight="1">
      <c r="A20" s="509" t="s">
        <v>408</v>
      </c>
      <c r="B20" s="494">
        <v>287</v>
      </c>
      <c r="C20" s="494">
        <v>95</v>
      </c>
      <c r="D20" s="449">
        <f t="shared" si="4"/>
        <v>33.10104529616725</v>
      </c>
      <c r="E20" s="494">
        <f t="shared" si="2"/>
        <v>85</v>
      </c>
      <c r="F20" s="449">
        <f t="shared" si="5"/>
        <v>29.616724738675959</v>
      </c>
      <c r="G20" s="494">
        <v>107</v>
      </c>
      <c r="H20" s="449">
        <f t="shared" si="3"/>
        <v>37.282229965156795</v>
      </c>
      <c r="I20" s="494">
        <f t="shared" si="0"/>
        <v>192</v>
      </c>
      <c r="J20" s="496">
        <f t="shared" si="1"/>
        <v>66.898954703832757</v>
      </c>
      <c r="K20" s="6"/>
      <c r="L20" s="78"/>
      <c r="M20" s="6"/>
      <c r="N20" s="6"/>
    </row>
    <row r="21" spans="1:14" ht="14.1" customHeight="1">
      <c r="A21" s="509" t="s">
        <v>405</v>
      </c>
      <c r="B21" s="494">
        <v>901</v>
      </c>
      <c r="C21" s="494">
        <v>72</v>
      </c>
      <c r="D21" s="449">
        <f t="shared" si="4"/>
        <v>7.9911209766925637</v>
      </c>
      <c r="E21" s="494">
        <f t="shared" si="2"/>
        <v>186</v>
      </c>
      <c r="F21" s="449">
        <f t="shared" si="5"/>
        <v>20.643729189789124</v>
      </c>
      <c r="G21" s="494">
        <v>643</v>
      </c>
      <c r="H21" s="449">
        <f t="shared" si="3"/>
        <v>71.365149833518316</v>
      </c>
      <c r="I21" s="494">
        <f t="shared" si="0"/>
        <v>829</v>
      </c>
      <c r="J21" s="496">
        <f t="shared" si="1"/>
        <v>92.008879023307429</v>
      </c>
      <c r="K21" s="6"/>
      <c r="L21" s="78"/>
      <c r="M21" s="6"/>
      <c r="N21" s="6"/>
    </row>
    <row r="22" spans="1:14" ht="14.1" customHeight="1">
      <c r="A22" s="509" t="s">
        <v>664</v>
      </c>
      <c r="B22" s="494">
        <v>77</v>
      </c>
      <c r="C22" s="494">
        <v>5</v>
      </c>
      <c r="D22" s="449">
        <f t="shared" si="4"/>
        <v>6.4935064935064934</v>
      </c>
      <c r="E22" s="494">
        <f t="shared" si="2"/>
        <v>53</v>
      </c>
      <c r="F22" s="449">
        <f t="shared" si="5"/>
        <v>68.831168831168824</v>
      </c>
      <c r="G22" s="494">
        <v>19</v>
      </c>
      <c r="H22" s="449">
        <f t="shared" si="3"/>
        <v>24.675324675324674</v>
      </c>
      <c r="I22" s="494">
        <f t="shared" si="0"/>
        <v>72</v>
      </c>
      <c r="J22" s="496">
        <f t="shared" si="1"/>
        <v>93.506493506493513</v>
      </c>
      <c r="K22" s="6"/>
      <c r="L22" s="78"/>
      <c r="M22" s="6"/>
      <c r="N22" s="6"/>
    </row>
    <row r="23" spans="1:14" ht="14.1" customHeight="1">
      <c r="A23" s="509" t="s">
        <v>665</v>
      </c>
      <c r="B23" s="494">
        <v>337</v>
      </c>
      <c r="C23" s="494">
        <v>80</v>
      </c>
      <c r="D23" s="449">
        <f t="shared" si="4"/>
        <v>23.73887240356083</v>
      </c>
      <c r="E23" s="494">
        <f t="shared" si="2"/>
        <v>105</v>
      </c>
      <c r="F23" s="449">
        <f t="shared" si="5"/>
        <v>31.15727002967359</v>
      </c>
      <c r="G23" s="494">
        <v>152</v>
      </c>
      <c r="H23" s="449">
        <f t="shared" si="3"/>
        <v>45.103857566765576</v>
      </c>
      <c r="I23" s="494">
        <f t="shared" si="0"/>
        <v>257</v>
      </c>
      <c r="J23" s="496">
        <f t="shared" si="1"/>
        <v>76.261127596439167</v>
      </c>
      <c r="K23" s="6"/>
      <c r="L23" s="78"/>
      <c r="M23" s="6"/>
      <c r="N23" s="6"/>
    </row>
    <row r="24" spans="1:14" ht="14.1" customHeight="1">
      <c r="A24" s="509" t="s">
        <v>412</v>
      </c>
      <c r="B24" s="494">
        <v>1732</v>
      </c>
      <c r="C24" s="494">
        <v>17</v>
      </c>
      <c r="D24" s="449">
        <f t="shared" si="4"/>
        <v>0.98152424942263283</v>
      </c>
      <c r="E24" s="494">
        <f>B24-G24-C24</f>
        <v>720</v>
      </c>
      <c r="F24" s="449">
        <f t="shared" si="5"/>
        <v>41.570438799076214</v>
      </c>
      <c r="G24" s="494">
        <v>995</v>
      </c>
      <c r="H24" s="449">
        <f t="shared" si="3"/>
        <v>57.448036951501152</v>
      </c>
      <c r="I24" s="494">
        <f>SUM(G24+E24)</f>
        <v>1715</v>
      </c>
      <c r="J24" s="496">
        <f t="shared" si="1"/>
        <v>99.018475750577366</v>
      </c>
      <c r="K24" s="6"/>
      <c r="L24" s="78"/>
      <c r="M24" s="6"/>
      <c r="N24" s="6"/>
    </row>
    <row r="25" spans="1:14" ht="14.1" customHeight="1">
      <c r="A25" s="509" t="s">
        <v>561</v>
      </c>
      <c r="B25" s="494">
        <v>1</v>
      </c>
      <c r="C25" s="494">
        <v>0</v>
      </c>
      <c r="D25" s="449">
        <v>0</v>
      </c>
      <c r="E25" s="494">
        <f>B25-G25-C25</f>
        <v>1</v>
      </c>
      <c r="F25" s="449">
        <f t="shared" si="5"/>
        <v>100</v>
      </c>
      <c r="G25" s="494">
        <v>0</v>
      </c>
      <c r="H25" s="449">
        <v>0</v>
      </c>
      <c r="I25" s="494">
        <f t="shared" si="0"/>
        <v>1</v>
      </c>
      <c r="J25" s="496">
        <f t="shared" si="1"/>
        <v>100</v>
      </c>
      <c r="K25" s="6"/>
      <c r="L25" s="78"/>
      <c r="M25" s="6"/>
      <c r="N25" s="6"/>
    </row>
    <row r="26" spans="1:14" s="48" customFormat="1" ht="14.1" customHeight="1">
      <c r="A26" s="668" t="s">
        <v>13</v>
      </c>
      <c r="B26" s="494">
        <v>0</v>
      </c>
      <c r="C26" s="494">
        <v>0</v>
      </c>
      <c r="D26" s="449">
        <v>0</v>
      </c>
      <c r="E26" s="494">
        <v>0</v>
      </c>
      <c r="F26" s="449">
        <v>0</v>
      </c>
      <c r="G26" s="494">
        <v>0</v>
      </c>
      <c r="H26" s="449">
        <v>0</v>
      </c>
      <c r="I26" s="494">
        <v>0</v>
      </c>
      <c r="J26" s="496">
        <v>0</v>
      </c>
      <c r="K26" s="47"/>
      <c r="L26" s="79"/>
      <c r="M26" s="47"/>
      <c r="N26" s="47"/>
    </row>
    <row r="27" spans="1:14" s="48" customFormat="1">
      <c r="A27" s="668"/>
      <c r="B27" s="494"/>
      <c r="C27" s="494"/>
      <c r="D27" s="449"/>
      <c r="E27" s="494"/>
      <c r="F27" s="449"/>
      <c r="G27" s="494"/>
      <c r="H27" s="449"/>
      <c r="I27" s="494"/>
      <c r="J27" s="496"/>
      <c r="K27" s="47"/>
      <c r="L27" s="79"/>
      <c r="M27" s="47"/>
      <c r="N27" s="47"/>
    </row>
    <row r="28" spans="1:14" ht="20.25" customHeight="1" thickBot="1">
      <c r="A28" s="339" t="s">
        <v>392</v>
      </c>
      <c r="B28" s="352">
        <f>SUM(B8:B26)</f>
        <v>11810</v>
      </c>
      <c r="C28" s="352">
        <f>SUM(C8:C26)</f>
        <v>1205</v>
      </c>
      <c r="D28" s="360">
        <f>C28/B28*100</f>
        <v>10.203217612193056</v>
      </c>
      <c r="E28" s="352">
        <f>SUM(E8:E26)</f>
        <v>4144</v>
      </c>
      <c r="F28" s="360">
        <f>E28/B28*100</f>
        <v>35.088907705334464</v>
      </c>
      <c r="G28" s="352">
        <f>SUM(G8:G26)</f>
        <v>6461</v>
      </c>
      <c r="H28" s="360">
        <f>G28/B28*100</f>
        <v>54.707874682472479</v>
      </c>
      <c r="I28" s="352">
        <f>SUM(I8:I26)</f>
        <v>10605</v>
      </c>
      <c r="J28" s="361">
        <f>I28/B28*100</f>
        <v>89.796782387806942</v>
      </c>
      <c r="K28" s="6"/>
      <c r="L28" s="6"/>
      <c r="M28" s="6"/>
      <c r="N28" s="6"/>
    </row>
    <row r="29" spans="1:14">
      <c r="K29" s="6"/>
      <c r="L29" s="6"/>
      <c r="M29" s="6"/>
      <c r="N29" s="6"/>
    </row>
    <row r="30" spans="1:14">
      <c r="K30" s="6"/>
    </row>
    <row r="31" spans="1:14">
      <c r="K31" s="6"/>
    </row>
    <row r="32" spans="1:14">
      <c r="K32" s="6"/>
    </row>
    <row r="33" spans="11:11">
      <c r="K33" s="6"/>
    </row>
  </sheetData>
  <mergeCells count="10">
    <mergeCell ref="A1:J1"/>
    <mergeCell ref="A3:J3"/>
    <mergeCell ref="A5:A7"/>
    <mergeCell ref="B5:B7"/>
    <mergeCell ref="C5:D5"/>
    <mergeCell ref="E5:J5"/>
    <mergeCell ref="C6:D6"/>
    <mergeCell ref="E6:F6"/>
    <mergeCell ref="G6:H6"/>
    <mergeCell ref="I6:J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colBreaks count="1" manualBreakCount="1">
    <brk id="10" max="1048575" man="1"/>
  </colBreaks>
</worksheet>
</file>

<file path=xl/worksheets/sheet92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K56"/>
  <sheetViews>
    <sheetView view="pageBreakPreview" topLeftCell="A4" zoomScale="75" zoomScaleNormal="75" zoomScaleSheetLayoutView="75" workbookViewId="0">
      <selection activeCell="E5" sqref="E5:I5"/>
    </sheetView>
  </sheetViews>
  <sheetFormatPr baseColWidth="10" defaultRowHeight="12.75"/>
  <cols>
    <col min="1" max="1" width="69.5703125" style="340" customWidth="1"/>
    <col min="2" max="8" width="13.85546875" style="340" customWidth="1"/>
    <col min="9" max="9" width="13.7109375" style="340" customWidth="1"/>
    <col min="10" max="10" width="0" style="340" hidden="1" customWidth="1"/>
    <col min="11" max="16384" width="11.42578125" style="340"/>
  </cols>
  <sheetData>
    <row r="1" spans="1:9" ht="18">
      <c r="A1" s="1119" t="s">
        <v>525</v>
      </c>
      <c r="B1" s="1119"/>
      <c r="C1" s="1119"/>
      <c r="D1" s="1119"/>
      <c r="E1" s="1119"/>
      <c r="F1" s="1119"/>
      <c r="G1" s="1119"/>
      <c r="H1" s="1119"/>
      <c r="I1" s="1119"/>
    </row>
    <row r="2" spans="1:9">
      <c r="A2" s="26"/>
      <c r="B2" s="26"/>
      <c r="C2" s="26"/>
      <c r="D2" s="26"/>
      <c r="E2" s="26"/>
      <c r="F2" s="26"/>
      <c r="G2" s="26"/>
      <c r="H2" s="26"/>
      <c r="I2" s="26"/>
    </row>
    <row r="3" spans="1:9" ht="23.25" customHeight="1">
      <c r="A3" s="1360" t="s">
        <v>984</v>
      </c>
      <c r="B3" s="1360"/>
      <c r="C3" s="1360"/>
      <c r="D3" s="1360"/>
      <c r="E3" s="1360"/>
      <c r="F3" s="1360"/>
      <c r="G3" s="1360"/>
      <c r="H3" s="1360"/>
      <c r="I3" s="1360"/>
    </row>
    <row r="4" spans="1:9" ht="13.5" thickBot="1">
      <c r="A4" s="27"/>
      <c r="B4" s="27"/>
      <c r="C4" s="27"/>
      <c r="D4" s="27"/>
      <c r="E4" s="27"/>
      <c r="F4" s="27"/>
      <c r="G4" s="27"/>
      <c r="H4" s="27"/>
      <c r="I4" s="27"/>
    </row>
    <row r="5" spans="1:9" ht="18.75" customHeight="1">
      <c r="A5" s="1179" t="s">
        <v>488</v>
      </c>
      <c r="B5" s="1243" t="s">
        <v>546</v>
      </c>
      <c r="C5" s="1343"/>
      <c r="D5" s="1217"/>
      <c r="E5" s="656" t="s">
        <v>623</v>
      </c>
      <c r="F5" s="1219" t="s">
        <v>765</v>
      </c>
      <c r="G5" s="1131"/>
      <c r="H5" s="1131"/>
      <c r="I5" s="1131"/>
    </row>
    <row r="6" spans="1:9" ht="21" customHeight="1">
      <c r="A6" s="1327"/>
      <c r="B6" s="1246" t="s">
        <v>766</v>
      </c>
      <c r="C6" s="1344"/>
      <c r="D6" s="1239"/>
      <c r="E6" s="657" t="s">
        <v>767</v>
      </c>
      <c r="F6" s="1346" t="s">
        <v>564</v>
      </c>
      <c r="G6" s="1347"/>
      <c r="H6" s="241" t="s">
        <v>768</v>
      </c>
      <c r="I6" s="242" t="s">
        <v>529</v>
      </c>
    </row>
    <row r="7" spans="1:9" ht="19.5" customHeight="1" thickBot="1">
      <c r="A7" s="1180"/>
      <c r="B7" s="107" t="s">
        <v>730</v>
      </c>
      <c r="C7" s="107" t="s">
        <v>731</v>
      </c>
      <c r="D7" s="107" t="s">
        <v>391</v>
      </c>
      <c r="E7" s="661" t="s">
        <v>0</v>
      </c>
      <c r="F7" s="107" t="s">
        <v>536</v>
      </c>
      <c r="G7" s="107" t="s">
        <v>537</v>
      </c>
      <c r="H7" s="661" t="s">
        <v>559</v>
      </c>
      <c r="I7" s="185" t="s">
        <v>732</v>
      </c>
    </row>
    <row r="8" spans="1:9">
      <c r="A8" s="216" t="s">
        <v>734</v>
      </c>
      <c r="B8" s="480"/>
      <c r="C8" s="480"/>
      <c r="D8" s="480"/>
      <c r="E8" s="480"/>
      <c r="F8" s="548"/>
      <c r="G8" s="548"/>
      <c r="H8" s="548"/>
      <c r="I8" s="549"/>
    </row>
    <row r="9" spans="1:9">
      <c r="A9" s="90" t="s">
        <v>35</v>
      </c>
      <c r="B9" s="484">
        <v>71</v>
      </c>
      <c r="C9" s="484">
        <v>59</v>
      </c>
      <c r="D9" s="484">
        <v>130</v>
      </c>
      <c r="E9" s="484">
        <v>25</v>
      </c>
      <c r="F9" s="550">
        <v>48.69</v>
      </c>
      <c r="G9" s="550">
        <v>82.01</v>
      </c>
      <c r="H9" s="550">
        <v>18.43</v>
      </c>
      <c r="I9" s="551">
        <v>149.13</v>
      </c>
    </row>
    <row r="10" spans="1:9">
      <c r="A10" s="90" t="s">
        <v>36</v>
      </c>
      <c r="B10" s="484">
        <v>200</v>
      </c>
      <c r="C10" s="484">
        <v>82</v>
      </c>
      <c r="D10" s="484">
        <v>282</v>
      </c>
      <c r="E10" s="484">
        <v>130</v>
      </c>
      <c r="F10" s="550">
        <v>236.73</v>
      </c>
      <c r="G10" s="550">
        <v>1744.56</v>
      </c>
      <c r="H10" s="550">
        <v>171.08</v>
      </c>
      <c r="I10" s="551">
        <v>2152.37</v>
      </c>
    </row>
    <row r="11" spans="1:9">
      <c r="A11" s="90" t="s">
        <v>37</v>
      </c>
      <c r="B11" s="484">
        <v>78</v>
      </c>
      <c r="C11" s="484">
        <v>97</v>
      </c>
      <c r="D11" s="484">
        <v>175</v>
      </c>
      <c r="E11" s="484">
        <v>48</v>
      </c>
      <c r="F11" s="550">
        <v>187.12</v>
      </c>
      <c r="G11" s="550">
        <v>236.14</v>
      </c>
      <c r="H11" s="550">
        <v>171.26</v>
      </c>
      <c r="I11" s="551">
        <v>594.52</v>
      </c>
    </row>
    <row r="12" spans="1:9">
      <c r="A12" s="139" t="s">
        <v>38</v>
      </c>
      <c r="B12" s="200">
        <f>SUM(B9:B11)</f>
        <v>349</v>
      </c>
      <c r="C12" s="200">
        <f t="shared" ref="C12:I12" si="0">SUM(C9:C11)</f>
        <v>238</v>
      </c>
      <c r="D12" s="200">
        <f t="shared" si="0"/>
        <v>587</v>
      </c>
      <c r="E12" s="200">
        <f t="shared" si="0"/>
        <v>203</v>
      </c>
      <c r="F12" s="200">
        <f t="shared" si="0"/>
        <v>472.53999999999996</v>
      </c>
      <c r="G12" s="200">
        <f t="shared" si="0"/>
        <v>2062.71</v>
      </c>
      <c r="H12" s="200">
        <f t="shared" si="0"/>
        <v>360.77</v>
      </c>
      <c r="I12" s="752">
        <f t="shared" si="0"/>
        <v>2896.02</v>
      </c>
    </row>
    <row r="13" spans="1:9">
      <c r="A13" s="58" t="s">
        <v>39</v>
      </c>
      <c r="B13" s="484"/>
      <c r="C13" s="484"/>
      <c r="D13" s="484"/>
      <c r="E13" s="484"/>
      <c r="F13" s="550"/>
      <c r="G13" s="550"/>
      <c r="H13" s="550"/>
      <c r="I13" s="551"/>
    </row>
    <row r="14" spans="1:9" s="48" customFormat="1">
      <c r="A14" s="483" t="s">
        <v>40</v>
      </c>
      <c r="B14" s="484">
        <v>45</v>
      </c>
      <c r="C14" s="484">
        <v>61</v>
      </c>
      <c r="D14" s="484">
        <v>106</v>
      </c>
      <c r="E14" s="484">
        <v>21</v>
      </c>
      <c r="F14" s="550">
        <v>16.97</v>
      </c>
      <c r="G14" s="550">
        <v>147.58000000000001</v>
      </c>
      <c r="H14" s="550">
        <v>69.099999999999994</v>
      </c>
      <c r="I14" s="551">
        <v>233.65</v>
      </c>
    </row>
    <row r="15" spans="1:9">
      <c r="A15" s="90" t="s">
        <v>41</v>
      </c>
      <c r="B15" s="484">
        <v>26</v>
      </c>
      <c r="C15" s="484">
        <v>39</v>
      </c>
      <c r="D15" s="484">
        <v>65</v>
      </c>
      <c r="E15" s="484">
        <v>13</v>
      </c>
      <c r="F15" s="550">
        <v>1.85</v>
      </c>
      <c r="G15" s="550">
        <v>16.350000000000001</v>
      </c>
      <c r="H15" s="550">
        <v>77.02</v>
      </c>
      <c r="I15" s="551">
        <v>95.22</v>
      </c>
    </row>
    <row r="16" spans="1:9">
      <c r="A16" s="90" t="s">
        <v>37</v>
      </c>
      <c r="B16" s="484">
        <v>14</v>
      </c>
      <c r="C16" s="484">
        <v>30</v>
      </c>
      <c r="D16" s="484">
        <v>44</v>
      </c>
      <c r="E16" s="484">
        <v>8</v>
      </c>
      <c r="F16" s="550">
        <v>3.75</v>
      </c>
      <c r="G16" s="550">
        <v>143.94999999999999</v>
      </c>
      <c r="H16" s="550">
        <v>53.9</v>
      </c>
      <c r="I16" s="551">
        <v>201.6</v>
      </c>
    </row>
    <row r="17" spans="1:11">
      <c r="A17" s="139" t="s">
        <v>42</v>
      </c>
      <c r="B17" s="200">
        <f>SUM(B14:B16)</f>
        <v>85</v>
      </c>
      <c r="C17" s="200">
        <f t="shared" ref="C17:I17" si="1">SUM(C14:C16)</f>
        <v>130</v>
      </c>
      <c r="D17" s="200">
        <f t="shared" si="1"/>
        <v>215</v>
      </c>
      <c r="E17" s="200">
        <f t="shared" si="1"/>
        <v>42</v>
      </c>
      <c r="F17" s="200">
        <f t="shared" si="1"/>
        <v>22.57</v>
      </c>
      <c r="G17" s="200">
        <f t="shared" si="1"/>
        <v>307.88</v>
      </c>
      <c r="H17" s="200">
        <f t="shared" si="1"/>
        <v>200.02</v>
      </c>
      <c r="I17" s="752">
        <f t="shared" si="1"/>
        <v>530.47</v>
      </c>
    </row>
    <row r="18" spans="1:11">
      <c r="A18" s="58" t="s">
        <v>43</v>
      </c>
      <c r="B18" s="484"/>
      <c r="C18" s="484"/>
      <c r="D18" s="484"/>
      <c r="E18" s="385"/>
      <c r="F18" s="550"/>
      <c r="G18" s="550"/>
      <c r="H18" s="550"/>
      <c r="I18" s="551"/>
    </row>
    <row r="19" spans="1:11">
      <c r="A19" s="90" t="s">
        <v>44</v>
      </c>
      <c r="B19" s="484">
        <v>9</v>
      </c>
      <c r="C19" s="484">
        <v>12</v>
      </c>
      <c r="D19" s="484">
        <v>21</v>
      </c>
      <c r="E19" s="484">
        <v>3</v>
      </c>
      <c r="F19" s="550">
        <v>0.3</v>
      </c>
      <c r="G19" s="550">
        <v>50.63</v>
      </c>
      <c r="H19" s="550">
        <v>1.24</v>
      </c>
      <c r="I19" s="551">
        <v>52.17</v>
      </c>
    </row>
    <row r="20" spans="1:11" s="48" customFormat="1">
      <c r="A20" s="483" t="s">
        <v>45</v>
      </c>
      <c r="B20" s="484">
        <v>23</v>
      </c>
      <c r="C20" s="484">
        <v>30</v>
      </c>
      <c r="D20" s="484">
        <v>53</v>
      </c>
      <c r="E20" s="484">
        <v>13</v>
      </c>
      <c r="F20" s="550">
        <v>15.48</v>
      </c>
      <c r="G20" s="550">
        <v>64.34</v>
      </c>
      <c r="H20" s="550">
        <v>10.08</v>
      </c>
      <c r="I20" s="551">
        <v>89.9</v>
      </c>
    </row>
    <row r="21" spans="1:11">
      <c r="A21" s="90" t="s">
        <v>46</v>
      </c>
      <c r="B21" s="484">
        <v>2</v>
      </c>
      <c r="C21" s="484">
        <v>4</v>
      </c>
      <c r="D21" s="484">
        <v>6</v>
      </c>
      <c r="E21" s="484">
        <v>0</v>
      </c>
      <c r="F21" s="550">
        <v>0</v>
      </c>
      <c r="G21" s="550">
        <v>12.36</v>
      </c>
      <c r="H21" s="550">
        <v>29.14</v>
      </c>
      <c r="I21" s="551">
        <v>41.5</v>
      </c>
    </row>
    <row r="22" spans="1:11">
      <c r="A22" s="90" t="s">
        <v>47</v>
      </c>
      <c r="B22" s="484">
        <v>59</v>
      </c>
      <c r="C22" s="484">
        <v>52</v>
      </c>
      <c r="D22" s="484">
        <v>111</v>
      </c>
      <c r="E22" s="385">
        <v>30</v>
      </c>
      <c r="F22" s="550">
        <v>55.29</v>
      </c>
      <c r="G22" s="550">
        <v>141.52000000000001</v>
      </c>
      <c r="H22" s="550">
        <v>17.420000000000002</v>
      </c>
      <c r="I22" s="551">
        <v>214.23</v>
      </c>
    </row>
    <row r="23" spans="1:11">
      <c r="A23" s="90" t="s">
        <v>48</v>
      </c>
      <c r="B23" s="484">
        <v>17</v>
      </c>
      <c r="C23" s="484">
        <v>22</v>
      </c>
      <c r="D23" s="484">
        <v>39</v>
      </c>
      <c r="E23" s="484">
        <v>3</v>
      </c>
      <c r="F23" s="550">
        <v>10.38</v>
      </c>
      <c r="G23" s="550">
        <v>7.22</v>
      </c>
      <c r="H23" s="550">
        <v>58.91</v>
      </c>
      <c r="I23" s="551">
        <v>76.510000000000005</v>
      </c>
    </row>
    <row r="24" spans="1:11">
      <c r="A24" s="90" t="s">
        <v>37</v>
      </c>
      <c r="B24" s="385">
        <v>69</v>
      </c>
      <c r="C24" s="385">
        <v>172</v>
      </c>
      <c r="D24" s="516">
        <v>241</v>
      </c>
      <c r="E24" s="516">
        <v>21</v>
      </c>
      <c r="F24" s="391">
        <v>170</v>
      </c>
      <c r="G24" s="391">
        <v>481.33</v>
      </c>
      <c r="H24" s="391">
        <v>23.08</v>
      </c>
      <c r="I24" s="551">
        <v>674.41</v>
      </c>
    </row>
    <row r="25" spans="1:11">
      <c r="A25" s="139" t="s">
        <v>49</v>
      </c>
      <c r="B25" s="200">
        <f>SUM(B19:B24)</f>
        <v>179</v>
      </c>
      <c r="C25" s="200">
        <f t="shared" ref="C25:I25" si="2">SUM(C19:C24)</f>
        <v>292</v>
      </c>
      <c r="D25" s="200">
        <f t="shared" si="2"/>
        <v>471</v>
      </c>
      <c r="E25" s="200">
        <f t="shared" si="2"/>
        <v>70</v>
      </c>
      <c r="F25" s="200">
        <f t="shared" si="2"/>
        <v>251.45</v>
      </c>
      <c r="G25" s="200">
        <f t="shared" si="2"/>
        <v>757.40000000000009</v>
      </c>
      <c r="H25" s="200">
        <f t="shared" si="2"/>
        <v>139.87</v>
      </c>
      <c r="I25" s="752">
        <f t="shared" si="2"/>
        <v>1148.7199999999998</v>
      </c>
      <c r="K25" s="6"/>
    </row>
    <row r="26" spans="1:11">
      <c r="A26" s="139" t="s">
        <v>50</v>
      </c>
      <c r="B26" s="200">
        <v>152</v>
      </c>
      <c r="C26" s="200">
        <v>56</v>
      </c>
      <c r="D26" s="200">
        <v>208</v>
      </c>
      <c r="E26" s="200">
        <v>103</v>
      </c>
      <c r="F26" s="217">
        <v>98.48</v>
      </c>
      <c r="G26" s="217">
        <v>94.05</v>
      </c>
      <c r="H26" s="217">
        <v>14.67</v>
      </c>
      <c r="I26" s="218">
        <v>207.2</v>
      </c>
    </row>
    <row r="27" spans="1:11" s="48" customFormat="1">
      <c r="A27" s="139" t="s">
        <v>51</v>
      </c>
      <c r="B27" s="200">
        <v>68</v>
      </c>
      <c r="C27" s="200">
        <v>192</v>
      </c>
      <c r="D27" s="200">
        <v>260</v>
      </c>
      <c r="E27" s="200">
        <v>13</v>
      </c>
      <c r="F27" s="217">
        <v>163.52000000000001</v>
      </c>
      <c r="G27" s="217">
        <v>229.54</v>
      </c>
      <c r="H27" s="217">
        <v>128.81</v>
      </c>
      <c r="I27" s="218">
        <v>521.87</v>
      </c>
    </row>
    <row r="28" spans="1:11">
      <c r="A28" s="58" t="s">
        <v>52</v>
      </c>
      <c r="B28" s="484"/>
      <c r="C28" s="484"/>
      <c r="D28" s="484"/>
      <c r="E28" s="484"/>
      <c r="F28" s="550"/>
      <c r="G28" s="550"/>
      <c r="H28" s="550"/>
      <c r="I28" s="551"/>
    </row>
    <row r="29" spans="1:11">
      <c r="A29" s="90" t="s">
        <v>53</v>
      </c>
      <c r="B29" s="484">
        <v>9</v>
      </c>
      <c r="C29" s="484">
        <v>5</v>
      </c>
      <c r="D29" s="484">
        <v>14</v>
      </c>
      <c r="E29" s="484">
        <v>6</v>
      </c>
      <c r="F29" s="550">
        <v>0.01</v>
      </c>
      <c r="G29" s="550">
        <v>1.99</v>
      </c>
      <c r="H29" s="550">
        <v>1.92</v>
      </c>
      <c r="I29" s="551">
        <v>3.92</v>
      </c>
    </row>
    <row r="30" spans="1:11">
      <c r="A30" s="90" t="s">
        <v>54</v>
      </c>
      <c r="B30" s="484">
        <v>21</v>
      </c>
      <c r="C30" s="484">
        <v>27</v>
      </c>
      <c r="D30" s="484">
        <v>48</v>
      </c>
      <c r="E30" s="484">
        <v>48</v>
      </c>
      <c r="F30" s="550">
        <v>10.72</v>
      </c>
      <c r="G30" s="550">
        <v>49.47</v>
      </c>
      <c r="H30" s="550">
        <v>30.59</v>
      </c>
      <c r="I30" s="551">
        <v>90.78</v>
      </c>
      <c r="K30" s="6"/>
    </row>
    <row r="31" spans="1:11">
      <c r="A31" s="90" t="s">
        <v>55</v>
      </c>
      <c r="B31" s="484">
        <v>71</v>
      </c>
      <c r="C31" s="484">
        <v>61</v>
      </c>
      <c r="D31" s="484">
        <v>132</v>
      </c>
      <c r="E31" s="484">
        <v>15</v>
      </c>
      <c r="F31" s="550">
        <v>48.67</v>
      </c>
      <c r="G31" s="550">
        <v>76.3</v>
      </c>
      <c r="H31" s="550">
        <v>34.909999999999997</v>
      </c>
      <c r="I31" s="551">
        <v>159.88</v>
      </c>
      <c r="K31" s="6"/>
    </row>
    <row r="32" spans="1:11">
      <c r="A32" s="139" t="s">
        <v>56</v>
      </c>
      <c r="B32" s="200">
        <v>101</v>
      </c>
      <c r="C32" s="200">
        <v>93</v>
      </c>
      <c r="D32" s="200">
        <v>194</v>
      </c>
      <c r="E32" s="200">
        <v>69</v>
      </c>
      <c r="F32" s="217">
        <v>59.400000000000006</v>
      </c>
      <c r="G32" s="217">
        <v>127.75999999999999</v>
      </c>
      <c r="H32" s="217">
        <v>67.419999999999987</v>
      </c>
      <c r="I32" s="218">
        <v>254.57999999999998</v>
      </c>
      <c r="K32" s="6"/>
    </row>
    <row r="33" spans="1:11">
      <c r="A33" s="139" t="s">
        <v>57</v>
      </c>
      <c r="B33" s="200">
        <v>71</v>
      </c>
      <c r="C33" s="200">
        <v>50</v>
      </c>
      <c r="D33" s="200">
        <v>121</v>
      </c>
      <c r="E33" s="200">
        <v>27</v>
      </c>
      <c r="F33" s="217">
        <v>61.65</v>
      </c>
      <c r="G33" s="217">
        <v>33.79</v>
      </c>
      <c r="H33" s="217">
        <v>33.93</v>
      </c>
      <c r="I33" s="218">
        <v>129.37</v>
      </c>
      <c r="K33" s="6"/>
    </row>
    <row r="34" spans="1:11">
      <c r="A34" s="58" t="s">
        <v>754</v>
      </c>
      <c r="B34" s="484"/>
      <c r="C34" s="484"/>
      <c r="D34" s="484"/>
      <c r="E34" s="484"/>
      <c r="F34" s="550"/>
      <c r="G34" s="550"/>
      <c r="H34" s="550"/>
      <c r="I34" s="551"/>
      <c r="K34" s="6"/>
    </row>
    <row r="35" spans="1:11" s="48" customFormat="1">
      <c r="A35" s="483" t="s">
        <v>58</v>
      </c>
      <c r="B35" s="484">
        <v>112</v>
      </c>
      <c r="C35" s="484">
        <v>19</v>
      </c>
      <c r="D35" s="484">
        <v>131</v>
      </c>
      <c r="E35" s="484">
        <v>90</v>
      </c>
      <c r="F35" s="550">
        <v>4863.01</v>
      </c>
      <c r="G35" s="550">
        <v>3723.01</v>
      </c>
      <c r="H35" s="550">
        <v>463.54</v>
      </c>
      <c r="I35" s="551">
        <v>9049.56</v>
      </c>
      <c r="K35" s="47"/>
    </row>
    <row r="36" spans="1:11">
      <c r="A36" s="90" t="s">
        <v>59</v>
      </c>
      <c r="B36" s="484">
        <v>50</v>
      </c>
      <c r="C36" s="484">
        <v>35</v>
      </c>
      <c r="D36" s="484">
        <v>85</v>
      </c>
      <c r="E36" s="484">
        <v>37</v>
      </c>
      <c r="F36" s="550">
        <v>711.08</v>
      </c>
      <c r="G36" s="550">
        <v>179.5</v>
      </c>
      <c r="H36" s="550">
        <v>310.51</v>
      </c>
      <c r="I36" s="551">
        <v>1201.0899999999999</v>
      </c>
      <c r="K36" s="6"/>
    </row>
    <row r="37" spans="1:11">
      <c r="A37" s="90" t="s">
        <v>60</v>
      </c>
      <c r="B37" s="484">
        <v>30</v>
      </c>
      <c r="C37" s="484">
        <v>5</v>
      </c>
      <c r="D37" s="484">
        <v>35</v>
      </c>
      <c r="E37" s="484">
        <v>22</v>
      </c>
      <c r="F37" s="550">
        <v>6</v>
      </c>
      <c r="G37" s="550">
        <v>6.57</v>
      </c>
      <c r="H37" s="391">
        <v>15.45</v>
      </c>
      <c r="I37" s="551">
        <v>28.02</v>
      </c>
      <c r="K37" s="6"/>
    </row>
    <row r="38" spans="1:11">
      <c r="A38" s="90" t="s">
        <v>61</v>
      </c>
      <c r="B38" s="484">
        <v>37</v>
      </c>
      <c r="C38" s="484">
        <v>22</v>
      </c>
      <c r="D38" s="484">
        <v>59</v>
      </c>
      <c r="E38" s="484">
        <v>19</v>
      </c>
      <c r="F38" s="550">
        <v>79.86</v>
      </c>
      <c r="G38" s="550">
        <v>92.6</v>
      </c>
      <c r="H38" s="550">
        <v>865.02</v>
      </c>
      <c r="I38" s="551">
        <v>1037.48</v>
      </c>
      <c r="K38" s="6"/>
    </row>
    <row r="39" spans="1:11">
      <c r="A39" s="139" t="s">
        <v>62</v>
      </c>
      <c r="B39" s="200">
        <f>SUM(B35:B38)</f>
        <v>229</v>
      </c>
      <c r="C39" s="200">
        <f t="shared" ref="C39:I39" si="3">SUM(C35:C38)</f>
        <v>81</v>
      </c>
      <c r="D39" s="200">
        <f t="shared" si="3"/>
        <v>310</v>
      </c>
      <c r="E39" s="200">
        <f t="shared" si="3"/>
        <v>168</v>
      </c>
      <c r="F39" s="200">
        <f t="shared" si="3"/>
        <v>5659.95</v>
      </c>
      <c r="G39" s="200">
        <f t="shared" si="3"/>
        <v>4001.6800000000003</v>
      </c>
      <c r="H39" s="200">
        <f t="shared" si="3"/>
        <v>1654.52</v>
      </c>
      <c r="I39" s="752">
        <f t="shared" si="3"/>
        <v>11316.15</v>
      </c>
      <c r="K39" s="6"/>
    </row>
    <row r="40" spans="1:11">
      <c r="A40" s="139" t="s">
        <v>63</v>
      </c>
      <c r="B40" s="200">
        <v>25</v>
      </c>
      <c r="C40" s="200">
        <v>13</v>
      </c>
      <c r="D40" s="200">
        <v>38</v>
      </c>
      <c r="E40" s="200">
        <v>38</v>
      </c>
      <c r="F40" s="217">
        <v>120.83</v>
      </c>
      <c r="G40" s="217">
        <v>144.63999999999999</v>
      </c>
      <c r="H40" s="217">
        <v>84.47</v>
      </c>
      <c r="I40" s="218">
        <v>349.94</v>
      </c>
      <c r="K40" s="6"/>
    </row>
    <row r="41" spans="1:11">
      <c r="A41" s="139" t="s">
        <v>64</v>
      </c>
      <c r="B41" s="200">
        <v>199</v>
      </c>
      <c r="C41" s="200">
        <v>50</v>
      </c>
      <c r="D41" s="200">
        <v>249</v>
      </c>
      <c r="E41" s="200">
        <v>249</v>
      </c>
      <c r="F41" s="217">
        <v>553.91</v>
      </c>
      <c r="G41" s="217">
        <v>1775.44</v>
      </c>
      <c r="H41" s="217">
        <v>920.9</v>
      </c>
      <c r="I41" s="218">
        <v>3250.25</v>
      </c>
      <c r="K41" s="6"/>
    </row>
    <row r="42" spans="1:11">
      <c r="A42" s="139" t="s">
        <v>65</v>
      </c>
      <c r="B42" s="200">
        <v>11</v>
      </c>
      <c r="C42" s="200">
        <v>0</v>
      </c>
      <c r="D42" s="200">
        <v>11</v>
      </c>
      <c r="E42" s="200">
        <v>7</v>
      </c>
      <c r="F42" s="217">
        <v>56.29</v>
      </c>
      <c r="G42" s="217">
        <v>63.82</v>
      </c>
      <c r="H42" s="217">
        <v>14.8</v>
      </c>
      <c r="I42" s="218">
        <v>134.91</v>
      </c>
      <c r="K42" s="6"/>
    </row>
    <row r="43" spans="1:11">
      <c r="A43" s="58" t="s">
        <v>66</v>
      </c>
      <c r="B43" s="484"/>
      <c r="C43" s="484"/>
      <c r="D43" s="484"/>
      <c r="E43" s="484"/>
      <c r="F43" s="550"/>
      <c r="G43" s="550"/>
      <c r="H43" s="550"/>
      <c r="I43" s="551"/>
      <c r="K43" s="6"/>
    </row>
    <row r="44" spans="1:11" s="48" customFormat="1">
      <c r="A44" s="483" t="s">
        <v>67</v>
      </c>
      <c r="B44" s="484">
        <v>10</v>
      </c>
      <c r="C44" s="484">
        <v>9</v>
      </c>
      <c r="D44" s="484">
        <v>19</v>
      </c>
      <c r="E44" s="484">
        <v>8</v>
      </c>
      <c r="F44" s="550">
        <v>420.75</v>
      </c>
      <c r="G44" s="550">
        <v>45.13</v>
      </c>
      <c r="H44" s="550">
        <v>26.19</v>
      </c>
      <c r="I44" s="551">
        <v>492.07</v>
      </c>
      <c r="K44" s="47"/>
    </row>
    <row r="45" spans="1:11">
      <c r="A45" s="45" t="s">
        <v>68</v>
      </c>
      <c r="B45" s="65">
        <v>20</v>
      </c>
      <c r="C45" s="65">
        <v>17</v>
      </c>
      <c r="D45" s="65">
        <v>37</v>
      </c>
      <c r="E45" s="65">
        <v>7</v>
      </c>
      <c r="F45" s="65">
        <v>2.99</v>
      </c>
      <c r="G45" s="65">
        <v>4.6100000000000003</v>
      </c>
      <c r="H45" s="65">
        <v>3.26</v>
      </c>
      <c r="I45" s="69">
        <v>10.86</v>
      </c>
      <c r="K45" s="6"/>
    </row>
    <row r="46" spans="1:11">
      <c r="A46" s="45" t="s">
        <v>69</v>
      </c>
      <c r="B46" s="65">
        <v>2</v>
      </c>
      <c r="C46" s="65">
        <v>0</v>
      </c>
      <c r="D46" s="65">
        <v>2</v>
      </c>
      <c r="E46" s="65">
        <v>1</v>
      </c>
      <c r="F46" s="65">
        <v>0</v>
      </c>
      <c r="G46" s="65">
        <v>0.18</v>
      </c>
      <c r="H46" s="65">
        <v>0</v>
      </c>
      <c r="I46" s="69">
        <v>0.18</v>
      </c>
      <c r="K46" s="6"/>
    </row>
    <row r="47" spans="1:11">
      <c r="A47" s="45" t="s">
        <v>70</v>
      </c>
      <c r="B47" s="65">
        <v>39</v>
      </c>
      <c r="C47" s="65">
        <v>66</v>
      </c>
      <c r="D47" s="65">
        <v>105</v>
      </c>
      <c r="E47" s="65">
        <v>10</v>
      </c>
      <c r="F47" s="65">
        <v>9.7799999999999994</v>
      </c>
      <c r="G47" s="65">
        <v>16.010000000000002</v>
      </c>
      <c r="H47" s="65">
        <v>30.45</v>
      </c>
      <c r="I47" s="69">
        <v>56.24</v>
      </c>
      <c r="K47" s="6"/>
    </row>
    <row r="48" spans="1:11">
      <c r="A48" s="45" t="s">
        <v>71</v>
      </c>
      <c r="B48" s="65">
        <v>55</v>
      </c>
      <c r="C48" s="65">
        <v>65</v>
      </c>
      <c r="D48" s="65">
        <v>120</v>
      </c>
      <c r="E48" s="65">
        <v>26</v>
      </c>
      <c r="F48" s="65">
        <v>29.94</v>
      </c>
      <c r="G48" s="65">
        <v>161.24</v>
      </c>
      <c r="H48" s="65">
        <v>216.78</v>
      </c>
      <c r="I48" s="69">
        <v>407.96</v>
      </c>
      <c r="K48" s="6"/>
    </row>
    <row r="49" spans="1:11">
      <c r="A49" s="45" t="s">
        <v>72</v>
      </c>
      <c r="B49" s="65">
        <v>34</v>
      </c>
      <c r="C49" s="65">
        <v>53</v>
      </c>
      <c r="D49" s="65">
        <v>87</v>
      </c>
      <c r="E49" s="65">
        <v>15</v>
      </c>
      <c r="F49" s="65">
        <v>271.55</v>
      </c>
      <c r="G49" s="65">
        <v>91.11</v>
      </c>
      <c r="H49" s="65">
        <v>124.37</v>
      </c>
      <c r="I49" s="69">
        <v>487.03</v>
      </c>
      <c r="K49" s="6"/>
    </row>
    <row r="50" spans="1:11">
      <c r="A50" s="139" t="s">
        <v>73</v>
      </c>
      <c r="B50" s="200">
        <f>SUM(B44:B49)</f>
        <v>160</v>
      </c>
      <c r="C50" s="200">
        <f t="shared" ref="C50:I50" si="4">SUM(C44:C49)</f>
        <v>210</v>
      </c>
      <c r="D50" s="200">
        <f t="shared" si="4"/>
        <v>370</v>
      </c>
      <c r="E50" s="200">
        <f t="shared" si="4"/>
        <v>67</v>
      </c>
      <c r="F50" s="200">
        <f t="shared" si="4"/>
        <v>735.01</v>
      </c>
      <c r="G50" s="200">
        <f t="shared" si="4"/>
        <v>318.28000000000003</v>
      </c>
      <c r="H50" s="200">
        <f t="shared" si="4"/>
        <v>401.05</v>
      </c>
      <c r="I50" s="752">
        <f t="shared" si="4"/>
        <v>1454.34</v>
      </c>
      <c r="K50" s="6"/>
    </row>
    <row r="51" spans="1:11">
      <c r="A51" s="45"/>
      <c r="B51" s="65"/>
      <c r="C51" s="65"/>
      <c r="D51" s="65"/>
      <c r="E51" s="65"/>
      <c r="F51" s="65"/>
      <c r="G51" s="65"/>
      <c r="H51" s="65"/>
      <c r="I51" s="69"/>
      <c r="K51" s="6"/>
    </row>
    <row r="52" spans="1:11" ht="19.5" customHeight="1" thickBot="1">
      <c r="A52" s="130" t="s">
        <v>74</v>
      </c>
      <c r="B52" s="731">
        <f>B12+B17+B25+B26+B27+B32+B33+B39+B40+B41+B42+B50</f>
        <v>1629</v>
      </c>
      <c r="C52" s="731">
        <f t="shared" ref="C52:I52" si="5">C12+C17+C25+C26+C27+C32+C33+C39+C40+C41+C42+C50</f>
        <v>1405</v>
      </c>
      <c r="D52" s="731">
        <f t="shared" si="5"/>
        <v>3034</v>
      </c>
      <c r="E52" s="731">
        <f t="shared" si="5"/>
        <v>1056</v>
      </c>
      <c r="F52" s="731">
        <f t="shared" si="5"/>
        <v>8255.5999999999985</v>
      </c>
      <c r="G52" s="731">
        <f t="shared" si="5"/>
        <v>9916.9900000000016</v>
      </c>
      <c r="H52" s="731">
        <f t="shared" si="5"/>
        <v>4021.23</v>
      </c>
      <c r="I52" s="753">
        <f t="shared" si="5"/>
        <v>22193.819999999996</v>
      </c>
      <c r="K52" s="6"/>
    </row>
    <row r="53" spans="1:11">
      <c r="I53" s="6"/>
      <c r="K53" s="6"/>
    </row>
    <row r="54" spans="1:11">
      <c r="I54" s="6"/>
      <c r="K54" s="6"/>
    </row>
    <row r="55" spans="1:11">
      <c r="I55" s="6"/>
      <c r="K55" s="6"/>
    </row>
    <row r="56" spans="1:11">
      <c r="I56" s="6"/>
    </row>
  </sheetData>
  <mergeCells count="7">
    <mergeCell ref="A1:I1"/>
    <mergeCell ref="A3:I3"/>
    <mergeCell ref="A5:A7"/>
    <mergeCell ref="B5:D5"/>
    <mergeCell ref="F5:I5"/>
    <mergeCell ref="B6:D6"/>
    <mergeCell ref="F6:G6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I51"/>
  <sheetViews>
    <sheetView view="pageBreakPreview" topLeftCell="A37" zoomScale="75" zoomScaleNormal="75" workbookViewId="0">
      <selection activeCell="E2" sqref="E2"/>
    </sheetView>
  </sheetViews>
  <sheetFormatPr baseColWidth="10" defaultRowHeight="12.75"/>
  <cols>
    <col min="1" max="1" width="91.42578125" style="340" customWidth="1"/>
    <col min="2" max="7" width="13.42578125" style="340" customWidth="1"/>
    <col min="8" max="8" width="13.28515625" style="340" customWidth="1"/>
    <col min="9" max="9" width="0" style="340" hidden="1" customWidth="1"/>
    <col min="10" max="16384" width="11.42578125" style="340"/>
  </cols>
  <sheetData>
    <row r="1" spans="1:9" ht="18">
      <c r="A1" s="1215" t="s">
        <v>525</v>
      </c>
      <c r="B1" s="1215"/>
      <c r="C1" s="1215"/>
      <c r="D1" s="1215"/>
      <c r="E1" s="1215"/>
      <c r="F1" s="1215"/>
      <c r="G1" s="1215"/>
      <c r="H1" s="1215"/>
    </row>
    <row r="3" spans="1:9" ht="24.75" customHeight="1">
      <c r="A3" s="1355" t="s">
        <v>985</v>
      </c>
      <c r="B3" s="1355"/>
      <c r="C3" s="1355"/>
      <c r="D3" s="1355"/>
      <c r="E3" s="1355"/>
      <c r="F3" s="1355"/>
      <c r="G3" s="1355"/>
      <c r="H3" s="1355"/>
    </row>
    <row r="4" spans="1:9" ht="13.5" thickBot="1">
      <c r="A4" s="42"/>
      <c r="B4" s="42"/>
      <c r="C4" s="42"/>
      <c r="D4" s="42"/>
      <c r="E4" s="42"/>
      <c r="F4" s="42"/>
      <c r="G4" s="42"/>
      <c r="H4" s="42"/>
    </row>
    <row r="5" spans="1:9" ht="33.75" customHeight="1">
      <c r="A5" s="1217" t="s">
        <v>1</v>
      </c>
      <c r="B5" s="1219" t="s">
        <v>546</v>
      </c>
      <c r="C5" s="1131"/>
      <c r="D5" s="1328" t="s">
        <v>2</v>
      </c>
      <c r="E5" s="1219" t="s">
        <v>3</v>
      </c>
      <c r="F5" s="1220"/>
      <c r="G5" s="656" t="s">
        <v>768</v>
      </c>
      <c r="H5" s="658" t="s">
        <v>529</v>
      </c>
    </row>
    <row r="6" spans="1:9" ht="33" customHeight="1" thickBot="1">
      <c r="A6" s="1218"/>
      <c r="B6" s="107" t="s">
        <v>555</v>
      </c>
      <c r="C6" s="107" t="s">
        <v>556</v>
      </c>
      <c r="D6" s="1330"/>
      <c r="E6" s="107" t="s">
        <v>536</v>
      </c>
      <c r="F6" s="107" t="s">
        <v>537</v>
      </c>
      <c r="G6" s="661" t="s">
        <v>4</v>
      </c>
      <c r="H6" s="185" t="s">
        <v>560</v>
      </c>
    </row>
    <row r="7" spans="1:9" ht="27.75" customHeight="1">
      <c r="A7" s="76" t="s">
        <v>5</v>
      </c>
      <c r="B7" s="480"/>
      <c r="C7" s="480"/>
      <c r="D7" s="480"/>
      <c r="E7" s="552"/>
      <c r="F7" s="552"/>
      <c r="G7" s="552"/>
      <c r="H7" s="553"/>
    </row>
    <row r="8" spans="1:9" ht="14.1" customHeight="1">
      <c r="A8" s="45" t="s">
        <v>6</v>
      </c>
      <c r="B8" s="554">
        <v>64</v>
      </c>
      <c r="C8" s="554">
        <v>117</v>
      </c>
      <c r="D8" s="554">
        <v>7</v>
      </c>
      <c r="E8" s="555">
        <v>364.45</v>
      </c>
      <c r="F8" s="555">
        <v>1727.3</v>
      </c>
      <c r="G8" s="555">
        <v>362.25</v>
      </c>
      <c r="H8" s="556">
        <v>2454</v>
      </c>
    </row>
    <row r="9" spans="1:9" ht="14.1" customHeight="1">
      <c r="A9" s="45" t="s">
        <v>7</v>
      </c>
      <c r="B9" s="546">
        <v>0</v>
      </c>
      <c r="C9" s="546">
        <v>0</v>
      </c>
      <c r="D9" s="546">
        <v>0</v>
      </c>
      <c r="E9" s="557">
        <v>0</v>
      </c>
      <c r="F9" s="557">
        <v>0</v>
      </c>
      <c r="G9" s="557">
        <v>0</v>
      </c>
      <c r="H9" s="558">
        <v>0</v>
      </c>
    </row>
    <row r="10" spans="1:9" ht="14.1" customHeight="1">
      <c r="A10" s="45" t="s">
        <v>8</v>
      </c>
      <c r="B10" s="554">
        <v>0</v>
      </c>
      <c r="C10" s="546">
        <v>1</v>
      </c>
      <c r="D10" s="546">
        <v>0</v>
      </c>
      <c r="E10" s="557">
        <v>0.8</v>
      </c>
      <c r="F10" s="555">
        <v>1.7</v>
      </c>
      <c r="G10" s="557">
        <v>0</v>
      </c>
      <c r="H10" s="556">
        <v>2.5</v>
      </c>
    </row>
    <row r="11" spans="1:9" ht="14.1" customHeight="1">
      <c r="A11" s="45" t="s">
        <v>9</v>
      </c>
      <c r="B11" s="554">
        <v>5</v>
      </c>
      <c r="C11" s="554">
        <v>1</v>
      </c>
      <c r="D11" s="546">
        <v>0</v>
      </c>
      <c r="E11" s="555">
        <v>2.68</v>
      </c>
      <c r="F11" s="555">
        <v>0.96</v>
      </c>
      <c r="G11" s="555">
        <v>0.09</v>
      </c>
      <c r="H11" s="556">
        <v>3.73</v>
      </c>
    </row>
    <row r="12" spans="1:9" ht="14.1" customHeight="1">
      <c r="A12" s="45" t="s">
        <v>15</v>
      </c>
      <c r="B12" s="554">
        <v>8</v>
      </c>
      <c r="C12" s="554">
        <v>1</v>
      </c>
      <c r="D12" s="546">
        <v>0</v>
      </c>
      <c r="E12" s="555">
        <v>8.5500000000000007</v>
      </c>
      <c r="F12" s="555">
        <v>1.63</v>
      </c>
      <c r="G12" s="555">
        <v>0.69</v>
      </c>
      <c r="H12" s="556">
        <v>10.87</v>
      </c>
      <c r="I12" s="6"/>
    </row>
    <row r="13" spans="1:9" ht="14.1" customHeight="1">
      <c r="A13" s="45" t="s">
        <v>16</v>
      </c>
      <c r="B13" s="554">
        <v>3</v>
      </c>
      <c r="C13" s="554">
        <v>4</v>
      </c>
      <c r="D13" s="546">
        <v>0</v>
      </c>
      <c r="E13" s="557">
        <v>2.59</v>
      </c>
      <c r="F13" s="555">
        <v>58.66</v>
      </c>
      <c r="G13" s="555">
        <v>1.29</v>
      </c>
      <c r="H13" s="556">
        <v>62.54</v>
      </c>
      <c r="I13" s="6"/>
    </row>
    <row r="14" spans="1:9" ht="14.1" customHeight="1">
      <c r="A14" s="45" t="s">
        <v>17</v>
      </c>
      <c r="B14" s="546">
        <v>0</v>
      </c>
      <c r="C14" s="554">
        <v>0</v>
      </c>
      <c r="D14" s="546">
        <v>0</v>
      </c>
      <c r="E14" s="557">
        <v>0</v>
      </c>
      <c r="F14" s="555">
        <v>0</v>
      </c>
      <c r="G14" s="555">
        <v>0</v>
      </c>
      <c r="H14" s="556">
        <v>0</v>
      </c>
      <c r="I14" s="6"/>
    </row>
    <row r="15" spans="1:9" ht="14.1" customHeight="1">
      <c r="A15" s="45"/>
      <c r="B15" s="554"/>
      <c r="C15" s="554"/>
      <c r="D15" s="546"/>
      <c r="E15" s="555"/>
      <c r="F15" s="555"/>
      <c r="G15" s="555"/>
      <c r="H15" s="556"/>
      <c r="I15" s="6"/>
    </row>
    <row r="16" spans="1:9" ht="14.1" customHeight="1">
      <c r="A16" s="46" t="s">
        <v>18</v>
      </c>
      <c r="B16" s="554"/>
      <c r="C16" s="554"/>
      <c r="D16" s="554"/>
      <c r="E16" s="555"/>
      <c r="F16" s="555"/>
      <c r="G16" s="555"/>
      <c r="H16" s="556"/>
      <c r="I16" s="6"/>
    </row>
    <row r="17" spans="1:9" ht="14.1" customHeight="1">
      <c r="A17" s="45" t="s">
        <v>19</v>
      </c>
      <c r="B17" s="554">
        <v>59</v>
      </c>
      <c r="C17" s="554">
        <v>47</v>
      </c>
      <c r="D17" s="546">
        <v>4</v>
      </c>
      <c r="E17" s="555">
        <v>233.55</v>
      </c>
      <c r="F17" s="555">
        <v>1171.51</v>
      </c>
      <c r="G17" s="555">
        <v>353.18</v>
      </c>
      <c r="H17" s="556">
        <v>1758.24</v>
      </c>
      <c r="I17" s="6"/>
    </row>
    <row r="18" spans="1:9" ht="14.1" customHeight="1">
      <c r="A18" s="45" t="s">
        <v>20</v>
      </c>
      <c r="B18" s="554">
        <v>9</v>
      </c>
      <c r="C18" s="554">
        <v>14</v>
      </c>
      <c r="D18" s="546">
        <v>0</v>
      </c>
      <c r="E18" s="555">
        <v>71.09</v>
      </c>
      <c r="F18" s="555">
        <v>139.53</v>
      </c>
      <c r="G18" s="555">
        <v>30.81</v>
      </c>
      <c r="H18" s="556">
        <v>241.43</v>
      </c>
      <c r="I18" s="6"/>
    </row>
    <row r="19" spans="1:9" ht="14.1" customHeight="1">
      <c r="A19" s="45" t="s">
        <v>21</v>
      </c>
      <c r="B19" s="546">
        <v>7</v>
      </c>
      <c r="C19" s="554">
        <v>4</v>
      </c>
      <c r="D19" s="546">
        <v>0</v>
      </c>
      <c r="E19" s="555">
        <v>53.28</v>
      </c>
      <c r="F19" s="557">
        <v>112.42</v>
      </c>
      <c r="G19" s="557">
        <v>0.1</v>
      </c>
      <c r="H19" s="556">
        <v>165.8</v>
      </c>
    </row>
    <row r="20" spans="1:9" ht="14.1" customHeight="1">
      <c r="A20" s="45" t="s">
        <v>22</v>
      </c>
      <c r="B20" s="546">
        <v>1</v>
      </c>
      <c r="C20" s="546">
        <v>0</v>
      </c>
      <c r="D20" s="554">
        <v>0</v>
      </c>
      <c r="E20" s="557">
        <v>0</v>
      </c>
      <c r="F20" s="557">
        <v>0</v>
      </c>
      <c r="G20" s="557">
        <v>0.01</v>
      </c>
      <c r="H20" s="558">
        <v>0.01</v>
      </c>
    </row>
    <row r="21" spans="1:9" ht="14.1" customHeight="1">
      <c r="A21" s="45" t="s">
        <v>23</v>
      </c>
      <c r="B21" s="554">
        <v>0</v>
      </c>
      <c r="C21" s="546">
        <v>0</v>
      </c>
      <c r="D21" s="554">
        <v>0</v>
      </c>
      <c r="E21" s="557">
        <v>0</v>
      </c>
      <c r="F21" s="557">
        <v>0</v>
      </c>
      <c r="G21" s="555">
        <v>0</v>
      </c>
      <c r="H21" s="556">
        <v>0</v>
      </c>
    </row>
    <row r="22" spans="1:9" ht="14.1" customHeight="1">
      <c r="A22" s="45" t="s">
        <v>24</v>
      </c>
      <c r="B22" s="546">
        <v>7</v>
      </c>
      <c r="C22" s="546">
        <v>10</v>
      </c>
      <c r="D22" s="554">
        <v>0</v>
      </c>
      <c r="E22" s="557">
        <v>25.46</v>
      </c>
      <c r="F22" s="557">
        <v>69.040000000000006</v>
      </c>
      <c r="G22" s="557">
        <v>0</v>
      </c>
      <c r="H22" s="558">
        <v>94.5</v>
      </c>
    </row>
    <row r="23" spans="1:9" ht="14.1" customHeight="1">
      <c r="A23" s="45" t="s">
        <v>25</v>
      </c>
      <c r="B23" s="554">
        <v>4</v>
      </c>
      <c r="C23" s="554">
        <v>1</v>
      </c>
      <c r="D23" s="554">
        <v>0</v>
      </c>
      <c r="E23" s="555">
        <v>2.0499999999999998</v>
      </c>
      <c r="F23" s="555">
        <v>4.8099999999999996</v>
      </c>
      <c r="G23" s="555">
        <v>0</v>
      </c>
      <c r="H23" s="556">
        <v>6.86</v>
      </c>
    </row>
    <row r="24" spans="1:9" ht="14.1" customHeight="1">
      <c r="A24" s="45" t="s">
        <v>26</v>
      </c>
      <c r="B24" s="554">
        <v>462</v>
      </c>
      <c r="C24" s="554">
        <v>159</v>
      </c>
      <c r="D24" s="554">
        <v>19</v>
      </c>
      <c r="E24" s="555">
        <v>861.72</v>
      </c>
      <c r="F24" s="555">
        <v>976.32</v>
      </c>
      <c r="G24" s="555">
        <v>234.32</v>
      </c>
      <c r="H24" s="556">
        <v>2072.36</v>
      </c>
    </row>
    <row r="25" spans="1:9" ht="14.1" customHeight="1">
      <c r="A25" s="45" t="s">
        <v>27</v>
      </c>
      <c r="B25" s="554">
        <v>0</v>
      </c>
      <c r="C25" s="554">
        <v>1</v>
      </c>
      <c r="D25" s="554">
        <v>0</v>
      </c>
      <c r="E25" s="555">
        <v>5</v>
      </c>
      <c r="F25" s="555">
        <v>1.2</v>
      </c>
      <c r="G25" s="555">
        <v>0</v>
      </c>
      <c r="H25" s="556">
        <v>6.2</v>
      </c>
    </row>
    <row r="26" spans="1:9" ht="14.1" customHeight="1">
      <c r="A26" s="45" t="s">
        <v>28</v>
      </c>
      <c r="B26" s="554">
        <v>1</v>
      </c>
      <c r="C26" s="554">
        <v>0</v>
      </c>
      <c r="D26" s="554">
        <v>0</v>
      </c>
      <c r="E26" s="555">
        <v>0</v>
      </c>
      <c r="F26" s="555">
        <v>0</v>
      </c>
      <c r="G26" s="555">
        <v>0.87</v>
      </c>
      <c r="H26" s="556">
        <v>0.87</v>
      </c>
    </row>
    <row r="27" spans="1:9" ht="14.1" customHeight="1">
      <c r="A27" s="45"/>
      <c r="B27" s="554"/>
      <c r="C27" s="554"/>
      <c r="D27" s="554"/>
      <c r="E27" s="555"/>
      <c r="F27" s="555"/>
      <c r="G27" s="555"/>
      <c r="H27" s="556"/>
    </row>
    <row r="28" spans="1:9" ht="14.1" customHeight="1">
      <c r="A28" s="46" t="s">
        <v>29</v>
      </c>
      <c r="B28" s="554"/>
      <c r="C28" s="554"/>
      <c r="D28" s="554"/>
      <c r="E28" s="555"/>
      <c r="F28" s="555"/>
      <c r="G28" s="555"/>
      <c r="H28" s="556"/>
    </row>
    <row r="29" spans="1:9" ht="14.1" customHeight="1">
      <c r="A29" s="45" t="s">
        <v>30</v>
      </c>
      <c r="B29" s="554">
        <v>1146</v>
      </c>
      <c r="C29" s="554">
        <v>498</v>
      </c>
      <c r="D29" s="554">
        <v>55</v>
      </c>
      <c r="E29" s="555">
        <v>2123.6799999999998</v>
      </c>
      <c r="F29" s="555">
        <v>6766.55</v>
      </c>
      <c r="G29" s="555">
        <v>458.8</v>
      </c>
      <c r="H29" s="556">
        <v>9349.0300000000407</v>
      </c>
    </row>
    <row r="30" spans="1:9" ht="14.1" customHeight="1">
      <c r="A30" s="45" t="s">
        <v>31</v>
      </c>
      <c r="B30" s="554">
        <v>568</v>
      </c>
      <c r="C30" s="554">
        <v>1309</v>
      </c>
      <c r="D30" s="554">
        <v>27</v>
      </c>
      <c r="E30" s="555">
        <v>3030.38</v>
      </c>
      <c r="F30" s="555">
        <v>23808.65</v>
      </c>
      <c r="G30" s="555">
        <v>2162.31</v>
      </c>
      <c r="H30" s="556">
        <v>29001.34</v>
      </c>
    </row>
    <row r="31" spans="1:9" ht="14.1" customHeight="1">
      <c r="A31" s="45" t="s">
        <v>32</v>
      </c>
      <c r="B31" s="554">
        <v>29</v>
      </c>
      <c r="C31" s="554">
        <v>48</v>
      </c>
      <c r="D31" s="554">
        <v>2</v>
      </c>
      <c r="E31" s="555">
        <v>94.88</v>
      </c>
      <c r="F31" s="555">
        <v>532.05999999999995</v>
      </c>
      <c r="G31" s="555">
        <v>31.92</v>
      </c>
      <c r="H31" s="556">
        <v>658.86</v>
      </c>
    </row>
    <row r="32" spans="1:9" ht="14.1" customHeight="1">
      <c r="A32" s="45"/>
      <c r="B32" s="554"/>
      <c r="C32" s="554"/>
      <c r="D32" s="554"/>
      <c r="E32" s="555"/>
      <c r="F32" s="555"/>
      <c r="G32" s="555"/>
      <c r="H32" s="556"/>
    </row>
    <row r="33" spans="1:8" ht="14.1" customHeight="1">
      <c r="A33" s="46" t="s">
        <v>33</v>
      </c>
      <c r="B33" s="554"/>
      <c r="C33" s="554"/>
      <c r="D33" s="554"/>
      <c r="E33" s="555"/>
      <c r="F33" s="555"/>
      <c r="G33" s="555"/>
      <c r="H33" s="556"/>
    </row>
    <row r="34" spans="1:8" ht="14.1" customHeight="1">
      <c r="A34" s="45" t="s">
        <v>34</v>
      </c>
      <c r="B34" s="554">
        <v>228</v>
      </c>
      <c r="C34" s="554">
        <v>93</v>
      </c>
      <c r="D34" s="554">
        <v>6</v>
      </c>
      <c r="E34" s="555">
        <v>576.96</v>
      </c>
      <c r="F34" s="555">
        <v>802.34</v>
      </c>
      <c r="G34" s="555">
        <v>38.049999999999997</v>
      </c>
      <c r="H34" s="556">
        <v>1417.35</v>
      </c>
    </row>
    <row r="35" spans="1:8" ht="14.1" customHeight="1">
      <c r="A35" s="45" t="s">
        <v>79</v>
      </c>
      <c r="B35" s="554">
        <v>1</v>
      </c>
      <c r="C35" s="554">
        <v>0</v>
      </c>
      <c r="D35" s="554">
        <v>0</v>
      </c>
      <c r="E35" s="555">
        <v>0</v>
      </c>
      <c r="F35" s="554">
        <v>0.01</v>
      </c>
      <c r="G35" s="554">
        <v>0.01</v>
      </c>
      <c r="H35" s="559">
        <v>0.02</v>
      </c>
    </row>
    <row r="36" spans="1:8" ht="14.1" customHeight="1">
      <c r="A36" s="45" t="s">
        <v>80</v>
      </c>
      <c r="B36" s="554">
        <v>3</v>
      </c>
      <c r="C36" s="554">
        <v>2</v>
      </c>
      <c r="D36" s="554">
        <v>0</v>
      </c>
      <c r="E36" s="555">
        <v>1.58</v>
      </c>
      <c r="F36" s="555">
        <v>1.7</v>
      </c>
      <c r="G36" s="554">
        <v>0.85</v>
      </c>
      <c r="H36" s="556">
        <v>4.13</v>
      </c>
    </row>
    <row r="37" spans="1:8" ht="14.1" customHeight="1">
      <c r="A37" s="45" t="s">
        <v>33</v>
      </c>
      <c r="B37" s="554">
        <v>104</v>
      </c>
      <c r="C37" s="554">
        <v>32</v>
      </c>
      <c r="D37" s="554">
        <v>6</v>
      </c>
      <c r="E37" s="555">
        <v>28.85</v>
      </c>
      <c r="F37" s="555">
        <v>85.4</v>
      </c>
      <c r="G37" s="555">
        <v>35.94</v>
      </c>
      <c r="H37" s="556">
        <v>150.19</v>
      </c>
    </row>
    <row r="38" spans="1:8" ht="14.1" customHeight="1">
      <c r="A38" s="45"/>
      <c r="B38" s="554"/>
      <c r="C38" s="554"/>
      <c r="D38" s="554"/>
      <c r="E38" s="555"/>
      <c r="F38" s="555"/>
      <c r="G38" s="555"/>
      <c r="H38" s="556"/>
    </row>
    <row r="39" spans="1:8" ht="14.1" customHeight="1">
      <c r="A39" s="392" t="s">
        <v>715</v>
      </c>
      <c r="B39" s="554">
        <v>911</v>
      </c>
      <c r="C39" s="554">
        <v>418</v>
      </c>
      <c r="D39" s="554">
        <v>22</v>
      </c>
      <c r="E39" s="555">
        <v>7071.48</v>
      </c>
      <c r="F39" s="555">
        <v>7809.68</v>
      </c>
      <c r="G39" s="555">
        <v>2029.85</v>
      </c>
      <c r="H39" s="556">
        <v>16911.0100000001</v>
      </c>
    </row>
    <row r="40" spans="1:8" ht="14.1" customHeight="1">
      <c r="A40" s="45"/>
      <c r="B40" s="554"/>
      <c r="C40" s="554"/>
      <c r="D40" s="554"/>
      <c r="E40" s="560"/>
      <c r="F40" s="560"/>
      <c r="G40" s="560"/>
      <c r="H40" s="561"/>
    </row>
    <row r="41" spans="1:8" s="48" customFormat="1" ht="18.75" customHeight="1" thickBot="1">
      <c r="A41" s="130" t="s">
        <v>391</v>
      </c>
      <c r="B41" s="169">
        <f>SUM(B7:B39)</f>
        <v>3620</v>
      </c>
      <c r="C41" s="169">
        <f>SUM(C7:C39)</f>
        <v>2760</v>
      </c>
      <c r="D41" s="169">
        <f>SUM(D7:D39)</f>
        <v>148</v>
      </c>
      <c r="E41" s="170">
        <f t="shared" ref="E41:H41" si="0">SUM(E7:E39)</f>
        <v>14559.029999999999</v>
      </c>
      <c r="F41" s="170">
        <f t="shared" si="0"/>
        <v>44071.469999999994</v>
      </c>
      <c r="G41" s="170">
        <f t="shared" si="0"/>
        <v>5741.34</v>
      </c>
      <c r="H41" s="171">
        <f t="shared" si="0"/>
        <v>64371.840000000142</v>
      </c>
    </row>
    <row r="51" spans="7:7">
      <c r="G51" s="70"/>
    </row>
  </sheetData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>
  <sheetPr codeName="Hoja94">
    <pageSetUpPr fitToPage="1"/>
  </sheetPr>
  <dimension ref="A1:J66"/>
  <sheetViews>
    <sheetView view="pageBreakPreview" topLeftCell="A10" zoomScale="75" zoomScaleNormal="75" workbookViewId="0">
      <selection activeCell="E2" sqref="E2"/>
    </sheetView>
  </sheetViews>
  <sheetFormatPr baseColWidth="10" defaultRowHeight="12.75"/>
  <cols>
    <col min="1" max="1" width="34" style="340" customWidth="1"/>
    <col min="2" max="9" width="15.5703125" style="340" customWidth="1"/>
    <col min="10" max="16384" width="11.42578125" style="340"/>
  </cols>
  <sheetData>
    <row r="1" spans="1:10" ht="18">
      <c r="A1" s="1215" t="s">
        <v>525</v>
      </c>
      <c r="B1" s="1215"/>
      <c r="C1" s="1215"/>
      <c r="D1" s="1215"/>
      <c r="E1" s="1215"/>
      <c r="F1" s="1215"/>
      <c r="G1" s="1215"/>
      <c r="H1" s="1215"/>
      <c r="I1" s="1215"/>
    </row>
    <row r="3" spans="1:10" ht="15">
      <c r="A3" s="1345" t="s">
        <v>986</v>
      </c>
      <c r="B3" s="1345"/>
      <c r="C3" s="1345"/>
      <c r="D3" s="1345"/>
      <c r="E3" s="1345"/>
      <c r="F3" s="1345"/>
      <c r="G3" s="1345"/>
      <c r="H3" s="1345"/>
      <c r="I3" s="1345"/>
    </row>
    <row r="4" spans="1:10" ht="13.5" thickBot="1">
      <c r="A4" s="42"/>
      <c r="B4" s="42"/>
      <c r="C4" s="42"/>
      <c r="D4" s="42"/>
      <c r="E4" s="42"/>
      <c r="F4" s="42"/>
      <c r="G4" s="42"/>
      <c r="H4" s="42"/>
      <c r="I4" s="42"/>
      <c r="J4" s="6"/>
    </row>
    <row r="5" spans="1:10" s="235" customFormat="1" ht="28.5" customHeight="1">
      <c r="A5" s="504" t="s">
        <v>644</v>
      </c>
      <c r="B5" s="1219" t="s">
        <v>81</v>
      </c>
      <c r="C5" s="1220"/>
      <c r="D5" s="1219" t="s">
        <v>82</v>
      </c>
      <c r="E5" s="1220"/>
      <c r="F5" s="1219" t="s">
        <v>83</v>
      </c>
      <c r="G5" s="1220"/>
      <c r="H5" s="1219" t="s">
        <v>84</v>
      </c>
      <c r="I5" s="1131"/>
      <c r="J5" s="236"/>
    </row>
    <row r="6" spans="1:10" s="235" customFormat="1" ht="28.5" customHeight="1" thickBot="1">
      <c r="A6" s="505" t="s">
        <v>649</v>
      </c>
      <c r="B6" s="219" t="s">
        <v>522</v>
      </c>
      <c r="C6" s="220" t="s">
        <v>567</v>
      </c>
      <c r="D6" s="219" t="s">
        <v>522</v>
      </c>
      <c r="E6" s="220" t="s">
        <v>567</v>
      </c>
      <c r="F6" s="219" t="s">
        <v>522</v>
      </c>
      <c r="G6" s="220" t="s">
        <v>567</v>
      </c>
      <c r="H6" s="219" t="s">
        <v>522</v>
      </c>
      <c r="I6" s="221" t="s">
        <v>567</v>
      </c>
      <c r="J6" s="236"/>
    </row>
    <row r="7" spans="1:10" ht="23.25" customHeight="1">
      <c r="A7" s="506" t="s">
        <v>397</v>
      </c>
      <c r="B7" s="562">
        <v>259</v>
      </c>
      <c r="C7" s="563">
        <f>B7/(B7+D7+F7+H7+B32+D32+F32)</f>
        <v>0.31701346389228885</v>
      </c>
      <c r="D7" s="562">
        <v>60</v>
      </c>
      <c r="E7" s="563">
        <f>D7/(B7+D7+F7+H7+B32+D32+F32)</f>
        <v>7.3439412484700123E-2</v>
      </c>
      <c r="F7" s="562">
        <v>31</v>
      </c>
      <c r="G7" s="563">
        <f>F7/(B7+D7+F7+H7+B32+D32+F32)</f>
        <v>3.7943696450428395E-2</v>
      </c>
      <c r="H7" s="562">
        <v>1</v>
      </c>
      <c r="I7" s="564">
        <f>H7/(B7+D7+F7+H7+B32+D32+F32)</f>
        <v>1.2239902080783353E-3</v>
      </c>
      <c r="J7" s="6"/>
    </row>
    <row r="8" spans="1:10" ht="14.1" customHeight="1">
      <c r="A8" s="509" t="s">
        <v>398</v>
      </c>
      <c r="B8" s="393">
        <v>78</v>
      </c>
      <c r="C8" s="452">
        <f t="shared" ref="C8:C27" si="0">B8/(B8+D8+F8+H8+B33+D33+F33)</f>
        <v>0.22873900293255131</v>
      </c>
      <c r="D8" s="393">
        <v>47</v>
      </c>
      <c r="E8" s="452">
        <f t="shared" ref="E8:E27" si="1">D8/(B8+D8+F8+H8+B33+D33+F33)</f>
        <v>0.1378299120234604</v>
      </c>
      <c r="F8" s="393">
        <v>2</v>
      </c>
      <c r="G8" s="452">
        <f t="shared" ref="G8:G27" si="2">F8/(B8+D8+F8+H8+B33+D33+F33)</f>
        <v>5.8651026392961877E-3</v>
      </c>
      <c r="H8" s="393">
        <v>6</v>
      </c>
      <c r="I8" s="565">
        <f t="shared" ref="I8:I27" si="3">H8/(B8+D8+F8+H8+B33+D33+F33)</f>
        <v>1.7595307917888565E-2</v>
      </c>
      <c r="J8" s="6"/>
    </row>
    <row r="9" spans="1:10" ht="14.1" customHeight="1">
      <c r="A9" s="509" t="s">
        <v>658</v>
      </c>
      <c r="B9" s="393">
        <v>0</v>
      </c>
      <c r="C9" s="452">
        <f t="shared" si="0"/>
        <v>0</v>
      </c>
      <c r="D9" s="393">
        <v>151</v>
      </c>
      <c r="E9" s="452">
        <f t="shared" si="1"/>
        <v>9.7293814432989692E-2</v>
      </c>
      <c r="F9" s="393">
        <v>0</v>
      </c>
      <c r="G9" s="452">
        <f t="shared" si="2"/>
        <v>0</v>
      </c>
      <c r="H9" s="393">
        <v>5</v>
      </c>
      <c r="I9" s="565">
        <f t="shared" si="3"/>
        <v>3.2216494845360823E-3</v>
      </c>
      <c r="J9" s="6"/>
    </row>
    <row r="10" spans="1:10" ht="14.1" customHeight="1">
      <c r="A10" s="509" t="s">
        <v>399</v>
      </c>
      <c r="B10" s="393">
        <v>3</v>
      </c>
      <c r="C10" s="452">
        <f t="shared" si="0"/>
        <v>3.3707865168539325E-2</v>
      </c>
      <c r="D10" s="393">
        <v>4</v>
      </c>
      <c r="E10" s="452">
        <f t="shared" si="1"/>
        <v>4.49438202247191E-2</v>
      </c>
      <c r="F10" s="393">
        <v>5</v>
      </c>
      <c r="G10" s="452">
        <f t="shared" si="2"/>
        <v>5.6179775280898875E-2</v>
      </c>
      <c r="H10" s="393">
        <v>2</v>
      </c>
      <c r="I10" s="565">
        <f t="shared" si="3"/>
        <v>2.247191011235955E-2</v>
      </c>
      <c r="J10" s="6"/>
    </row>
    <row r="11" spans="1:10" ht="14.1" customHeight="1">
      <c r="A11" s="509" t="s">
        <v>400</v>
      </c>
      <c r="B11" s="393">
        <v>2</v>
      </c>
      <c r="C11" s="452">
        <f t="shared" si="0"/>
        <v>2.6041666666666665E-3</v>
      </c>
      <c r="D11" s="393">
        <v>390</v>
      </c>
      <c r="E11" s="452">
        <f t="shared" si="1"/>
        <v>0.5078125</v>
      </c>
      <c r="F11" s="393">
        <v>22</v>
      </c>
      <c r="G11" s="452">
        <f t="shared" si="2"/>
        <v>2.8645833333333332E-2</v>
      </c>
      <c r="H11" s="393">
        <v>1</v>
      </c>
      <c r="I11" s="565">
        <f t="shared" si="3"/>
        <v>1.3020833333333333E-3</v>
      </c>
      <c r="J11" s="6"/>
    </row>
    <row r="12" spans="1:10" ht="14.1" customHeight="1">
      <c r="A12" s="509" t="s">
        <v>401</v>
      </c>
      <c r="B12" s="393">
        <v>141</v>
      </c>
      <c r="C12" s="452">
        <f t="shared" si="0"/>
        <v>0.15342763873775844</v>
      </c>
      <c r="D12" s="393">
        <v>127</v>
      </c>
      <c r="E12" s="452">
        <f t="shared" si="1"/>
        <v>0.1381936887921654</v>
      </c>
      <c r="F12" s="393">
        <v>18</v>
      </c>
      <c r="G12" s="452">
        <f t="shared" si="2"/>
        <v>1.9586507072905331E-2</v>
      </c>
      <c r="H12" s="393">
        <v>5</v>
      </c>
      <c r="I12" s="565">
        <f t="shared" si="3"/>
        <v>5.4406964091403701E-3</v>
      </c>
      <c r="J12" s="6"/>
    </row>
    <row r="13" spans="1:10" ht="14.1" customHeight="1">
      <c r="A13" s="509" t="s">
        <v>412</v>
      </c>
      <c r="B13" s="393">
        <v>354</v>
      </c>
      <c r="C13" s="452">
        <f t="shared" si="0"/>
        <v>0.20438799076212472</v>
      </c>
      <c r="D13" s="393">
        <v>284</v>
      </c>
      <c r="E13" s="452">
        <f t="shared" si="1"/>
        <v>0.16397228637413394</v>
      </c>
      <c r="F13" s="393">
        <v>8</v>
      </c>
      <c r="G13" s="452">
        <f t="shared" si="2"/>
        <v>4.6189376443418013E-3</v>
      </c>
      <c r="H13" s="393">
        <v>10</v>
      </c>
      <c r="I13" s="565">
        <f t="shared" si="3"/>
        <v>5.7736720554272519E-3</v>
      </c>
      <c r="J13" s="6"/>
    </row>
    <row r="14" spans="1:10" ht="14.1" customHeight="1">
      <c r="A14" s="509" t="s">
        <v>403</v>
      </c>
      <c r="B14" s="393">
        <v>10</v>
      </c>
      <c r="C14" s="452">
        <f t="shared" si="0"/>
        <v>1.9646365422396856E-2</v>
      </c>
      <c r="D14" s="393">
        <v>48</v>
      </c>
      <c r="E14" s="452">
        <f t="shared" si="1"/>
        <v>9.4302554027504912E-2</v>
      </c>
      <c r="F14" s="393">
        <v>9</v>
      </c>
      <c r="G14" s="452">
        <f t="shared" si="2"/>
        <v>1.768172888015717E-2</v>
      </c>
      <c r="H14" s="393">
        <v>0</v>
      </c>
      <c r="I14" s="565">
        <f t="shared" si="3"/>
        <v>0</v>
      </c>
      <c r="J14" s="6"/>
    </row>
    <row r="15" spans="1:10" ht="14.1" customHeight="1">
      <c r="A15" s="509" t="s">
        <v>561</v>
      </c>
      <c r="B15" s="393">
        <v>0</v>
      </c>
      <c r="C15" s="452">
        <f t="shared" si="0"/>
        <v>0</v>
      </c>
      <c r="D15" s="393">
        <v>0</v>
      </c>
      <c r="E15" s="452">
        <f t="shared" si="1"/>
        <v>0</v>
      </c>
      <c r="F15" s="393">
        <v>0</v>
      </c>
      <c r="G15" s="452">
        <f t="shared" si="2"/>
        <v>0</v>
      </c>
      <c r="H15" s="393">
        <v>0</v>
      </c>
      <c r="I15" s="565">
        <f t="shared" si="3"/>
        <v>0</v>
      </c>
      <c r="J15" s="6"/>
    </row>
    <row r="16" spans="1:10" ht="14.1" customHeight="1">
      <c r="A16" s="509" t="s">
        <v>661</v>
      </c>
      <c r="B16" s="393">
        <v>54</v>
      </c>
      <c r="C16" s="452">
        <f t="shared" si="0"/>
        <v>0.17142857142857143</v>
      </c>
      <c r="D16" s="393">
        <v>13</v>
      </c>
      <c r="E16" s="452">
        <f t="shared" si="1"/>
        <v>4.1269841269841269E-2</v>
      </c>
      <c r="F16" s="393">
        <v>23</v>
      </c>
      <c r="G16" s="452">
        <f t="shared" si="2"/>
        <v>7.301587301587302E-2</v>
      </c>
      <c r="H16" s="393">
        <v>5</v>
      </c>
      <c r="I16" s="565">
        <f t="shared" si="3"/>
        <v>1.5873015873015872E-2</v>
      </c>
      <c r="J16" s="6"/>
    </row>
    <row r="17" spans="1:10" ht="14.1" customHeight="1">
      <c r="A17" s="509" t="s">
        <v>10</v>
      </c>
      <c r="B17" s="393">
        <v>0</v>
      </c>
      <c r="C17" s="452">
        <f t="shared" si="0"/>
        <v>0</v>
      </c>
      <c r="D17" s="393">
        <v>16</v>
      </c>
      <c r="E17" s="452">
        <f t="shared" si="1"/>
        <v>0.128</v>
      </c>
      <c r="F17" s="393">
        <v>10</v>
      </c>
      <c r="G17" s="452">
        <f t="shared" si="2"/>
        <v>0.08</v>
      </c>
      <c r="H17" s="393">
        <v>0</v>
      </c>
      <c r="I17" s="565">
        <f t="shared" si="3"/>
        <v>0</v>
      </c>
      <c r="J17" s="6"/>
    </row>
    <row r="18" spans="1:10" ht="14.1" customHeight="1">
      <c r="A18" s="509" t="s">
        <v>405</v>
      </c>
      <c r="B18" s="393">
        <v>205</v>
      </c>
      <c r="C18" s="452">
        <f t="shared" si="0"/>
        <v>0.22752497225305215</v>
      </c>
      <c r="D18" s="393">
        <v>80</v>
      </c>
      <c r="E18" s="452">
        <f t="shared" si="1"/>
        <v>8.8790233074361818E-2</v>
      </c>
      <c r="F18" s="393">
        <v>18</v>
      </c>
      <c r="G18" s="452">
        <f t="shared" si="2"/>
        <v>1.9977802441731411E-2</v>
      </c>
      <c r="H18" s="393">
        <v>6</v>
      </c>
      <c r="I18" s="565">
        <f t="shared" si="3"/>
        <v>6.6592674805771362E-3</v>
      </c>
      <c r="J18" s="6"/>
    </row>
    <row r="19" spans="1:10" ht="14.1" customHeight="1">
      <c r="A19" s="509" t="s">
        <v>406</v>
      </c>
      <c r="B19" s="393">
        <v>528</v>
      </c>
      <c r="C19" s="452">
        <f t="shared" si="0"/>
        <v>0.18513323983169705</v>
      </c>
      <c r="D19" s="393">
        <v>197</v>
      </c>
      <c r="E19" s="452">
        <f t="shared" si="1"/>
        <v>6.907433380084152E-2</v>
      </c>
      <c r="F19" s="393">
        <v>45</v>
      </c>
      <c r="G19" s="452">
        <f t="shared" si="2"/>
        <v>1.5778401122019635E-2</v>
      </c>
      <c r="H19" s="393">
        <v>17</v>
      </c>
      <c r="I19" s="565">
        <f t="shared" si="3"/>
        <v>5.9607293127629732E-3</v>
      </c>
      <c r="J19" s="6"/>
    </row>
    <row r="20" spans="1:10" ht="14.1" customHeight="1">
      <c r="A20" s="509" t="s">
        <v>664</v>
      </c>
      <c r="B20" s="393">
        <v>7</v>
      </c>
      <c r="C20" s="452">
        <f t="shared" si="0"/>
        <v>9.0909090909090912E-2</v>
      </c>
      <c r="D20" s="393">
        <v>0</v>
      </c>
      <c r="E20" s="452">
        <f t="shared" si="1"/>
        <v>0</v>
      </c>
      <c r="F20" s="393">
        <v>2</v>
      </c>
      <c r="G20" s="452">
        <f t="shared" si="2"/>
        <v>2.5974025974025976E-2</v>
      </c>
      <c r="H20" s="393">
        <v>2</v>
      </c>
      <c r="I20" s="565">
        <f t="shared" si="3"/>
        <v>2.5974025974025976E-2</v>
      </c>
      <c r="J20" s="6"/>
    </row>
    <row r="21" spans="1:10" ht="14.1" customHeight="1">
      <c r="A21" s="509" t="s">
        <v>407</v>
      </c>
      <c r="B21" s="393">
        <v>6</v>
      </c>
      <c r="C21" s="452">
        <f t="shared" si="0"/>
        <v>0.10344827586206896</v>
      </c>
      <c r="D21" s="393">
        <v>9</v>
      </c>
      <c r="E21" s="452">
        <f t="shared" si="1"/>
        <v>0.15517241379310345</v>
      </c>
      <c r="F21" s="393">
        <v>0</v>
      </c>
      <c r="G21" s="452">
        <f t="shared" si="2"/>
        <v>0</v>
      </c>
      <c r="H21" s="393">
        <v>0</v>
      </c>
      <c r="I21" s="565">
        <f t="shared" si="3"/>
        <v>0</v>
      </c>
      <c r="J21" s="6"/>
    </row>
    <row r="22" spans="1:10" ht="14.1" customHeight="1">
      <c r="A22" s="509" t="s">
        <v>665</v>
      </c>
      <c r="B22" s="393">
        <v>48</v>
      </c>
      <c r="C22" s="452">
        <f t="shared" si="0"/>
        <v>0.14243323442136499</v>
      </c>
      <c r="D22" s="393">
        <v>7</v>
      </c>
      <c r="E22" s="452">
        <f t="shared" si="1"/>
        <v>2.0771513353115726E-2</v>
      </c>
      <c r="F22" s="393">
        <v>1</v>
      </c>
      <c r="G22" s="452">
        <f t="shared" si="2"/>
        <v>2.967359050445104E-3</v>
      </c>
      <c r="H22" s="393">
        <v>2</v>
      </c>
      <c r="I22" s="565">
        <f t="shared" si="3"/>
        <v>5.9347181008902079E-3</v>
      </c>
      <c r="J22" s="6"/>
    </row>
    <row r="23" spans="1:10" ht="14.1" customHeight="1">
      <c r="A23" s="509" t="s">
        <v>13</v>
      </c>
      <c r="B23" s="393" t="s">
        <v>476</v>
      </c>
      <c r="C23" s="452" t="s">
        <v>476</v>
      </c>
      <c r="D23" s="393" t="s">
        <v>476</v>
      </c>
      <c r="E23" s="452" t="s">
        <v>476</v>
      </c>
      <c r="F23" s="393" t="s">
        <v>476</v>
      </c>
      <c r="G23" s="452" t="s">
        <v>476</v>
      </c>
      <c r="H23" s="393" t="s">
        <v>476</v>
      </c>
      <c r="I23" s="565" t="s">
        <v>476</v>
      </c>
      <c r="J23" s="6"/>
    </row>
    <row r="24" spans="1:10" ht="14.1" customHeight="1">
      <c r="A24" s="509" t="s">
        <v>660</v>
      </c>
      <c r="B24" s="393">
        <v>31</v>
      </c>
      <c r="C24" s="452">
        <f t="shared" si="0"/>
        <v>0.23846153846153847</v>
      </c>
      <c r="D24" s="393">
        <v>4</v>
      </c>
      <c r="E24" s="452">
        <f t="shared" si="1"/>
        <v>3.0769230769230771E-2</v>
      </c>
      <c r="F24" s="393">
        <v>0</v>
      </c>
      <c r="G24" s="452">
        <f t="shared" si="2"/>
        <v>0</v>
      </c>
      <c r="H24" s="393">
        <v>0</v>
      </c>
      <c r="I24" s="565">
        <f t="shared" si="3"/>
        <v>0</v>
      </c>
      <c r="J24" s="6"/>
    </row>
    <row r="25" spans="1:10" s="48" customFormat="1" ht="14.1" customHeight="1">
      <c r="A25" s="668" t="s">
        <v>408</v>
      </c>
      <c r="B25" s="393">
        <v>0</v>
      </c>
      <c r="C25" s="452">
        <f t="shared" si="0"/>
        <v>0</v>
      </c>
      <c r="D25" s="393">
        <v>11</v>
      </c>
      <c r="E25" s="452">
        <f t="shared" si="1"/>
        <v>3.8327526132404179E-2</v>
      </c>
      <c r="F25" s="393">
        <v>0</v>
      </c>
      <c r="G25" s="452">
        <f t="shared" si="2"/>
        <v>0</v>
      </c>
      <c r="H25" s="393">
        <v>1</v>
      </c>
      <c r="I25" s="565">
        <f t="shared" si="3"/>
        <v>3.4843205574912892E-3</v>
      </c>
      <c r="J25" s="47"/>
    </row>
    <row r="26" spans="1:10" s="48" customFormat="1">
      <c r="A26" s="45"/>
      <c r="B26" s="385"/>
      <c r="C26" s="452"/>
      <c r="D26" s="385"/>
      <c r="E26" s="452"/>
      <c r="F26" s="385"/>
      <c r="G26" s="452"/>
      <c r="H26" s="385"/>
      <c r="I26" s="565"/>
      <c r="J26" s="47"/>
    </row>
    <row r="27" spans="1:10" ht="17.25" customHeight="1" thickBot="1">
      <c r="A27" s="146" t="s">
        <v>392</v>
      </c>
      <c r="B27" s="140">
        <f>SUM(B7:B25)</f>
        <v>1726</v>
      </c>
      <c r="C27" s="174">
        <f t="shared" si="0"/>
        <v>0.14614733276883995</v>
      </c>
      <c r="D27" s="140">
        <f>SUM(D7:D25)</f>
        <v>1448</v>
      </c>
      <c r="E27" s="174">
        <f t="shared" si="1"/>
        <v>0.12260795935647756</v>
      </c>
      <c r="F27" s="140">
        <f>SUM(F7:F25)</f>
        <v>194</v>
      </c>
      <c r="G27" s="174">
        <f t="shared" si="2"/>
        <v>1.6426756985605417E-2</v>
      </c>
      <c r="H27" s="140">
        <f>SUM(H7:H25)</f>
        <v>63</v>
      </c>
      <c r="I27" s="174">
        <f t="shared" si="3"/>
        <v>5.3344623200677396E-3</v>
      </c>
      <c r="J27" s="6"/>
    </row>
    <row r="28" spans="1:10">
      <c r="B28" s="70"/>
      <c r="F28" s="70"/>
      <c r="H28" s="70"/>
      <c r="J28" s="6"/>
    </row>
    <row r="29" spans="1:10" ht="13.5" thickBot="1">
      <c r="B29" s="70"/>
      <c r="F29" s="70"/>
      <c r="H29" s="70"/>
      <c r="J29" s="6"/>
    </row>
    <row r="30" spans="1:10" s="235" customFormat="1" ht="39.75" customHeight="1">
      <c r="A30" s="504" t="s">
        <v>644</v>
      </c>
      <c r="B30" s="1219" t="s">
        <v>85</v>
      </c>
      <c r="C30" s="1220"/>
      <c r="D30" s="1219">
        <v>112</v>
      </c>
      <c r="E30" s="1220"/>
      <c r="F30" s="1219" t="s">
        <v>489</v>
      </c>
      <c r="G30" s="1131"/>
      <c r="H30" s="243"/>
      <c r="J30" s="236"/>
    </row>
    <row r="31" spans="1:10" s="235" customFormat="1" ht="37.5" customHeight="1" thickBot="1">
      <c r="A31" s="505" t="s">
        <v>649</v>
      </c>
      <c r="B31" s="219" t="s">
        <v>522</v>
      </c>
      <c r="C31" s="222" t="s">
        <v>567</v>
      </c>
      <c r="D31" s="219" t="s">
        <v>522</v>
      </c>
      <c r="E31" s="220" t="s">
        <v>567</v>
      </c>
      <c r="F31" s="219" t="s">
        <v>522</v>
      </c>
      <c r="G31" s="221" t="s">
        <v>567</v>
      </c>
      <c r="H31" s="243"/>
      <c r="J31" s="236"/>
    </row>
    <row r="32" spans="1:10" ht="23.25" customHeight="1">
      <c r="A32" s="506" t="s">
        <v>397</v>
      </c>
      <c r="B32" s="562">
        <v>19</v>
      </c>
      <c r="C32" s="452">
        <f>B32/(B7+D7+F7+H7+B32+D32+F32)</f>
        <v>2.3255813953488372E-2</v>
      </c>
      <c r="D32" s="562">
        <v>374</v>
      </c>
      <c r="E32" s="563">
        <f>D32/(B7+D7+F7+H7+B32+D32+F32)</f>
        <v>0.45777233782129745</v>
      </c>
      <c r="F32" s="562">
        <v>73</v>
      </c>
      <c r="G32" s="565">
        <f>F32/(B7+D7+F7+H7+B32+D32+F32)</f>
        <v>8.935128518971848E-2</v>
      </c>
      <c r="H32" s="70"/>
      <c r="J32" s="6"/>
    </row>
    <row r="33" spans="1:10" ht="14.1" customHeight="1">
      <c r="A33" s="509" t="s">
        <v>398</v>
      </c>
      <c r="B33" s="393">
        <v>92</v>
      </c>
      <c r="C33" s="452">
        <f t="shared" ref="C33:C52" si="4">B33/(B8+D8+F8+H8+B33+D33+F33)</f>
        <v>0.26979472140762462</v>
      </c>
      <c r="D33" s="393">
        <v>93</v>
      </c>
      <c r="E33" s="565">
        <f t="shared" ref="E33:E52" si="5">D33/(B8+D8+F8+H8+B33+D33+F33)</f>
        <v>0.27272727272727271</v>
      </c>
      <c r="F33" s="393">
        <v>23</v>
      </c>
      <c r="G33" s="565">
        <f t="shared" ref="G33:G52" si="6">F33/(B8+D8+F8+H8+B33+D33+F33)</f>
        <v>6.7448680351906154E-2</v>
      </c>
      <c r="H33" s="70"/>
      <c r="J33" s="6"/>
    </row>
    <row r="34" spans="1:10" ht="14.1" customHeight="1">
      <c r="A34" s="509" t="s">
        <v>658</v>
      </c>
      <c r="B34" s="393">
        <v>1117</v>
      </c>
      <c r="C34" s="452">
        <f t="shared" si="4"/>
        <v>0.71971649484536082</v>
      </c>
      <c r="D34" s="393">
        <v>135</v>
      </c>
      <c r="E34" s="565">
        <f t="shared" si="5"/>
        <v>8.6984536082474223E-2</v>
      </c>
      <c r="F34" s="393">
        <v>144</v>
      </c>
      <c r="G34" s="565">
        <f t="shared" si="6"/>
        <v>9.2783505154639179E-2</v>
      </c>
      <c r="H34" s="70"/>
      <c r="J34" s="6"/>
    </row>
    <row r="35" spans="1:10" ht="14.1" customHeight="1">
      <c r="A35" s="509" t="s">
        <v>399</v>
      </c>
      <c r="B35" s="393">
        <v>25</v>
      </c>
      <c r="C35" s="452">
        <f t="shared" si="4"/>
        <v>0.2808988764044944</v>
      </c>
      <c r="D35" s="393">
        <v>40</v>
      </c>
      <c r="E35" s="565">
        <f t="shared" si="5"/>
        <v>0.449438202247191</v>
      </c>
      <c r="F35" s="393">
        <v>10</v>
      </c>
      <c r="G35" s="565">
        <f t="shared" si="6"/>
        <v>0.11235955056179775</v>
      </c>
      <c r="H35" s="70"/>
      <c r="J35" s="6"/>
    </row>
    <row r="36" spans="1:10" ht="14.1" customHeight="1">
      <c r="A36" s="509" t="s">
        <v>400</v>
      </c>
      <c r="B36" s="393">
        <v>152</v>
      </c>
      <c r="C36" s="452">
        <f t="shared" si="4"/>
        <v>0.19791666666666666</v>
      </c>
      <c r="D36" s="393">
        <v>159</v>
      </c>
      <c r="E36" s="565">
        <f t="shared" si="5"/>
        <v>0.20703125</v>
      </c>
      <c r="F36" s="393">
        <v>42</v>
      </c>
      <c r="G36" s="565">
        <f t="shared" si="6"/>
        <v>5.46875E-2</v>
      </c>
      <c r="H36" s="70"/>
      <c r="J36" s="6"/>
    </row>
    <row r="37" spans="1:10" ht="14.1" customHeight="1">
      <c r="A37" s="509" t="s">
        <v>401</v>
      </c>
      <c r="B37" s="393">
        <v>50</v>
      </c>
      <c r="C37" s="452">
        <f t="shared" si="4"/>
        <v>5.4406964091403699E-2</v>
      </c>
      <c r="D37" s="393">
        <v>525</v>
      </c>
      <c r="E37" s="565">
        <f t="shared" si="5"/>
        <v>0.57127312295973887</v>
      </c>
      <c r="F37" s="393">
        <v>53</v>
      </c>
      <c r="G37" s="565">
        <f t="shared" si="6"/>
        <v>5.7671381936887922E-2</v>
      </c>
      <c r="H37" s="70"/>
      <c r="J37" s="6"/>
    </row>
    <row r="38" spans="1:10" ht="14.1" customHeight="1">
      <c r="A38" s="509" t="s">
        <v>412</v>
      </c>
      <c r="B38" s="393">
        <v>231</v>
      </c>
      <c r="C38" s="452">
        <f t="shared" si="4"/>
        <v>0.13337182448036952</v>
      </c>
      <c r="D38" s="393">
        <v>649</v>
      </c>
      <c r="E38" s="565">
        <f t="shared" si="5"/>
        <v>0.37471131639722866</v>
      </c>
      <c r="F38" s="393">
        <v>196</v>
      </c>
      <c r="G38" s="565">
        <f t="shared" si="6"/>
        <v>0.11316397228637413</v>
      </c>
      <c r="H38" s="70"/>
      <c r="J38" s="6"/>
    </row>
    <row r="39" spans="1:10" ht="14.1" customHeight="1">
      <c r="A39" s="509" t="s">
        <v>403</v>
      </c>
      <c r="B39" s="393">
        <v>226</v>
      </c>
      <c r="C39" s="452">
        <f t="shared" si="4"/>
        <v>0.44400785854616898</v>
      </c>
      <c r="D39" s="393">
        <v>208</v>
      </c>
      <c r="E39" s="565">
        <f t="shared" si="5"/>
        <v>0.40864440078585462</v>
      </c>
      <c r="F39" s="393">
        <v>8</v>
      </c>
      <c r="G39" s="565">
        <f t="shared" si="6"/>
        <v>1.5717092337917484E-2</v>
      </c>
      <c r="H39" s="70"/>
      <c r="J39" s="6"/>
    </row>
    <row r="40" spans="1:10" ht="14.1" customHeight="1">
      <c r="A40" s="509" t="s">
        <v>561</v>
      </c>
      <c r="B40" s="393">
        <v>0</v>
      </c>
      <c r="C40" s="452">
        <f t="shared" si="4"/>
        <v>0</v>
      </c>
      <c r="D40" s="393">
        <v>0</v>
      </c>
      <c r="E40" s="565">
        <f t="shared" si="5"/>
        <v>0</v>
      </c>
      <c r="F40" s="393">
        <v>1</v>
      </c>
      <c r="G40" s="565">
        <f t="shared" si="6"/>
        <v>1</v>
      </c>
      <c r="H40" s="70"/>
      <c r="J40" s="6"/>
    </row>
    <row r="41" spans="1:10" ht="14.1" customHeight="1">
      <c r="A41" s="509" t="s">
        <v>661</v>
      </c>
      <c r="B41" s="393">
        <v>132</v>
      </c>
      <c r="C41" s="452">
        <f t="shared" si="4"/>
        <v>0.41904761904761906</v>
      </c>
      <c r="D41" s="393">
        <v>60</v>
      </c>
      <c r="E41" s="565">
        <f t="shared" si="5"/>
        <v>0.19047619047619047</v>
      </c>
      <c r="F41" s="393">
        <v>28</v>
      </c>
      <c r="G41" s="565">
        <f t="shared" si="6"/>
        <v>8.8888888888888892E-2</v>
      </c>
      <c r="H41" s="70"/>
      <c r="J41" s="6"/>
    </row>
    <row r="42" spans="1:10" ht="14.1" customHeight="1">
      <c r="A42" s="509" t="s">
        <v>10</v>
      </c>
      <c r="B42" s="393">
        <v>22</v>
      </c>
      <c r="C42" s="452">
        <f t="shared" si="4"/>
        <v>0.17599999999999999</v>
      </c>
      <c r="D42" s="393">
        <v>67</v>
      </c>
      <c r="E42" s="565">
        <f t="shared" si="5"/>
        <v>0.53600000000000003</v>
      </c>
      <c r="F42" s="393">
        <v>10</v>
      </c>
      <c r="G42" s="565">
        <f t="shared" si="6"/>
        <v>0.08</v>
      </c>
      <c r="H42" s="70"/>
      <c r="J42" s="6"/>
    </row>
    <row r="43" spans="1:10" ht="14.1" customHeight="1">
      <c r="A43" s="509" t="s">
        <v>405</v>
      </c>
      <c r="B43" s="393">
        <v>77</v>
      </c>
      <c r="C43" s="452">
        <f t="shared" si="4"/>
        <v>8.5460599334073253E-2</v>
      </c>
      <c r="D43" s="393">
        <v>426</v>
      </c>
      <c r="E43" s="565">
        <f t="shared" si="5"/>
        <v>0.47280799112097671</v>
      </c>
      <c r="F43" s="393">
        <v>89</v>
      </c>
      <c r="G43" s="565">
        <f t="shared" si="6"/>
        <v>9.8779134295227528E-2</v>
      </c>
      <c r="H43" s="70"/>
      <c r="J43" s="6"/>
    </row>
    <row r="44" spans="1:10" ht="14.1" customHeight="1">
      <c r="A44" s="509" t="s">
        <v>406</v>
      </c>
      <c r="B44" s="393">
        <v>990</v>
      </c>
      <c r="C44" s="452">
        <f t="shared" si="4"/>
        <v>0.34712482468443195</v>
      </c>
      <c r="D44" s="393">
        <v>564</v>
      </c>
      <c r="E44" s="565">
        <f t="shared" si="5"/>
        <v>0.19775596072931276</v>
      </c>
      <c r="F44" s="393">
        <v>511</v>
      </c>
      <c r="G44" s="565">
        <f t="shared" si="6"/>
        <v>0.17917251051893407</v>
      </c>
      <c r="H44" s="70"/>
      <c r="J44" s="6"/>
    </row>
    <row r="45" spans="1:10" ht="14.1" customHeight="1">
      <c r="A45" s="509" t="s">
        <v>664</v>
      </c>
      <c r="B45" s="393">
        <v>40</v>
      </c>
      <c r="C45" s="452">
        <f t="shared" si="4"/>
        <v>0.51948051948051943</v>
      </c>
      <c r="D45" s="393">
        <v>20</v>
      </c>
      <c r="E45" s="565">
        <f t="shared" si="5"/>
        <v>0.25974025974025972</v>
      </c>
      <c r="F45" s="393">
        <v>6</v>
      </c>
      <c r="G45" s="565">
        <f t="shared" si="6"/>
        <v>7.792207792207792E-2</v>
      </c>
      <c r="H45" s="70"/>
      <c r="J45" s="6"/>
    </row>
    <row r="46" spans="1:10" ht="14.1" customHeight="1">
      <c r="A46" s="509" t="s">
        <v>407</v>
      </c>
      <c r="B46" s="393">
        <v>37</v>
      </c>
      <c r="C46" s="452">
        <f t="shared" si="4"/>
        <v>0.63793103448275867</v>
      </c>
      <c r="D46" s="393">
        <v>1</v>
      </c>
      <c r="E46" s="565">
        <f t="shared" si="5"/>
        <v>1.7241379310344827E-2</v>
      </c>
      <c r="F46" s="393">
        <v>5</v>
      </c>
      <c r="G46" s="565">
        <f t="shared" si="6"/>
        <v>8.6206896551724144E-2</v>
      </c>
      <c r="H46" s="70"/>
      <c r="J46" s="6"/>
    </row>
    <row r="47" spans="1:10" ht="14.1" customHeight="1">
      <c r="A47" s="509" t="s">
        <v>665</v>
      </c>
      <c r="B47" s="393">
        <v>53</v>
      </c>
      <c r="C47" s="452">
        <f t="shared" si="4"/>
        <v>0.15727002967359049</v>
      </c>
      <c r="D47" s="393">
        <v>218</v>
      </c>
      <c r="E47" s="565">
        <f t="shared" si="5"/>
        <v>0.64688427299703266</v>
      </c>
      <c r="F47" s="393">
        <v>8</v>
      </c>
      <c r="G47" s="565">
        <f t="shared" si="6"/>
        <v>2.3738872403560832E-2</v>
      </c>
      <c r="H47" s="70"/>
      <c r="J47" s="6"/>
    </row>
    <row r="48" spans="1:10" ht="14.1" customHeight="1">
      <c r="A48" s="509" t="s">
        <v>13</v>
      </c>
      <c r="B48" s="393" t="s">
        <v>476</v>
      </c>
      <c r="C48" s="452" t="s">
        <v>476</v>
      </c>
      <c r="D48" s="393" t="s">
        <v>476</v>
      </c>
      <c r="E48" s="565" t="s">
        <v>476</v>
      </c>
      <c r="F48" s="393" t="s">
        <v>476</v>
      </c>
      <c r="G48" s="565" t="s">
        <v>476</v>
      </c>
      <c r="H48" s="70"/>
      <c r="J48" s="6"/>
    </row>
    <row r="49" spans="1:10" ht="14.1" customHeight="1">
      <c r="A49" s="509" t="s">
        <v>660</v>
      </c>
      <c r="B49" s="393">
        <v>35</v>
      </c>
      <c r="C49" s="452">
        <f t="shared" si="4"/>
        <v>0.26923076923076922</v>
      </c>
      <c r="D49" s="393">
        <v>54</v>
      </c>
      <c r="E49" s="565">
        <f t="shared" si="5"/>
        <v>0.41538461538461541</v>
      </c>
      <c r="F49" s="393">
        <v>6</v>
      </c>
      <c r="G49" s="565">
        <f t="shared" si="6"/>
        <v>4.6153846153846156E-2</v>
      </c>
      <c r="H49" s="70"/>
      <c r="J49" s="6"/>
    </row>
    <row r="50" spans="1:10" ht="14.1" customHeight="1">
      <c r="A50" s="668" t="s">
        <v>408</v>
      </c>
      <c r="B50" s="393">
        <v>7</v>
      </c>
      <c r="C50" s="452">
        <f t="shared" si="4"/>
        <v>2.4390243902439025E-2</v>
      </c>
      <c r="D50" s="393">
        <v>263</v>
      </c>
      <c r="E50" s="565">
        <f t="shared" si="5"/>
        <v>0.91637630662020908</v>
      </c>
      <c r="F50" s="393">
        <v>5</v>
      </c>
      <c r="G50" s="565">
        <f t="shared" si="6"/>
        <v>1.7421602787456445E-2</v>
      </c>
      <c r="H50" s="70"/>
      <c r="J50" s="6"/>
    </row>
    <row r="51" spans="1:10">
      <c r="A51" s="45"/>
      <c r="B51" s="385"/>
      <c r="C51" s="452"/>
      <c r="D51" s="385"/>
      <c r="E51" s="565"/>
      <c r="F51" s="385"/>
      <c r="G51" s="565"/>
      <c r="H51" s="70"/>
      <c r="J51" s="6"/>
    </row>
    <row r="52" spans="1:10" ht="17.25" customHeight="1" thickBot="1">
      <c r="A52" s="146" t="s">
        <v>392</v>
      </c>
      <c r="B52" s="140">
        <f>SUM(B32:B50)</f>
        <v>3305</v>
      </c>
      <c r="C52" s="174">
        <f t="shared" si="4"/>
        <v>0.2798475867908552</v>
      </c>
      <c r="D52" s="140">
        <f>SUM(D32:D50)</f>
        <v>3856</v>
      </c>
      <c r="E52" s="174">
        <f t="shared" si="5"/>
        <v>0.32650296359017783</v>
      </c>
      <c r="F52" s="140">
        <f>SUM(F32:F50)</f>
        <v>1218</v>
      </c>
      <c r="G52" s="174">
        <f t="shared" si="6"/>
        <v>0.10313293818797629</v>
      </c>
      <c r="H52" s="70"/>
      <c r="J52" s="6"/>
    </row>
    <row r="53" spans="1:10">
      <c r="B53" s="70"/>
      <c r="F53" s="70"/>
      <c r="H53" s="70"/>
      <c r="J53" s="6"/>
    </row>
    <row r="54" spans="1:10">
      <c r="B54" s="70"/>
      <c r="F54" s="70"/>
      <c r="H54" s="70"/>
      <c r="J54" s="6"/>
    </row>
    <row r="55" spans="1:10">
      <c r="B55" s="70"/>
      <c r="F55" s="70"/>
      <c r="H55" s="70"/>
      <c r="J55" s="6"/>
    </row>
    <row r="56" spans="1:10">
      <c r="B56" s="70"/>
      <c r="F56" s="70"/>
      <c r="H56" s="70"/>
      <c r="J56" s="6"/>
    </row>
    <row r="57" spans="1:10">
      <c r="B57" s="70"/>
      <c r="F57" s="70"/>
      <c r="H57" s="70"/>
      <c r="J57" s="6"/>
    </row>
    <row r="58" spans="1:10">
      <c r="B58" s="70"/>
      <c r="F58" s="70"/>
      <c r="H58" s="70"/>
      <c r="J58" s="6"/>
    </row>
    <row r="59" spans="1:10">
      <c r="B59" s="70"/>
      <c r="F59" s="70"/>
      <c r="H59" s="70"/>
      <c r="J59" s="6"/>
    </row>
    <row r="60" spans="1:10">
      <c r="B60" s="70"/>
      <c r="F60" s="70"/>
      <c r="H60" s="70"/>
      <c r="J60" s="6"/>
    </row>
    <row r="61" spans="1:10">
      <c r="B61" s="70"/>
      <c r="F61" s="70"/>
      <c r="H61" s="70"/>
      <c r="J61" s="6"/>
    </row>
    <row r="62" spans="1:10">
      <c r="B62" s="70"/>
      <c r="F62" s="70"/>
      <c r="H62" s="70"/>
      <c r="J62" s="6"/>
    </row>
    <row r="63" spans="1:10">
      <c r="B63" s="70"/>
      <c r="F63" s="70"/>
      <c r="H63" s="70"/>
      <c r="J63" s="6"/>
    </row>
    <row r="64" spans="1:10">
      <c r="B64" s="70"/>
      <c r="F64" s="70"/>
      <c r="H64" s="70"/>
      <c r="J64" s="6"/>
    </row>
    <row r="65" spans="2:10">
      <c r="B65" s="70"/>
      <c r="F65" s="70"/>
      <c r="H65" s="70"/>
      <c r="J65" s="6"/>
    </row>
    <row r="66" spans="2:10">
      <c r="B66" s="70"/>
      <c r="F66" s="70"/>
      <c r="H66" s="70"/>
      <c r="J66" s="6"/>
    </row>
  </sheetData>
  <mergeCells count="9">
    <mergeCell ref="B30:C30"/>
    <mergeCell ref="D30:E30"/>
    <mergeCell ref="F30:G30"/>
    <mergeCell ref="A1:I1"/>
    <mergeCell ref="A3:I3"/>
    <mergeCell ref="B5:C5"/>
    <mergeCell ref="D5:E5"/>
    <mergeCell ref="F5:G5"/>
    <mergeCell ref="H5:I5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colBreaks count="1" manualBreakCount="1">
    <brk id="9" max="1048575" man="1"/>
  </colBreaks>
</worksheet>
</file>

<file path=xl/worksheets/sheet95.xml><?xml version="1.0" encoding="utf-8"?>
<worksheet xmlns="http://schemas.openxmlformats.org/spreadsheetml/2006/main" xmlns:r="http://schemas.openxmlformats.org/officeDocument/2006/relationships">
  <sheetPr codeName="Hoja95">
    <pageSetUpPr fitToPage="1"/>
  </sheetPr>
  <dimension ref="A1:I39"/>
  <sheetViews>
    <sheetView view="pageBreakPreview" zoomScale="75" zoomScaleNormal="75" workbookViewId="0">
      <selection activeCell="E2" sqref="E2"/>
    </sheetView>
  </sheetViews>
  <sheetFormatPr baseColWidth="10" defaultRowHeight="12.75"/>
  <cols>
    <col min="1" max="1" width="27.7109375" style="340" customWidth="1"/>
    <col min="2" max="8" width="15.140625" style="340" customWidth="1"/>
    <col min="9" max="16384" width="11.42578125" style="340"/>
  </cols>
  <sheetData>
    <row r="1" spans="1:9" ht="18">
      <c r="A1" s="1215" t="s">
        <v>525</v>
      </c>
      <c r="B1" s="1215"/>
      <c r="C1" s="1215"/>
      <c r="D1" s="1215"/>
      <c r="E1" s="1215"/>
      <c r="F1" s="1215"/>
      <c r="G1" s="1215"/>
      <c r="H1" s="1215"/>
    </row>
    <row r="3" spans="1:9" ht="15" customHeight="1">
      <c r="A3" s="1361" t="s">
        <v>987</v>
      </c>
      <c r="B3" s="1361"/>
      <c r="C3" s="1361"/>
      <c r="D3" s="1361"/>
      <c r="E3" s="1361"/>
      <c r="F3" s="1361"/>
      <c r="G3" s="1361"/>
      <c r="H3" s="1361"/>
    </row>
    <row r="4" spans="1:9" ht="15" customHeight="1">
      <c r="A4" s="1361"/>
      <c r="B4" s="1361"/>
      <c r="C4" s="1361"/>
      <c r="D4" s="1361"/>
      <c r="E4" s="1361"/>
      <c r="F4" s="1361"/>
      <c r="G4" s="1361"/>
      <c r="H4" s="1361"/>
    </row>
    <row r="5" spans="1:9" ht="13.5" thickBot="1">
      <c r="A5" s="42"/>
      <c r="B5" s="42"/>
      <c r="C5" s="42"/>
      <c r="D5" s="42"/>
      <c r="E5" s="42"/>
      <c r="F5" s="42"/>
      <c r="G5" s="42"/>
      <c r="H5" s="6"/>
    </row>
    <row r="6" spans="1:9" s="235" customFormat="1" ht="20.25" customHeight="1">
      <c r="A6" s="1179" t="s">
        <v>86</v>
      </c>
      <c r="B6" s="1219" t="s">
        <v>552</v>
      </c>
      <c r="C6" s="1131"/>
      <c r="D6" s="1131"/>
      <c r="E6" s="1131"/>
      <c r="F6" s="1131"/>
      <c r="G6" s="1131"/>
      <c r="H6" s="236"/>
    </row>
    <row r="7" spans="1:9" s="235" customFormat="1" ht="20.25" customHeight="1">
      <c r="A7" s="1327"/>
      <c r="B7" s="1346" t="s">
        <v>555</v>
      </c>
      <c r="C7" s="1347"/>
      <c r="D7" s="1346" t="s">
        <v>556</v>
      </c>
      <c r="E7" s="1347"/>
      <c r="F7" s="1346" t="s">
        <v>391</v>
      </c>
      <c r="G7" s="1348"/>
    </row>
    <row r="8" spans="1:9" s="235" customFormat="1" ht="20.25" customHeight="1" thickBot="1">
      <c r="A8" s="1180"/>
      <c r="B8" s="107" t="s">
        <v>522</v>
      </c>
      <c r="C8" s="107" t="s">
        <v>567</v>
      </c>
      <c r="D8" s="107" t="s">
        <v>522</v>
      </c>
      <c r="E8" s="107" t="s">
        <v>567</v>
      </c>
      <c r="F8" s="107" t="s">
        <v>522</v>
      </c>
      <c r="G8" s="676" t="s">
        <v>567</v>
      </c>
    </row>
    <row r="9" spans="1:9" ht="22.5" customHeight="1">
      <c r="A9" s="666" t="s">
        <v>715</v>
      </c>
      <c r="B9" s="562">
        <v>4</v>
      </c>
      <c r="C9" s="448">
        <v>5.20494469746259E-2</v>
      </c>
      <c r="D9" s="562">
        <v>1</v>
      </c>
      <c r="E9" s="448">
        <v>2.4242424242424197E-2</v>
      </c>
      <c r="F9" s="562">
        <v>5</v>
      </c>
      <c r="G9" s="493">
        <v>4.23370025402202E-2</v>
      </c>
      <c r="I9" s="6"/>
    </row>
    <row r="10" spans="1:9" ht="14.1" customHeight="1">
      <c r="A10" s="668" t="s">
        <v>89</v>
      </c>
      <c r="B10" s="393">
        <v>676</v>
      </c>
      <c r="C10" s="449">
        <v>8.7963565387117804</v>
      </c>
      <c r="D10" s="393">
        <v>212</v>
      </c>
      <c r="E10" s="449">
        <v>5.1393939393939396</v>
      </c>
      <c r="F10" s="393">
        <v>888</v>
      </c>
      <c r="G10" s="496">
        <v>7.5190516511430996</v>
      </c>
      <c r="I10" s="6"/>
    </row>
    <row r="11" spans="1:9" ht="14.1" customHeight="1">
      <c r="A11" s="668" t="s">
        <v>90</v>
      </c>
      <c r="B11" s="393">
        <v>960</v>
      </c>
      <c r="C11" s="449">
        <v>12.4918672739102</v>
      </c>
      <c r="D11" s="393">
        <v>284</v>
      </c>
      <c r="E11" s="449">
        <v>6.8848484848484803</v>
      </c>
      <c r="F11" s="393">
        <v>1244</v>
      </c>
      <c r="G11" s="496">
        <v>10.533446232006799</v>
      </c>
      <c r="I11" s="6"/>
    </row>
    <row r="12" spans="1:9" ht="14.1" customHeight="1">
      <c r="A12" s="668" t="s">
        <v>91</v>
      </c>
      <c r="B12" s="393">
        <v>1153</v>
      </c>
      <c r="C12" s="449">
        <v>15.003253090435898</v>
      </c>
      <c r="D12" s="393">
        <v>433</v>
      </c>
      <c r="E12" s="449">
        <v>10.4969696969697</v>
      </c>
      <c r="F12" s="393">
        <v>1586</v>
      </c>
      <c r="G12" s="496">
        <v>13.4292972057578</v>
      </c>
    </row>
    <row r="13" spans="1:9" ht="14.1" customHeight="1">
      <c r="A13" s="668" t="s">
        <v>92</v>
      </c>
      <c r="B13" s="393">
        <v>2727</v>
      </c>
      <c r="C13" s="449">
        <v>35.4847104749512</v>
      </c>
      <c r="D13" s="393">
        <v>1211</v>
      </c>
      <c r="E13" s="449">
        <v>29.357575757575795</v>
      </c>
      <c r="F13" s="393">
        <v>3938</v>
      </c>
      <c r="G13" s="496">
        <v>33.344623200677397</v>
      </c>
    </row>
    <row r="14" spans="1:9" ht="14.1" customHeight="1">
      <c r="A14" s="668" t="s">
        <v>93</v>
      </c>
      <c r="B14" s="393">
        <v>1086</v>
      </c>
      <c r="C14" s="449">
        <v>14.1314248536109</v>
      </c>
      <c r="D14" s="393">
        <v>611</v>
      </c>
      <c r="E14" s="449">
        <v>14.812121212121202</v>
      </c>
      <c r="F14" s="393">
        <v>1697</v>
      </c>
      <c r="G14" s="496">
        <v>14.3691786621507</v>
      </c>
    </row>
    <row r="15" spans="1:9" ht="14.1" customHeight="1">
      <c r="A15" s="668" t="s">
        <v>94</v>
      </c>
      <c r="B15" s="393">
        <v>419</v>
      </c>
      <c r="C15" s="449">
        <v>5.4521795705920599</v>
      </c>
      <c r="D15" s="393">
        <v>378</v>
      </c>
      <c r="E15" s="449">
        <v>9.1636363636363605</v>
      </c>
      <c r="F15" s="393">
        <v>797</v>
      </c>
      <c r="G15" s="496">
        <v>6.7485182049110897</v>
      </c>
    </row>
    <row r="16" spans="1:9" ht="14.1" customHeight="1">
      <c r="A16" s="668" t="s">
        <v>95</v>
      </c>
      <c r="B16" s="393">
        <v>284</v>
      </c>
      <c r="C16" s="449">
        <v>3.69551073519844</v>
      </c>
      <c r="D16" s="393">
        <v>291</v>
      </c>
      <c r="E16" s="449">
        <v>7.0545454545454502</v>
      </c>
      <c r="F16" s="393">
        <v>575</v>
      </c>
      <c r="G16" s="496">
        <v>4.8687552921253197</v>
      </c>
    </row>
    <row r="17" spans="1:9" ht="14.1" customHeight="1">
      <c r="A17" s="668" t="s">
        <v>96</v>
      </c>
      <c r="B17" s="393">
        <v>88</v>
      </c>
      <c r="C17" s="449">
        <v>1.14508783344177</v>
      </c>
      <c r="D17" s="393">
        <v>112</v>
      </c>
      <c r="E17" s="449">
        <v>2.7151515151515202</v>
      </c>
      <c r="F17" s="393">
        <v>200</v>
      </c>
      <c r="G17" s="496">
        <v>1.6934801016088099</v>
      </c>
    </row>
    <row r="18" spans="1:9" ht="14.1" customHeight="1">
      <c r="A18" s="668" t="s">
        <v>97</v>
      </c>
      <c r="B18" s="393">
        <v>69</v>
      </c>
      <c r="C18" s="449">
        <v>0.89785296031229711</v>
      </c>
      <c r="D18" s="393">
        <v>198</v>
      </c>
      <c r="E18" s="449">
        <v>4.8</v>
      </c>
      <c r="F18" s="393">
        <v>267</v>
      </c>
      <c r="G18" s="496">
        <v>2.26079593564776</v>
      </c>
    </row>
    <row r="19" spans="1:9" ht="14.1" customHeight="1">
      <c r="A19" s="668" t="s">
        <v>98</v>
      </c>
      <c r="B19" s="393">
        <v>219</v>
      </c>
      <c r="C19" s="449">
        <v>2.8497072218607702</v>
      </c>
      <c r="D19" s="393">
        <v>394</v>
      </c>
      <c r="E19" s="449">
        <v>9.5515151515151508</v>
      </c>
      <c r="F19" s="393">
        <v>613</v>
      </c>
      <c r="G19" s="496">
        <v>5.1905165114309897</v>
      </c>
    </row>
    <row r="20" spans="1:9">
      <c r="A20" s="45"/>
      <c r="B20" s="385"/>
      <c r="C20" s="378"/>
      <c r="D20" s="385"/>
      <c r="E20" s="378"/>
      <c r="F20" s="385"/>
      <c r="G20" s="502"/>
    </row>
    <row r="21" spans="1:9" s="48" customFormat="1" ht="13.5" thickBot="1">
      <c r="A21" s="146" t="s">
        <v>478</v>
      </c>
      <c r="B21" s="137">
        <f>SUM(B9:B19)</f>
        <v>7685</v>
      </c>
      <c r="C21" s="566"/>
      <c r="D21" s="137">
        <f>SUM(D9:D19)</f>
        <v>4125</v>
      </c>
      <c r="E21" s="566"/>
      <c r="F21" s="137">
        <f>SUM(F9:F19)</f>
        <v>11810</v>
      </c>
      <c r="G21" s="567"/>
    </row>
    <row r="23" spans="1:9" ht="13.5" thickBot="1">
      <c r="I23" s="6"/>
    </row>
    <row r="24" spans="1:9" s="235" customFormat="1" ht="20.25" customHeight="1">
      <c r="A24" s="1179" t="s">
        <v>86</v>
      </c>
      <c r="B24" s="1219" t="s">
        <v>87</v>
      </c>
      <c r="C24" s="1131"/>
      <c r="D24" s="1131"/>
      <c r="E24" s="1131"/>
      <c r="F24" s="1131"/>
      <c r="G24" s="1131"/>
      <c r="H24" s="1131"/>
    </row>
    <row r="25" spans="1:9" s="235" customFormat="1" ht="20.25" customHeight="1">
      <c r="A25" s="1327"/>
      <c r="B25" s="1346" t="s">
        <v>536</v>
      </c>
      <c r="C25" s="1347"/>
      <c r="D25" s="1346" t="s">
        <v>537</v>
      </c>
      <c r="E25" s="1347"/>
      <c r="F25" s="1346" t="s">
        <v>732</v>
      </c>
      <c r="G25" s="1348"/>
      <c r="H25" s="1348"/>
    </row>
    <row r="26" spans="1:9" s="235" customFormat="1" ht="20.25" customHeight="1" thickBot="1">
      <c r="A26" s="1180"/>
      <c r="B26" s="107" t="s">
        <v>632</v>
      </c>
      <c r="C26" s="244" t="s">
        <v>567</v>
      </c>
      <c r="D26" s="107" t="s">
        <v>632</v>
      </c>
      <c r="E26" s="107" t="s">
        <v>567</v>
      </c>
      <c r="F26" s="107" t="s">
        <v>632</v>
      </c>
      <c r="G26" s="107" t="s">
        <v>567</v>
      </c>
      <c r="H26" s="676" t="s">
        <v>88</v>
      </c>
    </row>
    <row r="27" spans="1:9" ht="23.25" customHeight="1">
      <c r="A27" s="666" t="s">
        <v>715</v>
      </c>
      <c r="B27" s="374">
        <v>11.07</v>
      </c>
      <c r="C27" s="492">
        <v>3.3666490680434098E-2</v>
      </c>
      <c r="D27" s="374">
        <v>23.21</v>
      </c>
      <c r="E27" s="492">
        <v>3.0181469825877199E-2</v>
      </c>
      <c r="F27" s="374">
        <v>34.28</v>
      </c>
      <c r="G27" s="492">
        <v>3.1225277900874301E-2</v>
      </c>
      <c r="H27" s="568">
        <v>6.8559999999999999</v>
      </c>
    </row>
    <row r="28" spans="1:9" ht="14.1" customHeight="1">
      <c r="A28" s="668" t="s">
        <v>89</v>
      </c>
      <c r="B28" s="376">
        <v>875.48</v>
      </c>
      <c r="C28" s="495">
        <v>2.6625419386546101</v>
      </c>
      <c r="D28" s="376">
        <v>2023.45</v>
      </c>
      <c r="E28" s="495">
        <v>2.6312234002228001</v>
      </c>
      <c r="F28" s="376">
        <v>2898.93</v>
      </c>
      <c r="G28" s="495">
        <v>2.6406037008512699</v>
      </c>
      <c r="H28" s="569">
        <v>3.26456081081081</v>
      </c>
    </row>
    <row r="29" spans="1:9" ht="14.1" customHeight="1">
      <c r="A29" s="668" t="s">
        <v>90</v>
      </c>
      <c r="B29" s="376">
        <v>8734.86</v>
      </c>
      <c r="C29" s="495">
        <v>26.564777126007002</v>
      </c>
      <c r="D29" s="376">
        <v>9465.99</v>
      </c>
      <c r="E29" s="495">
        <v>12.3092413423979</v>
      </c>
      <c r="F29" s="376">
        <v>18200.849999999999</v>
      </c>
      <c r="G29" s="495">
        <v>16.578955638335099</v>
      </c>
      <c r="H29" s="569">
        <v>14.630908360128601</v>
      </c>
    </row>
    <row r="30" spans="1:9" ht="14.1" customHeight="1">
      <c r="A30" s="668" t="s">
        <v>91</v>
      </c>
      <c r="B30" s="376">
        <v>3056.21</v>
      </c>
      <c r="C30" s="495">
        <v>9.2946581284959002</v>
      </c>
      <c r="D30" s="376">
        <v>4537.42</v>
      </c>
      <c r="E30" s="495">
        <v>5.90030180169461</v>
      </c>
      <c r="F30" s="376">
        <v>7593.63</v>
      </c>
      <c r="G30" s="495">
        <v>6.9169546973867</v>
      </c>
      <c r="H30" s="569">
        <v>4.7879129886506897</v>
      </c>
    </row>
    <row r="31" spans="1:9" ht="14.1" customHeight="1">
      <c r="A31" s="668" t="s">
        <v>92</v>
      </c>
      <c r="B31" s="376">
        <v>8548.7800000000007</v>
      </c>
      <c r="C31" s="495">
        <v>25.998863793955003</v>
      </c>
      <c r="D31" s="376">
        <v>18784.09</v>
      </c>
      <c r="E31" s="495">
        <v>24.426171716568795</v>
      </c>
      <c r="F31" s="376">
        <v>27332.87</v>
      </c>
      <c r="G31" s="495">
        <v>24.897212998205099</v>
      </c>
      <c r="H31" s="569">
        <v>6.940799898425599</v>
      </c>
    </row>
    <row r="32" spans="1:9" ht="14.1" customHeight="1">
      <c r="A32" s="668" t="s">
        <v>93</v>
      </c>
      <c r="B32" s="376">
        <v>1933.92</v>
      </c>
      <c r="C32" s="495">
        <v>5.881508550741211</v>
      </c>
      <c r="D32" s="376">
        <v>6861.32</v>
      </c>
      <c r="E32" s="495">
        <v>8.9222198425544192</v>
      </c>
      <c r="F32" s="376">
        <v>8795.24</v>
      </c>
      <c r="G32" s="495">
        <v>8.0114881331647005</v>
      </c>
      <c r="H32" s="569">
        <v>5.1828167354154404</v>
      </c>
    </row>
    <row r="33" spans="1:8" ht="14.1" customHeight="1">
      <c r="A33" s="668" t="s">
        <v>94</v>
      </c>
      <c r="B33" s="376">
        <v>993.85</v>
      </c>
      <c r="C33" s="495">
        <v>3.0225331312330099</v>
      </c>
      <c r="D33" s="376">
        <v>6245.4</v>
      </c>
      <c r="E33" s="495">
        <v>8.1212990801608704</v>
      </c>
      <c r="F33" s="376">
        <v>7239.25</v>
      </c>
      <c r="G33" s="495">
        <v>6.5941538227510001</v>
      </c>
      <c r="H33" s="569">
        <v>9.0831242158092795</v>
      </c>
    </row>
    <row r="34" spans="1:8" ht="14.1" customHeight="1">
      <c r="A34" s="668" t="s">
        <v>95</v>
      </c>
      <c r="B34" s="376">
        <v>3909.81</v>
      </c>
      <c r="C34" s="495">
        <v>11.890657807341302</v>
      </c>
      <c r="D34" s="376">
        <v>10689.02</v>
      </c>
      <c r="E34" s="495">
        <v>13.899626652227401</v>
      </c>
      <c r="F34" s="376">
        <v>14598.83</v>
      </c>
      <c r="G34" s="495">
        <v>13.2979149293355</v>
      </c>
      <c r="H34" s="569">
        <v>25.389269565217401</v>
      </c>
    </row>
    <row r="35" spans="1:8" ht="14.1" customHeight="1">
      <c r="A35" s="668" t="s">
        <v>96</v>
      </c>
      <c r="B35" s="376">
        <v>3202.69</v>
      </c>
      <c r="C35" s="495">
        <v>9.7401384857560593</v>
      </c>
      <c r="D35" s="376">
        <v>3516.74</v>
      </c>
      <c r="E35" s="495">
        <v>4.5730453337119998</v>
      </c>
      <c r="F35" s="376">
        <v>6719.43</v>
      </c>
      <c r="G35" s="495">
        <v>6.1206554575691889</v>
      </c>
      <c r="H35" s="569">
        <v>33.597149999999999</v>
      </c>
    </row>
    <row r="36" spans="1:8" ht="14.1" customHeight="1">
      <c r="A36" s="668" t="s">
        <v>97</v>
      </c>
      <c r="B36" s="376">
        <v>945.17</v>
      </c>
      <c r="C36" s="495">
        <v>2.8744857268677499</v>
      </c>
      <c r="D36" s="376">
        <v>6324.87</v>
      </c>
      <c r="E36" s="495">
        <v>8.2246390804651508</v>
      </c>
      <c r="F36" s="376">
        <v>7270.04</v>
      </c>
      <c r="G36" s="495">
        <v>6.6222000977384008</v>
      </c>
      <c r="H36" s="569">
        <v>27.228614232209701</v>
      </c>
    </row>
    <row r="37" spans="1:8" ht="14.1" customHeight="1">
      <c r="A37" s="668" t="s">
        <v>98</v>
      </c>
      <c r="B37" s="376">
        <v>669.52</v>
      </c>
      <c r="C37" s="495">
        <v>2.0361688202677701</v>
      </c>
      <c r="D37" s="376">
        <v>8429.98</v>
      </c>
      <c r="E37" s="495">
        <v>10.962050280170098</v>
      </c>
      <c r="F37" s="376">
        <v>9099.5</v>
      </c>
      <c r="G37" s="495">
        <v>8.28863524676213</v>
      </c>
      <c r="H37" s="569">
        <v>14.844208809135401</v>
      </c>
    </row>
    <row r="38" spans="1:8">
      <c r="A38" s="45"/>
      <c r="B38" s="120"/>
      <c r="C38" s="378"/>
      <c r="D38" s="120"/>
      <c r="E38" s="378"/>
      <c r="F38" s="120"/>
      <c r="G38" s="378"/>
      <c r="H38" s="121"/>
    </row>
    <row r="39" spans="1:8" ht="13.5" thickBot="1">
      <c r="A39" s="146" t="s">
        <v>478</v>
      </c>
      <c r="B39" s="175">
        <f>SUM(B27:B37)</f>
        <v>32881.359999999993</v>
      </c>
      <c r="C39" s="570"/>
      <c r="D39" s="175">
        <f>SUM(D27:D37)</f>
        <v>76901.490000000005</v>
      </c>
      <c r="E39" s="570"/>
      <c r="F39" s="175">
        <f>SUM(F27:F37)</f>
        <v>109782.84999999999</v>
      </c>
      <c r="G39" s="570"/>
      <c r="H39" s="176">
        <v>9.3000000000000007</v>
      </c>
    </row>
  </sheetData>
  <mergeCells count="12">
    <mergeCell ref="A24:A26"/>
    <mergeCell ref="B24:H24"/>
    <mergeCell ref="B25:C25"/>
    <mergeCell ref="D25:E25"/>
    <mergeCell ref="F25:H25"/>
    <mergeCell ref="A1:H1"/>
    <mergeCell ref="A3:H4"/>
    <mergeCell ref="A6:A8"/>
    <mergeCell ref="B6:G6"/>
    <mergeCell ref="B7:C7"/>
    <mergeCell ref="D7:E7"/>
    <mergeCell ref="F7:G7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colBreaks count="1" manualBreakCount="1">
    <brk id="8" max="1048575" man="1"/>
  </colBreaks>
</worksheet>
</file>

<file path=xl/worksheets/sheet96.xml><?xml version="1.0" encoding="utf-8"?>
<worksheet xmlns="http://schemas.openxmlformats.org/spreadsheetml/2006/main" xmlns:r="http://schemas.openxmlformats.org/officeDocument/2006/relationships">
  <sheetPr codeName="Hoja100">
    <pageSetUpPr fitToPage="1"/>
  </sheetPr>
  <dimension ref="A1:O59"/>
  <sheetViews>
    <sheetView view="pageBreakPreview" zoomScale="75" zoomScaleNormal="75" workbookViewId="0">
      <selection activeCell="E2" sqref="E2"/>
    </sheetView>
  </sheetViews>
  <sheetFormatPr baseColWidth="10" defaultRowHeight="12.75"/>
  <cols>
    <col min="1" max="1" width="30.7109375" style="340" customWidth="1"/>
    <col min="2" max="10" width="16.5703125" style="340" customWidth="1"/>
    <col min="11" max="11" width="0.140625" style="340" customWidth="1"/>
    <col min="12" max="16384" width="11.42578125" style="340"/>
  </cols>
  <sheetData>
    <row r="1" spans="1:15" ht="18">
      <c r="A1" s="1215" t="s">
        <v>525</v>
      </c>
      <c r="B1" s="1215"/>
      <c r="C1" s="1215"/>
      <c r="D1" s="1215"/>
      <c r="E1" s="1215"/>
      <c r="F1" s="1215"/>
      <c r="G1" s="1215"/>
      <c r="H1" s="1215"/>
      <c r="I1" s="1215"/>
      <c r="J1" s="1215"/>
      <c r="K1" s="77"/>
      <c r="L1" s="77"/>
      <c r="M1" s="77"/>
      <c r="N1" s="77"/>
    </row>
    <row r="3" spans="1:15" ht="26.25" customHeight="1">
      <c r="A3" s="1355" t="s">
        <v>988</v>
      </c>
      <c r="B3" s="1355"/>
      <c r="C3" s="1355"/>
      <c r="D3" s="1355"/>
      <c r="E3" s="1355"/>
      <c r="F3" s="1355"/>
      <c r="G3" s="1355"/>
      <c r="H3" s="1355"/>
      <c r="I3" s="1355"/>
      <c r="J3" s="1355"/>
      <c r="K3" s="53"/>
      <c r="L3" s="53"/>
      <c r="M3" s="53"/>
      <c r="N3" s="53"/>
    </row>
    <row r="4" spans="1:15" ht="15">
      <c r="A4" s="652"/>
      <c r="B4" s="652"/>
      <c r="C4" s="652"/>
      <c r="D4" s="652"/>
      <c r="E4" s="652"/>
      <c r="F4" s="652"/>
      <c r="G4" s="652"/>
      <c r="H4" s="652"/>
      <c r="I4" s="652"/>
      <c r="J4" s="652"/>
      <c r="K4" s="53"/>
      <c r="L4" s="53"/>
      <c r="M4" s="53"/>
      <c r="N4" s="53"/>
    </row>
    <row r="5" spans="1:15" ht="21.75" customHeight="1" thickBot="1">
      <c r="A5" s="362" t="s">
        <v>162</v>
      </c>
      <c r="B5" s="42"/>
      <c r="C5" s="42"/>
      <c r="D5" s="42"/>
      <c r="E5" s="42"/>
      <c r="F5" s="42"/>
      <c r="G5" s="42"/>
      <c r="H5" s="42"/>
      <c r="I5" s="42"/>
      <c r="J5" s="42"/>
      <c r="K5" s="6"/>
      <c r="L5" s="6"/>
      <c r="M5" s="6"/>
      <c r="N5" s="6"/>
    </row>
    <row r="6" spans="1:15" s="235" customFormat="1" ht="21" customHeight="1">
      <c r="A6" s="1274" t="s">
        <v>487</v>
      </c>
      <c r="B6" s="1328" t="s">
        <v>761</v>
      </c>
      <c r="C6" s="1181" t="s">
        <v>99</v>
      </c>
      <c r="D6" s="1179"/>
      <c r="E6" s="1219" t="s">
        <v>100</v>
      </c>
      <c r="F6" s="1131"/>
      <c r="G6" s="1131"/>
      <c r="H6" s="1131"/>
      <c r="I6" s="1131"/>
      <c r="J6" s="1131"/>
      <c r="K6" s="236"/>
      <c r="L6" s="236"/>
      <c r="M6" s="236"/>
      <c r="N6" s="236"/>
      <c r="O6" s="236"/>
    </row>
    <row r="7" spans="1:15" s="235" customFormat="1" ht="21" customHeight="1">
      <c r="A7" s="1284"/>
      <c r="B7" s="1329"/>
      <c r="C7" s="1356"/>
      <c r="D7" s="1327"/>
      <c r="E7" s="1335" t="s">
        <v>715</v>
      </c>
      <c r="F7" s="1362"/>
      <c r="G7" s="1346" t="s">
        <v>101</v>
      </c>
      <c r="H7" s="1348"/>
      <c r="I7" s="1348"/>
      <c r="J7" s="1348"/>
      <c r="K7" s="236"/>
      <c r="L7" s="236"/>
      <c r="M7" s="236"/>
      <c r="N7" s="236"/>
      <c r="O7" s="236"/>
    </row>
    <row r="8" spans="1:15" s="235" customFormat="1" ht="21" customHeight="1">
      <c r="A8" s="1284"/>
      <c r="B8" s="1329"/>
      <c r="C8" s="1332"/>
      <c r="D8" s="1336"/>
      <c r="E8" s="1332"/>
      <c r="F8" s="1336"/>
      <c r="G8" s="1346" t="s">
        <v>102</v>
      </c>
      <c r="H8" s="1347"/>
      <c r="I8" s="1346" t="s">
        <v>103</v>
      </c>
      <c r="J8" s="1348"/>
      <c r="K8" s="236"/>
      <c r="L8" s="236"/>
      <c r="M8" s="236"/>
      <c r="N8" s="236"/>
      <c r="O8" s="236"/>
    </row>
    <row r="9" spans="1:15" s="235" customFormat="1" ht="33.75" customHeight="1" thickBot="1">
      <c r="A9" s="1275"/>
      <c r="B9" s="1330"/>
      <c r="C9" s="107" t="s">
        <v>522</v>
      </c>
      <c r="D9" s="107" t="s">
        <v>567</v>
      </c>
      <c r="E9" s="107" t="s">
        <v>522</v>
      </c>
      <c r="F9" s="107" t="s">
        <v>567</v>
      </c>
      <c r="G9" s="107" t="s">
        <v>522</v>
      </c>
      <c r="H9" s="107" t="s">
        <v>567</v>
      </c>
      <c r="I9" s="107" t="s">
        <v>522</v>
      </c>
      <c r="J9" s="676" t="s">
        <v>567</v>
      </c>
      <c r="K9" s="236"/>
    </row>
    <row r="10" spans="1:15" ht="27.75" customHeight="1">
      <c r="A10" s="506" t="s">
        <v>397</v>
      </c>
      <c r="B10" s="393">
        <v>817</v>
      </c>
      <c r="C10" s="393">
        <v>1</v>
      </c>
      <c r="D10" s="452">
        <v>1.2239902080783353E-3</v>
      </c>
      <c r="E10" s="393">
        <v>0</v>
      </c>
      <c r="F10" s="452">
        <v>0</v>
      </c>
      <c r="G10" s="393">
        <v>175</v>
      </c>
      <c r="H10" s="452">
        <v>0.21419828641370869</v>
      </c>
      <c r="I10" s="393">
        <v>442</v>
      </c>
      <c r="J10" s="564">
        <v>0.54100367197062427</v>
      </c>
      <c r="K10" s="84"/>
    </row>
    <row r="11" spans="1:15" ht="14.1" customHeight="1">
      <c r="A11" s="509" t="s">
        <v>398</v>
      </c>
      <c r="B11" s="393">
        <v>341</v>
      </c>
      <c r="C11" s="393">
        <v>1</v>
      </c>
      <c r="D11" s="452">
        <v>2.9325513196480938E-3</v>
      </c>
      <c r="E11" s="393">
        <v>0</v>
      </c>
      <c r="F11" s="452">
        <v>0</v>
      </c>
      <c r="G11" s="393">
        <v>97</v>
      </c>
      <c r="H11" s="452">
        <v>0.28445747800586513</v>
      </c>
      <c r="I11" s="393">
        <v>219</v>
      </c>
      <c r="J11" s="565">
        <v>0.64222873900293254</v>
      </c>
      <c r="K11" s="84"/>
    </row>
    <row r="12" spans="1:15" ht="14.1" customHeight="1">
      <c r="A12" s="509" t="s">
        <v>658</v>
      </c>
      <c r="B12" s="393">
        <v>1552</v>
      </c>
      <c r="C12" s="393">
        <v>238</v>
      </c>
      <c r="D12" s="452">
        <v>0.15335051546391754</v>
      </c>
      <c r="E12" s="393">
        <v>2</v>
      </c>
      <c r="F12" s="452">
        <v>1.288659793814433E-3</v>
      </c>
      <c r="G12" s="393">
        <v>136</v>
      </c>
      <c r="H12" s="452">
        <v>8.7628865979381437E-2</v>
      </c>
      <c r="I12" s="393">
        <v>422</v>
      </c>
      <c r="J12" s="565">
        <v>0.27190721649484534</v>
      </c>
      <c r="K12" s="84"/>
    </row>
    <row r="13" spans="1:15" ht="14.1" customHeight="1">
      <c r="A13" s="509" t="s">
        <v>399</v>
      </c>
      <c r="B13" s="393">
        <v>89</v>
      </c>
      <c r="C13" s="393">
        <v>0</v>
      </c>
      <c r="D13" s="452">
        <v>0</v>
      </c>
      <c r="E13" s="393">
        <v>0</v>
      </c>
      <c r="F13" s="452">
        <v>0</v>
      </c>
      <c r="G13" s="393">
        <v>46</v>
      </c>
      <c r="H13" s="452">
        <v>0.5168539325842697</v>
      </c>
      <c r="I13" s="393">
        <v>71</v>
      </c>
      <c r="J13" s="565">
        <v>0.797752808988764</v>
      </c>
      <c r="K13" s="84"/>
    </row>
    <row r="14" spans="1:15" ht="14.1" customHeight="1">
      <c r="A14" s="509" t="s">
        <v>400</v>
      </c>
      <c r="B14" s="393">
        <v>768</v>
      </c>
      <c r="C14" s="393">
        <v>219</v>
      </c>
      <c r="D14" s="452">
        <v>0.28515625</v>
      </c>
      <c r="E14" s="393">
        <v>0</v>
      </c>
      <c r="F14" s="452">
        <v>0</v>
      </c>
      <c r="G14" s="393">
        <v>101</v>
      </c>
      <c r="H14" s="452">
        <v>0.13151041666666666</v>
      </c>
      <c r="I14" s="393">
        <v>294</v>
      </c>
      <c r="J14" s="565">
        <v>0.3828125</v>
      </c>
      <c r="K14" s="84"/>
    </row>
    <row r="15" spans="1:15" ht="14.1" customHeight="1">
      <c r="A15" s="509" t="s">
        <v>401</v>
      </c>
      <c r="B15" s="393">
        <v>919</v>
      </c>
      <c r="C15" s="393">
        <v>0</v>
      </c>
      <c r="D15" s="452">
        <v>0</v>
      </c>
      <c r="E15" s="393">
        <v>0</v>
      </c>
      <c r="F15" s="452">
        <v>0</v>
      </c>
      <c r="G15" s="393">
        <v>200</v>
      </c>
      <c r="H15" s="452">
        <v>0.2176278563656148</v>
      </c>
      <c r="I15" s="393">
        <v>496</v>
      </c>
      <c r="J15" s="565">
        <v>0.53971708378672467</v>
      </c>
      <c r="K15" s="84"/>
    </row>
    <row r="16" spans="1:15" ht="14.1" customHeight="1">
      <c r="A16" s="509" t="s">
        <v>412</v>
      </c>
      <c r="B16" s="393">
        <v>1732</v>
      </c>
      <c r="C16" s="393">
        <v>142</v>
      </c>
      <c r="D16" s="452">
        <v>8.198614318706697E-2</v>
      </c>
      <c r="E16" s="393">
        <v>0</v>
      </c>
      <c r="F16" s="452">
        <v>0</v>
      </c>
      <c r="G16" s="393">
        <v>633</v>
      </c>
      <c r="H16" s="452">
        <v>0.36547344110854502</v>
      </c>
      <c r="I16" s="393">
        <v>1183</v>
      </c>
      <c r="J16" s="565">
        <v>0.68302540415704383</v>
      </c>
      <c r="K16" s="84"/>
    </row>
    <row r="17" spans="1:11" ht="14.1" customHeight="1">
      <c r="A17" s="509" t="s">
        <v>403</v>
      </c>
      <c r="B17" s="393">
        <v>509</v>
      </c>
      <c r="C17" s="393">
        <v>0</v>
      </c>
      <c r="D17" s="452">
        <v>0</v>
      </c>
      <c r="E17" s="393">
        <v>0</v>
      </c>
      <c r="F17" s="452">
        <v>0</v>
      </c>
      <c r="G17" s="393">
        <v>271</v>
      </c>
      <c r="H17" s="452">
        <v>0.53241650294695486</v>
      </c>
      <c r="I17" s="393">
        <v>437</v>
      </c>
      <c r="J17" s="565">
        <v>0.85854616895874258</v>
      </c>
      <c r="K17" s="84"/>
    </row>
    <row r="18" spans="1:11" ht="14.1" customHeight="1">
      <c r="A18" s="509" t="s">
        <v>561</v>
      </c>
      <c r="B18" s="393">
        <v>1</v>
      </c>
      <c r="C18" s="393">
        <v>0</v>
      </c>
      <c r="D18" s="452">
        <v>0</v>
      </c>
      <c r="E18" s="393">
        <v>0</v>
      </c>
      <c r="F18" s="452">
        <v>0</v>
      </c>
      <c r="G18" s="393">
        <v>1</v>
      </c>
      <c r="H18" s="452">
        <v>1</v>
      </c>
      <c r="I18" s="393">
        <v>1</v>
      </c>
      <c r="J18" s="565">
        <v>1</v>
      </c>
      <c r="K18" s="84"/>
    </row>
    <row r="19" spans="1:11" ht="14.1" customHeight="1">
      <c r="A19" s="509" t="s">
        <v>661</v>
      </c>
      <c r="B19" s="393">
        <v>315</v>
      </c>
      <c r="C19" s="393">
        <v>0</v>
      </c>
      <c r="D19" s="452">
        <v>0</v>
      </c>
      <c r="E19" s="393">
        <v>1</v>
      </c>
      <c r="F19" s="452">
        <v>3.1746031746031746E-3</v>
      </c>
      <c r="G19" s="393">
        <v>93</v>
      </c>
      <c r="H19" s="452">
        <v>0.29523809523809524</v>
      </c>
      <c r="I19" s="393">
        <v>233</v>
      </c>
      <c r="J19" s="565">
        <v>0.73968253968253972</v>
      </c>
      <c r="K19" s="84"/>
    </row>
    <row r="20" spans="1:11" ht="14.1" customHeight="1">
      <c r="A20" s="509" t="s">
        <v>10</v>
      </c>
      <c r="B20" s="393">
        <v>125</v>
      </c>
      <c r="C20" s="393">
        <v>0</v>
      </c>
      <c r="D20" s="452">
        <v>0</v>
      </c>
      <c r="E20" s="393">
        <v>1</v>
      </c>
      <c r="F20" s="452">
        <v>8.0000000000000002E-3</v>
      </c>
      <c r="G20" s="393">
        <v>36</v>
      </c>
      <c r="H20" s="452">
        <v>0.28799999999999998</v>
      </c>
      <c r="I20" s="393">
        <v>86</v>
      </c>
      <c r="J20" s="565">
        <v>0.68799999999999994</v>
      </c>
      <c r="K20" s="84"/>
    </row>
    <row r="21" spans="1:11" ht="14.1" customHeight="1">
      <c r="A21" s="509" t="s">
        <v>405</v>
      </c>
      <c r="B21" s="393">
        <v>901</v>
      </c>
      <c r="C21" s="393">
        <v>1</v>
      </c>
      <c r="D21" s="452">
        <v>1.1098779134295228E-3</v>
      </c>
      <c r="E21" s="393">
        <v>0</v>
      </c>
      <c r="F21" s="452">
        <v>0</v>
      </c>
      <c r="G21" s="393">
        <v>342</v>
      </c>
      <c r="H21" s="452">
        <v>0.37957824639289678</v>
      </c>
      <c r="I21" s="393">
        <v>663</v>
      </c>
      <c r="J21" s="565">
        <v>0.73584905660377353</v>
      </c>
      <c r="K21" s="84"/>
    </row>
    <row r="22" spans="1:11" ht="14.1" customHeight="1">
      <c r="A22" s="509" t="s">
        <v>406</v>
      </c>
      <c r="B22" s="393">
        <v>2852</v>
      </c>
      <c r="C22" s="393">
        <v>1</v>
      </c>
      <c r="D22" s="452">
        <v>3.5063113604488078E-4</v>
      </c>
      <c r="E22" s="393">
        <v>1</v>
      </c>
      <c r="F22" s="452">
        <v>3.5063113604488078E-4</v>
      </c>
      <c r="G22" s="393">
        <v>1274</v>
      </c>
      <c r="H22" s="452">
        <v>0.44670406732117812</v>
      </c>
      <c r="I22" s="393">
        <v>2381</v>
      </c>
      <c r="J22" s="565">
        <v>0.83485273492286116</v>
      </c>
      <c r="K22" s="84"/>
    </row>
    <row r="23" spans="1:11" ht="14.1" customHeight="1">
      <c r="A23" s="509" t="s">
        <v>664</v>
      </c>
      <c r="B23" s="393">
        <v>77</v>
      </c>
      <c r="C23" s="393">
        <v>1</v>
      </c>
      <c r="D23" s="452">
        <v>1.2987012987012988E-2</v>
      </c>
      <c r="E23" s="393">
        <v>0</v>
      </c>
      <c r="F23" s="452">
        <v>0</v>
      </c>
      <c r="G23" s="393">
        <v>26</v>
      </c>
      <c r="H23" s="452">
        <v>0.33766233766233766</v>
      </c>
      <c r="I23" s="393">
        <v>63</v>
      </c>
      <c r="J23" s="565">
        <v>0.81818181818181823</v>
      </c>
      <c r="K23" s="84"/>
    </row>
    <row r="24" spans="1:11" ht="14.1" customHeight="1">
      <c r="A24" s="509" t="s">
        <v>407</v>
      </c>
      <c r="B24" s="393">
        <v>58</v>
      </c>
      <c r="C24" s="393">
        <v>0</v>
      </c>
      <c r="D24" s="452">
        <v>0</v>
      </c>
      <c r="E24" s="393">
        <v>0</v>
      </c>
      <c r="F24" s="452">
        <v>0</v>
      </c>
      <c r="G24" s="393">
        <v>21</v>
      </c>
      <c r="H24" s="452">
        <v>0.36206896551724138</v>
      </c>
      <c r="I24" s="393">
        <v>46</v>
      </c>
      <c r="J24" s="565">
        <v>0.7931034482758621</v>
      </c>
      <c r="K24" s="84"/>
    </row>
    <row r="25" spans="1:11" ht="14.1" customHeight="1">
      <c r="A25" s="509" t="s">
        <v>665</v>
      </c>
      <c r="B25" s="393">
        <v>337</v>
      </c>
      <c r="C25" s="393">
        <v>1</v>
      </c>
      <c r="D25" s="452">
        <v>2.967359050445104E-3</v>
      </c>
      <c r="E25" s="393">
        <v>0</v>
      </c>
      <c r="F25" s="452">
        <v>0</v>
      </c>
      <c r="G25" s="393">
        <v>136</v>
      </c>
      <c r="H25" s="452">
        <v>0.40356083086053413</v>
      </c>
      <c r="I25" s="393">
        <v>290</v>
      </c>
      <c r="J25" s="565">
        <v>0.86053412462908008</v>
      </c>
      <c r="K25" s="84"/>
    </row>
    <row r="26" spans="1:11" ht="14.1" customHeight="1">
      <c r="A26" s="509" t="s">
        <v>13</v>
      </c>
      <c r="B26" s="393">
        <v>0</v>
      </c>
      <c r="C26" s="393">
        <v>0</v>
      </c>
      <c r="D26" s="452">
        <v>0</v>
      </c>
      <c r="E26" s="393">
        <v>0</v>
      </c>
      <c r="F26" s="452">
        <v>0</v>
      </c>
      <c r="G26" s="393">
        <v>0</v>
      </c>
      <c r="H26" s="452">
        <v>0</v>
      </c>
      <c r="I26" s="393">
        <v>0</v>
      </c>
      <c r="J26" s="565">
        <v>0</v>
      </c>
      <c r="K26" s="84"/>
    </row>
    <row r="27" spans="1:11" ht="14.1" customHeight="1">
      <c r="A27" s="509" t="s">
        <v>660</v>
      </c>
      <c r="B27" s="393">
        <v>130</v>
      </c>
      <c r="C27" s="393">
        <v>0</v>
      </c>
      <c r="D27" s="452">
        <v>0</v>
      </c>
      <c r="E27" s="393">
        <v>0</v>
      </c>
      <c r="F27" s="452">
        <v>0</v>
      </c>
      <c r="G27" s="393">
        <v>58</v>
      </c>
      <c r="H27" s="452">
        <v>0.44615384615384618</v>
      </c>
      <c r="I27" s="393">
        <v>111</v>
      </c>
      <c r="J27" s="565">
        <v>0.85384615384615381</v>
      </c>
      <c r="K27" s="84"/>
    </row>
    <row r="28" spans="1:11" s="48" customFormat="1" ht="14.1" customHeight="1">
      <c r="A28" s="668" t="s">
        <v>408</v>
      </c>
      <c r="B28" s="393">
        <v>287</v>
      </c>
      <c r="C28" s="393">
        <v>8</v>
      </c>
      <c r="D28" s="452">
        <v>2.7874564459930314E-2</v>
      </c>
      <c r="E28" s="393">
        <v>0</v>
      </c>
      <c r="F28" s="452">
        <v>0</v>
      </c>
      <c r="G28" s="393">
        <v>72</v>
      </c>
      <c r="H28" s="452">
        <v>0.25087108013937282</v>
      </c>
      <c r="I28" s="393">
        <v>442</v>
      </c>
      <c r="J28" s="565">
        <v>1.5400696864111498</v>
      </c>
      <c r="K28" s="47"/>
    </row>
    <row r="29" spans="1:11" s="48" customFormat="1">
      <c r="A29" s="45"/>
      <c r="B29" s="385"/>
      <c r="C29" s="385"/>
      <c r="D29" s="571"/>
      <c r="E29" s="385"/>
      <c r="F29" s="516"/>
      <c r="G29" s="385"/>
      <c r="H29" s="572"/>
      <c r="I29" s="385"/>
      <c r="J29" s="517"/>
      <c r="K29" s="47"/>
    </row>
    <row r="30" spans="1:11" ht="13.5" thickBot="1">
      <c r="A30" s="146" t="s">
        <v>392</v>
      </c>
      <c r="B30" s="137">
        <f>SUM(B10:B28)</f>
        <v>11810</v>
      </c>
      <c r="C30" s="137">
        <f>SUM(C10:C28)</f>
        <v>613</v>
      </c>
      <c r="D30" s="172">
        <f>C30/$B$30</f>
        <v>5.1905165114309905E-2</v>
      </c>
      <c r="E30" s="137">
        <f>SUM(E10:E28)</f>
        <v>5</v>
      </c>
      <c r="F30" s="172">
        <f>E30/$B$30</f>
        <v>4.2337002540220151E-4</v>
      </c>
      <c r="G30" s="137">
        <f>SUM(G10:G28)</f>
        <v>3718</v>
      </c>
      <c r="H30" s="172">
        <f>G30/$B$30</f>
        <v>0.31481795088907705</v>
      </c>
      <c r="I30" s="137">
        <f>SUM(I10:I28)</f>
        <v>7880</v>
      </c>
      <c r="J30" s="173">
        <f>I30/$B$30</f>
        <v>0.66723116003386962</v>
      </c>
      <c r="K30" s="6"/>
    </row>
    <row r="31" spans="1:1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6"/>
    </row>
    <row r="32" spans="1:11">
      <c r="K32" s="6"/>
    </row>
    <row r="33" spans="1:11">
      <c r="K33" s="6"/>
    </row>
    <row r="34" spans="1:11" ht="26.25" customHeight="1" thickBot="1">
      <c r="A34" s="1363" t="s">
        <v>104</v>
      </c>
      <c r="B34" s="1363"/>
      <c r="C34" s="85"/>
      <c r="D34" s="85"/>
      <c r="E34" s="85"/>
      <c r="F34" s="85"/>
      <c r="G34" s="85"/>
      <c r="H34" s="85"/>
      <c r="I34" s="85"/>
      <c r="J34" s="85"/>
      <c r="K34" s="6"/>
    </row>
    <row r="35" spans="1:11" s="235" customFormat="1" ht="23.25" customHeight="1">
      <c r="A35" s="1274" t="s">
        <v>487</v>
      </c>
      <c r="B35" s="1328" t="s">
        <v>761</v>
      </c>
      <c r="C35" s="1181" t="s">
        <v>99</v>
      </c>
      <c r="D35" s="1179"/>
      <c r="E35" s="1219" t="s">
        <v>100</v>
      </c>
      <c r="F35" s="1131"/>
      <c r="G35" s="1131"/>
      <c r="H35" s="1131"/>
      <c r="I35" s="1131"/>
      <c r="J35" s="1131"/>
      <c r="K35" s="236"/>
    </row>
    <row r="36" spans="1:11" s="235" customFormat="1" ht="23.25" customHeight="1">
      <c r="A36" s="1284"/>
      <c r="B36" s="1329"/>
      <c r="C36" s="1356"/>
      <c r="D36" s="1327"/>
      <c r="E36" s="1335" t="s">
        <v>715</v>
      </c>
      <c r="F36" s="1362"/>
      <c r="G36" s="1346" t="s">
        <v>101</v>
      </c>
      <c r="H36" s="1348"/>
      <c r="I36" s="1348"/>
      <c r="J36" s="1348"/>
      <c r="K36" s="236"/>
    </row>
    <row r="37" spans="1:11" s="235" customFormat="1" ht="23.25" customHeight="1">
      <c r="A37" s="1284"/>
      <c r="B37" s="1329"/>
      <c r="C37" s="1332"/>
      <c r="D37" s="1336"/>
      <c r="E37" s="1332"/>
      <c r="F37" s="1336"/>
      <c r="G37" s="1346" t="s">
        <v>102</v>
      </c>
      <c r="H37" s="1347"/>
      <c r="I37" s="1346" t="s">
        <v>103</v>
      </c>
      <c r="J37" s="1348"/>
      <c r="K37" s="236"/>
    </row>
    <row r="38" spans="1:11" s="235" customFormat="1" ht="23.25" customHeight="1" thickBot="1">
      <c r="A38" s="1275"/>
      <c r="B38" s="1330"/>
      <c r="C38" s="107" t="s">
        <v>522</v>
      </c>
      <c r="D38" s="107" t="s">
        <v>567</v>
      </c>
      <c r="E38" s="107" t="s">
        <v>522</v>
      </c>
      <c r="F38" s="107" t="s">
        <v>567</v>
      </c>
      <c r="G38" s="107" t="s">
        <v>522</v>
      </c>
      <c r="H38" s="107" t="s">
        <v>567</v>
      </c>
      <c r="I38" s="107" t="s">
        <v>522</v>
      </c>
      <c r="J38" s="676" t="s">
        <v>567</v>
      </c>
      <c r="K38" s="236"/>
    </row>
    <row r="39" spans="1:11" ht="21" customHeight="1">
      <c r="A39" s="506" t="s">
        <v>397</v>
      </c>
      <c r="B39" s="393">
        <v>441</v>
      </c>
      <c r="C39" s="393">
        <v>1</v>
      </c>
      <c r="D39" s="452">
        <v>2.2675736961451248E-3</v>
      </c>
      <c r="E39" s="393">
        <v>0</v>
      </c>
      <c r="F39" s="452">
        <v>0</v>
      </c>
      <c r="G39" s="393">
        <v>100</v>
      </c>
      <c r="H39" s="452">
        <v>0.22675736961451248</v>
      </c>
      <c r="I39" s="393">
        <v>265</v>
      </c>
      <c r="J39" s="564">
        <v>0.60090702947845809</v>
      </c>
      <c r="K39" s="6"/>
    </row>
    <row r="40" spans="1:11" ht="14.1" customHeight="1">
      <c r="A40" s="509" t="s">
        <v>398</v>
      </c>
      <c r="B40" s="393">
        <v>114</v>
      </c>
      <c r="C40" s="393">
        <v>1</v>
      </c>
      <c r="D40" s="452">
        <v>8.771929824561403E-3</v>
      </c>
      <c r="E40" s="393">
        <v>0</v>
      </c>
      <c r="F40" s="452">
        <v>0</v>
      </c>
      <c r="G40" s="393">
        <v>30</v>
      </c>
      <c r="H40" s="452">
        <v>0.26315789473684209</v>
      </c>
      <c r="I40" s="393">
        <v>72</v>
      </c>
      <c r="J40" s="565">
        <v>0.63157894736842102</v>
      </c>
      <c r="K40" s="6"/>
    </row>
    <row r="41" spans="1:11" ht="14.1" customHeight="1">
      <c r="A41" s="509" t="s">
        <v>658</v>
      </c>
      <c r="B41" s="393">
        <v>326</v>
      </c>
      <c r="C41" s="393">
        <v>23</v>
      </c>
      <c r="D41" s="452">
        <v>7.0552147239263799E-2</v>
      </c>
      <c r="E41" s="393">
        <v>0</v>
      </c>
      <c r="F41" s="452">
        <v>0</v>
      </c>
      <c r="G41" s="393">
        <v>38</v>
      </c>
      <c r="H41" s="452">
        <v>0.1165644171779141</v>
      </c>
      <c r="I41" s="393">
        <v>129</v>
      </c>
      <c r="J41" s="565">
        <v>0.39570552147239263</v>
      </c>
      <c r="K41" s="6"/>
    </row>
    <row r="42" spans="1:11" ht="14.1" customHeight="1">
      <c r="A42" s="509" t="s">
        <v>399</v>
      </c>
      <c r="B42" s="393">
        <v>40</v>
      </c>
      <c r="C42" s="393">
        <v>0</v>
      </c>
      <c r="D42" s="452">
        <v>0</v>
      </c>
      <c r="E42" s="393">
        <v>0</v>
      </c>
      <c r="F42" s="452">
        <v>0</v>
      </c>
      <c r="G42" s="393">
        <v>23</v>
      </c>
      <c r="H42" s="452">
        <v>0.57499999999999996</v>
      </c>
      <c r="I42" s="393">
        <v>35</v>
      </c>
      <c r="J42" s="565">
        <v>0.875</v>
      </c>
      <c r="K42" s="6"/>
    </row>
    <row r="43" spans="1:11" ht="14.1" customHeight="1">
      <c r="A43" s="509" t="s">
        <v>400</v>
      </c>
      <c r="B43" s="393">
        <v>63</v>
      </c>
      <c r="C43" s="393">
        <v>3</v>
      </c>
      <c r="D43" s="452">
        <v>4.7619047619047616E-2</v>
      </c>
      <c r="E43" s="393">
        <v>0</v>
      </c>
      <c r="F43" s="452">
        <v>0</v>
      </c>
      <c r="G43" s="393">
        <v>6</v>
      </c>
      <c r="H43" s="452">
        <v>9.5238095238095233E-2</v>
      </c>
      <c r="I43" s="393">
        <v>31</v>
      </c>
      <c r="J43" s="565">
        <v>0.49206349206349204</v>
      </c>
      <c r="K43" s="6"/>
    </row>
    <row r="44" spans="1:11" ht="14.1" customHeight="1">
      <c r="A44" s="509" t="s">
        <v>401</v>
      </c>
      <c r="B44" s="393">
        <v>357</v>
      </c>
      <c r="C44" s="393">
        <v>0</v>
      </c>
      <c r="D44" s="452">
        <v>0</v>
      </c>
      <c r="E44" s="393">
        <v>0</v>
      </c>
      <c r="F44" s="452">
        <v>0</v>
      </c>
      <c r="G44" s="393">
        <v>81</v>
      </c>
      <c r="H44" s="452">
        <v>0.22689075630252101</v>
      </c>
      <c r="I44" s="393">
        <v>234</v>
      </c>
      <c r="J44" s="565">
        <v>0.65546218487394958</v>
      </c>
      <c r="K44" s="6"/>
    </row>
    <row r="45" spans="1:11" ht="14.1" customHeight="1">
      <c r="A45" s="509" t="s">
        <v>412</v>
      </c>
      <c r="B45" s="393">
        <v>737</v>
      </c>
      <c r="C45" s="393">
        <v>4</v>
      </c>
      <c r="D45" s="452">
        <v>5.4274084124830389E-3</v>
      </c>
      <c r="E45" s="393">
        <v>0</v>
      </c>
      <c r="F45" s="452">
        <v>0</v>
      </c>
      <c r="G45" s="393">
        <v>340</v>
      </c>
      <c r="H45" s="452">
        <v>0.46132971506105835</v>
      </c>
      <c r="I45" s="393">
        <v>598</v>
      </c>
      <c r="J45" s="565">
        <v>0.81139755766621435</v>
      </c>
      <c r="K45" s="6"/>
    </row>
    <row r="46" spans="1:11" ht="14.1" customHeight="1">
      <c r="A46" s="509" t="s">
        <v>403</v>
      </c>
      <c r="B46" s="393">
        <v>148</v>
      </c>
      <c r="C46" s="393">
        <v>0</v>
      </c>
      <c r="D46" s="452">
        <v>0</v>
      </c>
      <c r="E46" s="393">
        <v>0</v>
      </c>
      <c r="F46" s="452">
        <v>0</v>
      </c>
      <c r="G46" s="393">
        <v>99</v>
      </c>
      <c r="H46" s="452">
        <v>0.66891891891891897</v>
      </c>
      <c r="I46" s="393">
        <v>135</v>
      </c>
      <c r="J46" s="565">
        <v>0.91216216216216217</v>
      </c>
      <c r="K46" s="6"/>
    </row>
    <row r="47" spans="1:11" ht="14.1" customHeight="1">
      <c r="A47" s="509" t="s">
        <v>561</v>
      </c>
      <c r="B47" s="393">
        <v>0</v>
      </c>
      <c r="C47" s="393">
        <v>0</v>
      </c>
      <c r="D47" s="452">
        <v>0</v>
      </c>
      <c r="E47" s="393">
        <v>0</v>
      </c>
      <c r="F47" s="452">
        <v>0</v>
      </c>
      <c r="G47" s="393">
        <v>0</v>
      </c>
      <c r="H47" s="452">
        <v>0</v>
      </c>
      <c r="I47" s="393">
        <v>0</v>
      </c>
      <c r="J47" s="565">
        <v>0</v>
      </c>
      <c r="K47" s="6"/>
    </row>
    <row r="48" spans="1:11" ht="14.1" customHeight="1">
      <c r="A48" s="509" t="s">
        <v>661</v>
      </c>
      <c r="B48" s="393">
        <v>123</v>
      </c>
      <c r="C48" s="393">
        <v>0</v>
      </c>
      <c r="D48" s="452">
        <v>0</v>
      </c>
      <c r="E48" s="393">
        <v>1</v>
      </c>
      <c r="F48" s="452">
        <v>8.130081300813009E-3</v>
      </c>
      <c r="G48" s="393">
        <v>31</v>
      </c>
      <c r="H48" s="452">
        <v>0.25203252032520324</v>
      </c>
      <c r="I48" s="393">
        <v>86</v>
      </c>
      <c r="J48" s="565">
        <v>0.69918699186991873</v>
      </c>
      <c r="K48" s="6"/>
    </row>
    <row r="49" spans="1:11" ht="14.1" customHeight="1">
      <c r="A49" s="509" t="s">
        <v>10</v>
      </c>
      <c r="B49" s="393">
        <v>33</v>
      </c>
      <c r="C49" s="393">
        <v>0</v>
      </c>
      <c r="D49" s="452">
        <v>0</v>
      </c>
      <c r="E49" s="393">
        <v>1</v>
      </c>
      <c r="F49" s="452">
        <v>3.0303030303030304E-2</v>
      </c>
      <c r="G49" s="393">
        <v>12</v>
      </c>
      <c r="H49" s="452">
        <v>0.36363636363636365</v>
      </c>
      <c r="I49" s="393">
        <v>22</v>
      </c>
      <c r="J49" s="565">
        <v>0.66666666666666663</v>
      </c>
      <c r="K49" s="6"/>
    </row>
    <row r="50" spans="1:11" ht="14.1" customHeight="1">
      <c r="A50" s="509" t="s">
        <v>405</v>
      </c>
      <c r="B50" s="393">
        <v>355</v>
      </c>
      <c r="C50" s="393">
        <v>1</v>
      </c>
      <c r="D50" s="452">
        <v>2.8169014084507044E-3</v>
      </c>
      <c r="E50" s="393">
        <v>0</v>
      </c>
      <c r="F50" s="452">
        <v>0</v>
      </c>
      <c r="G50" s="393">
        <v>171</v>
      </c>
      <c r="H50" s="452">
        <v>0.48169014084507045</v>
      </c>
      <c r="I50" s="393">
        <v>304</v>
      </c>
      <c r="J50" s="565">
        <v>0.85633802816901405</v>
      </c>
      <c r="K50" s="6"/>
    </row>
    <row r="51" spans="1:11" ht="14.1" customHeight="1">
      <c r="A51" s="509" t="s">
        <v>406</v>
      </c>
      <c r="B51" s="393">
        <v>1670</v>
      </c>
      <c r="C51" s="393">
        <v>0</v>
      </c>
      <c r="D51" s="452">
        <v>0</v>
      </c>
      <c r="E51" s="393">
        <v>1</v>
      </c>
      <c r="F51" s="452">
        <v>5.9880239520958083E-4</v>
      </c>
      <c r="G51" s="393">
        <v>867</v>
      </c>
      <c r="H51" s="452">
        <v>0.51916167664670654</v>
      </c>
      <c r="I51" s="393">
        <v>1483</v>
      </c>
      <c r="J51" s="565">
        <v>0.88802395209580842</v>
      </c>
      <c r="K51" s="6"/>
    </row>
    <row r="52" spans="1:11" ht="14.1" customHeight="1">
      <c r="A52" s="509" t="s">
        <v>664</v>
      </c>
      <c r="B52" s="393">
        <v>29</v>
      </c>
      <c r="C52" s="393">
        <v>1</v>
      </c>
      <c r="D52" s="452">
        <v>3.4482758620689655E-2</v>
      </c>
      <c r="E52" s="393">
        <v>0</v>
      </c>
      <c r="F52" s="452">
        <v>0</v>
      </c>
      <c r="G52" s="393">
        <v>8</v>
      </c>
      <c r="H52" s="452">
        <v>0.27586206896551724</v>
      </c>
      <c r="I52" s="393">
        <v>24</v>
      </c>
      <c r="J52" s="565">
        <v>0.82758620689655171</v>
      </c>
      <c r="K52" s="6"/>
    </row>
    <row r="53" spans="1:11" ht="14.1" customHeight="1">
      <c r="A53" s="509" t="s">
        <v>407</v>
      </c>
      <c r="B53" s="393">
        <v>20</v>
      </c>
      <c r="C53" s="393">
        <v>0</v>
      </c>
      <c r="D53" s="452">
        <v>0</v>
      </c>
      <c r="E53" s="393">
        <v>0</v>
      </c>
      <c r="F53" s="452">
        <v>0</v>
      </c>
      <c r="G53" s="393">
        <v>7</v>
      </c>
      <c r="H53" s="452">
        <v>0.35</v>
      </c>
      <c r="I53" s="393">
        <v>14</v>
      </c>
      <c r="J53" s="565">
        <v>0.7</v>
      </c>
      <c r="K53" s="6"/>
    </row>
    <row r="54" spans="1:11" ht="14.1" customHeight="1">
      <c r="A54" s="509" t="s">
        <v>665</v>
      </c>
      <c r="B54" s="393">
        <v>153</v>
      </c>
      <c r="C54" s="393">
        <v>1</v>
      </c>
      <c r="D54" s="452">
        <v>6.5359477124183009E-3</v>
      </c>
      <c r="E54" s="393">
        <v>0</v>
      </c>
      <c r="F54" s="452">
        <v>0</v>
      </c>
      <c r="G54" s="393">
        <v>82</v>
      </c>
      <c r="H54" s="452">
        <v>0.53594771241830064</v>
      </c>
      <c r="I54" s="393">
        <v>141</v>
      </c>
      <c r="J54" s="565">
        <v>0.92156862745098034</v>
      </c>
      <c r="K54" s="6"/>
    </row>
    <row r="55" spans="1:11" ht="14.1" customHeight="1">
      <c r="A55" s="509" t="s">
        <v>13</v>
      </c>
      <c r="B55" s="393">
        <v>0</v>
      </c>
      <c r="C55" s="393">
        <v>0</v>
      </c>
      <c r="D55" s="452">
        <v>0</v>
      </c>
      <c r="E55" s="393">
        <v>0</v>
      </c>
      <c r="F55" s="452">
        <v>0</v>
      </c>
      <c r="G55" s="393">
        <v>0</v>
      </c>
      <c r="H55" s="452">
        <v>0</v>
      </c>
      <c r="I55" s="393">
        <v>0</v>
      </c>
      <c r="J55" s="565">
        <v>0</v>
      </c>
      <c r="K55" s="6"/>
    </row>
    <row r="56" spans="1:11" s="48" customFormat="1" ht="14.1" customHeight="1">
      <c r="A56" s="509" t="s">
        <v>660</v>
      </c>
      <c r="B56" s="393">
        <v>48</v>
      </c>
      <c r="C56" s="393">
        <v>0</v>
      </c>
      <c r="D56" s="452">
        <v>0</v>
      </c>
      <c r="E56" s="393">
        <v>0</v>
      </c>
      <c r="F56" s="452">
        <v>0</v>
      </c>
      <c r="G56" s="393">
        <v>15</v>
      </c>
      <c r="H56" s="452">
        <v>0.3125</v>
      </c>
      <c r="I56" s="393">
        <v>36</v>
      </c>
      <c r="J56" s="565">
        <v>0.75</v>
      </c>
      <c r="K56" s="47"/>
    </row>
    <row r="57" spans="1:11" ht="14.1" customHeight="1">
      <c r="A57" s="668" t="s">
        <v>408</v>
      </c>
      <c r="B57" s="393">
        <v>52</v>
      </c>
      <c r="C57" s="393">
        <v>0</v>
      </c>
      <c r="D57" s="452">
        <v>0</v>
      </c>
      <c r="E57" s="393">
        <v>0</v>
      </c>
      <c r="F57" s="452">
        <v>0</v>
      </c>
      <c r="G57" s="393">
        <v>16</v>
      </c>
      <c r="H57" s="452">
        <v>0.30769230769230771</v>
      </c>
      <c r="I57" s="393">
        <v>265</v>
      </c>
      <c r="J57" s="565">
        <v>5.0961538461538458</v>
      </c>
      <c r="K57" s="6"/>
    </row>
    <row r="58" spans="1:11">
      <c r="A58" s="45"/>
      <c r="B58" s="385"/>
      <c r="C58" s="385"/>
      <c r="D58" s="516"/>
      <c r="E58" s="385"/>
      <c r="F58" s="516"/>
      <c r="G58" s="385"/>
      <c r="H58" s="516"/>
      <c r="I58" s="385"/>
      <c r="J58" s="517"/>
      <c r="K58" s="6"/>
    </row>
    <row r="59" spans="1:11" ht="13.5" thickBot="1">
      <c r="A59" s="146" t="s">
        <v>392</v>
      </c>
      <c r="B59" s="137">
        <f>SUM(B39:B57)</f>
        <v>4709</v>
      </c>
      <c r="C59" s="137">
        <f>SUM(C39:C57)</f>
        <v>35</v>
      </c>
      <c r="D59" s="172">
        <f>C59/$B$59</f>
        <v>7.4325759184540241E-3</v>
      </c>
      <c r="E59" s="137">
        <f>SUM(E39:E57)</f>
        <v>3</v>
      </c>
      <c r="F59" s="177">
        <f>E59/$B$59</f>
        <v>6.3707793586748778E-4</v>
      </c>
      <c r="G59" s="137">
        <f>SUM(G39:G57)</f>
        <v>1926</v>
      </c>
      <c r="H59" s="172">
        <f>G59/$B$59</f>
        <v>0.40900403482692715</v>
      </c>
      <c r="I59" s="137">
        <f>SUM(I39:I57)</f>
        <v>3874</v>
      </c>
      <c r="J59" s="173">
        <f>I59/$B$59</f>
        <v>0.82267997451688257</v>
      </c>
      <c r="K59" s="6"/>
    </row>
  </sheetData>
  <mergeCells count="19">
    <mergeCell ref="A34:B34"/>
    <mergeCell ref="A35:A38"/>
    <mergeCell ref="B35:B38"/>
    <mergeCell ref="C35:D37"/>
    <mergeCell ref="E35:J35"/>
    <mergeCell ref="E36:F37"/>
    <mergeCell ref="G36:J36"/>
    <mergeCell ref="G37:H37"/>
    <mergeCell ref="I37:J37"/>
    <mergeCell ref="A1:J1"/>
    <mergeCell ref="A3:J3"/>
    <mergeCell ref="A6:A9"/>
    <mergeCell ref="B6:B9"/>
    <mergeCell ref="C6:D8"/>
    <mergeCell ref="E6:J6"/>
    <mergeCell ref="E7:F8"/>
    <mergeCell ref="G7:J7"/>
    <mergeCell ref="G8:H8"/>
    <mergeCell ref="I8:J8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colBreaks count="1" manualBreakCount="1">
    <brk id="10" max="1048575" man="1"/>
  </colBreaks>
</worksheet>
</file>

<file path=xl/worksheets/sheet97.xml><?xml version="1.0" encoding="utf-8"?>
<worksheet xmlns="http://schemas.openxmlformats.org/spreadsheetml/2006/main" xmlns:r="http://schemas.openxmlformats.org/officeDocument/2006/relationships">
  <sheetPr codeName="Hoja104">
    <pageSetUpPr fitToPage="1"/>
  </sheetPr>
  <dimension ref="A1:G52"/>
  <sheetViews>
    <sheetView view="pageBreakPreview" zoomScale="65" zoomScaleNormal="75" workbookViewId="0">
      <selection activeCell="E2" sqref="E2"/>
    </sheetView>
  </sheetViews>
  <sheetFormatPr baseColWidth="10" defaultRowHeight="12.75"/>
  <cols>
    <col min="1" max="1" width="55.28515625" style="340" customWidth="1"/>
    <col min="2" max="2" width="44.7109375" style="340" customWidth="1"/>
    <col min="3" max="3" width="14.85546875" style="340" customWidth="1"/>
    <col min="4" max="4" width="20.42578125" style="340" customWidth="1"/>
    <col min="5" max="5" width="87.7109375" style="340" customWidth="1"/>
    <col min="6" max="6" width="3.5703125" style="340" customWidth="1"/>
    <col min="7" max="16384" width="11.42578125" style="340"/>
  </cols>
  <sheetData>
    <row r="1" spans="1:7" ht="18">
      <c r="A1" s="1215" t="s">
        <v>525</v>
      </c>
      <c r="B1" s="1215"/>
      <c r="C1" s="1215"/>
      <c r="D1" s="1215"/>
      <c r="E1" s="1215"/>
      <c r="F1" s="6"/>
      <c r="G1" s="6"/>
    </row>
    <row r="2" spans="1:7">
      <c r="A2" s="6"/>
      <c r="F2" s="6"/>
      <c r="G2" s="6"/>
    </row>
    <row r="3" spans="1:7" ht="24.75" customHeight="1">
      <c r="A3" s="1178" t="s">
        <v>989</v>
      </c>
      <c r="B3" s="1178"/>
      <c r="C3" s="1178"/>
      <c r="D3" s="1178"/>
      <c r="E3" s="1178"/>
      <c r="F3" s="6"/>
      <c r="G3" s="6"/>
    </row>
    <row r="4" spans="1:7" ht="13.5" thickBot="1">
      <c r="A4" s="6"/>
      <c r="B4" s="6"/>
      <c r="C4" s="6"/>
      <c r="D4" s="6"/>
      <c r="E4" s="6"/>
      <c r="F4" s="6"/>
      <c r="G4" s="6"/>
    </row>
    <row r="5" spans="1:7" ht="39" customHeight="1">
      <c r="A5" s="1366" t="s">
        <v>105</v>
      </c>
      <c r="B5" s="1368" t="s">
        <v>106</v>
      </c>
      <c r="C5" s="806" t="s">
        <v>624</v>
      </c>
      <c r="D5" s="807" t="s">
        <v>107</v>
      </c>
      <c r="E5" s="1370" t="s">
        <v>108</v>
      </c>
      <c r="F5" s="6"/>
      <c r="G5" s="6"/>
    </row>
    <row r="6" spans="1:7" ht="36.75" customHeight="1" thickBot="1">
      <c r="A6" s="1367"/>
      <c r="B6" s="1369"/>
      <c r="C6" s="804" t="s">
        <v>109</v>
      </c>
      <c r="D6" s="805" t="s">
        <v>163</v>
      </c>
      <c r="E6" s="1371"/>
      <c r="F6" s="6"/>
      <c r="G6" s="6"/>
    </row>
    <row r="7" spans="1:7" s="655" customFormat="1">
      <c r="A7" s="1364" t="s">
        <v>990</v>
      </c>
      <c r="B7" s="786" t="s">
        <v>991</v>
      </c>
      <c r="C7" s="790" t="s">
        <v>320</v>
      </c>
      <c r="D7" s="799" t="s">
        <v>321</v>
      </c>
      <c r="E7" s="743" t="s">
        <v>322</v>
      </c>
      <c r="F7" s="684"/>
      <c r="G7" s="684"/>
    </row>
    <row r="8" spans="1:7" s="655" customFormat="1">
      <c r="A8" s="1364"/>
      <c r="B8" s="786" t="s">
        <v>992</v>
      </c>
      <c r="C8" s="791">
        <v>2</v>
      </c>
      <c r="D8" s="799" t="s">
        <v>332</v>
      </c>
      <c r="E8" s="743" t="s">
        <v>993</v>
      </c>
      <c r="F8" s="684"/>
      <c r="G8" s="684"/>
    </row>
    <row r="9" spans="1:7" s="655" customFormat="1">
      <c r="A9" s="1364"/>
      <c r="B9" s="786" t="s">
        <v>994</v>
      </c>
      <c r="C9" s="792">
        <v>1</v>
      </c>
      <c r="D9" s="799" t="s">
        <v>325</v>
      </c>
      <c r="E9" s="743" t="s">
        <v>324</v>
      </c>
      <c r="F9" s="684"/>
      <c r="G9" s="684"/>
    </row>
    <row r="10" spans="1:7" s="655" customFormat="1">
      <c r="A10" s="1364"/>
      <c r="B10" s="786" t="s">
        <v>995</v>
      </c>
      <c r="C10" s="790" t="s">
        <v>112</v>
      </c>
      <c r="D10" s="799" t="s">
        <v>325</v>
      </c>
      <c r="E10" s="743" t="s">
        <v>779</v>
      </c>
      <c r="F10" s="684"/>
      <c r="G10" s="684"/>
    </row>
    <row r="11" spans="1:7" s="655" customFormat="1">
      <c r="A11" s="1364"/>
      <c r="B11" s="786" t="s">
        <v>996</v>
      </c>
      <c r="C11" s="790" t="s">
        <v>113</v>
      </c>
      <c r="D11" s="799" t="s">
        <v>323</v>
      </c>
      <c r="E11" s="743" t="s">
        <v>326</v>
      </c>
      <c r="F11" s="684"/>
      <c r="G11" s="684"/>
    </row>
    <row r="12" spans="1:7" s="655" customFormat="1">
      <c r="A12" s="1364"/>
      <c r="B12" s="786" t="s">
        <v>997</v>
      </c>
      <c r="C12" s="791">
        <v>1</v>
      </c>
      <c r="D12" s="799" t="s">
        <v>327</v>
      </c>
      <c r="E12" s="743" t="s">
        <v>780</v>
      </c>
      <c r="F12" s="684"/>
      <c r="G12" s="684"/>
    </row>
    <row r="13" spans="1:7" s="655" customFormat="1">
      <c r="A13" s="1364"/>
      <c r="B13" s="786" t="s">
        <v>998</v>
      </c>
      <c r="C13" s="791">
        <v>1</v>
      </c>
      <c r="D13" s="799" t="s">
        <v>328</v>
      </c>
      <c r="E13" s="743" t="s">
        <v>329</v>
      </c>
      <c r="F13" s="684"/>
      <c r="G13" s="684"/>
    </row>
    <row r="14" spans="1:7" s="655" customFormat="1">
      <c r="A14" s="1365"/>
      <c r="B14" s="787" t="s">
        <v>999</v>
      </c>
      <c r="C14" s="793" t="s">
        <v>113</v>
      </c>
      <c r="D14" s="800" t="s">
        <v>323</v>
      </c>
      <c r="E14" s="781" t="s">
        <v>330</v>
      </c>
      <c r="F14" s="684"/>
      <c r="G14" s="684"/>
    </row>
    <row r="15" spans="1:7" s="655" customFormat="1">
      <c r="A15" s="1364" t="s">
        <v>1000</v>
      </c>
      <c r="B15" s="786" t="s">
        <v>331</v>
      </c>
      <c r="C15" s="791">
        <v>1</v>
      </c>
      <c r="D15" s="799" t="s">
        <v>1001</v>
      </c>
      <c r="E15" s="743" t="s">
        <v>1002</v>
      </c>
      <c r="F15" s="684"/>
      <c r="G15" s="684"/>
    </row>
    <row r="16" spans="1:7" s="655" customFormat="1">
      <c r="A16" s="1193"/>
      <c r="B16" s="786" t="s">
        <v>333</v>
      </c>
      <c r="C16" s="791">
        <v>1</v>
      </c>
      <c r="D16" s="799" t="s">
        <v>1001</v>
      </c>
      <c r="E16" s="743" t="s">
        <v>781</v>
      </c>
      <c r="F16" s="684"/>
      <c r="G16" s="684"/>
    </row>
    <row r="17" spans="1:7" s="655" customFormat="1">
      <c r="A17" s="1193"/>
      <c r="B17" s="786" t="s">
        <v>334</v>
      </c>
      <c r="C17" s="791">
        <v>1</v>
      </c>
      <c r="D17" s="799" t="s">
        <v>1001</v>
      </c>
      <c r="E17" s="743" t="s">
        <v>335</v>
      </c>
      <c r="F17" s="684"/>
      <c r="G17" s="684"/>
    </row>
    <row r="18" spans="1:7" s="655" customFormat="1">
      <c r="A18" s="1193"/>
      <c r="B18" s="786" t="s">
        <v>336</v>
      </c>
      <c r="C18" s="791">
        <v>1</v>
      </c>
      <c r="D18" s="799" t="s">
        <v>1003</v>
      </c>
      <c r="E18" s="743" t="s">
        <v>782</v>
      </c>
      <c r="F18" s="684"/>
      <c r="G18" s="684"/>
    </row>
    <row r="19" spans="1:7" s="655" customFormat="1">
      <c r="A19" s="1193"/>
      <c r="B19" s="786" t="s">
        <v>338</v>
      </c>
      <c r="C19" s="791">
        <v>1</v>
      </c>
      <c r="D19" s="799" t="s">
        <v>339</v>
      </c>
      <c r="E19" s="743" t="s">
        <v>484</v>
      </c>
      <c r="F19" s="684"/>
      <c r="G19" s="684"/>
    </row>
    <row r="20" spans="1:7" s="655" customFormat="1">
      <c r="A20" s="1193"/>
      <c r="B20" s="786" t="s">
        <v>514</v>
      </c>
      <c r="C20" s="791">
        <v>1</v>
      </c>
      <c r="D20" s="799" t="s">
        <v>1001</v>
      </c>
      <c r="E20" s="743" t="s">
        <v>515</v>
      </c>
      <c r="F20" s="684"/>
      <c r="G20" s="684"/>
    </row>
    <row r="21" spans="1:7" s="655" customFormat="1">
      <c r="A21" s="1193"/>
      <c r="B21" s="786" t="s">
        <v>340</v>
      </c>
      <c r="C21" s="791">
        <v>1</v>
      </c>
      <c r="D21" s="799" t="s">
        <v>339</v>
      </c>
      <c r="E21" s="743" t="s">
        <v>341</v>
      </c>
      <c r="F21" s="684"/>
      <c r="G21" s="684"/>
    </row>
    <row r="22" spans="1:7" s="655" customFormat="1">
      <c r="A22" s="1364"/>
      <c r="B22" s="786" t="s">
        <v>342</v>
      </c>
      <c r="C22" s="791">
        <v>1</v>
      </c>
      <c r="D22" s="799" t="s">
        <v>332</v>
      </c>
      <c r="E22" s="743" t="s">
        <v>343</v>
      </c>
      <c r="F22" s="684"/>
      <c r="G22" s="684"/>
    </row>
    <row r="23" spans="1:7" s="655" customFormat="1">
      <c r="A23" s="1372" t="s">
        <v>1004</v>
      </c>
      <c r="B23" s="785" t="s">
        <v>344</v>
      </c>
      <c r="C23" s="794">
        <v>2</v>
      </c>
      <c r="D23" s="801" t="s">
        <v>325</v>
      </c>
      <c r="E23" s="782" t="s">
        <v>783</v>
      </c>
      <c r="F23" s="684"/>
      <c r="G23" s="684"/>
    </row>
    <row r="24" spans="1:7" s="655" customFormat="1">
      <c r="A24" s="1373"/>
      <c r="B24" s="786" t="s">
        <v>345</v>
      </c>
      <c r="C24" s="791">
        <v>2</v>
      </c>
      <c r="D24" s="799" t="s">
        <v>325</v>
      </c>
      <c r="E24" s="743" t="s">
        <v>346</v>
      </c>
      <c r="F24" s="684"/>
      <c r="G24" s="684"/>
    </row>
    <row r="25" spans="1:7" s="655" customFormat="1">
      <c r="A25" s="1373"/>
      <c r="B25" s="786" t="s">
        <v>1005</v>
      </c>
      <c r="C25" s="791">
        <v>1</v>
      </c>
      <c r="D25" s="799" t="s">
        <v>325</v>
      </c>
      <c r="E25" s="743" t="s">
        <v>1006</v>
      </c>
      <c r="F25" s="684"/>
      <c r="G25" s="684"/>
    </row>
    <row r="26" spans="1:7" s="655" customFormat="1">
      <c r="A26" s="1373"/>
      <c r="B26" s="786" t="s">
        <v>347</v>
      </c>
      <c r="C26" s="791">
        <v>2</v>
      </c>
      <c r="D26" s="799" t="s">
        <v>325</v>
      </c>
      <c r="E26" s="743" t="s">
        <v>787</v>
      </c>
      <c r="F26" s="684"/>
      <c r="G26" s="684"/>
    </row>
    <row r="27" spans="1:7" s="655" customFormat="1">
      <c r="A27" s="1373"/>
      <c r="B27" s="786" t="s">
        <v>349</v>
      </c>
      <c r="C27" s="791">
        <v>1</v>
      </c>
      <c r="D27" s="799" t="s">
        <v>325</v>
      </c>
      <c r="E27" s="743" t="s">
        <v>350</v>
      </c>
      <c r="F27" s="684"/>
      <c r="G27" s="684"/>
    </row>
    <row r="28" spans="1:7" s="655" customFormat="1">
      <c r="A28" s="1373"/>
      <c r="B28" s="786" t="s">
        <v>351</v>
      </c>
      <c r="C28" s="791">
        <v>1</v>
      </c>
      <c r="D28" s="799" t="s">
        <v>325</v>
      </c>
      <c r="E28" s="743" t="s">
        <v>784</v>
      </c>
      <c r="F28" s="684"/>
      <c r="G28" s="684"/>
    </row>
    <row r="29" spans="1:7" s="655" customFormat="1">
      <c r="A29" s="1374"/>
      <c r="B29" s="787" t="s">
        <v>786</v>
      </c>
      <c r="C29" s="795">
        <v>1</v>
      </c>
      <c r="D29" s="800" t="s">
        <v>325</v>
      </c>
      <c r="E29" s="781" t="s">
        <v>484</v>
      </c>
      <c r="F29" s="684"/>
      <c r="G29" s="684"/>
    </row>
    <row r="30" spans="1:7" s="655" customFormat="1">
      <c r="A30" s="1373" t="s">
        <v>1007</v>
      </c>
      <c r="B30" s="786" t="s">
        <v>352</v>
      </c>
      <c r="C30" s="791">
        <v>2</v>
      </c>
      <c r="D30" s="799" t="s">
        <v>325</v>
      </c>
      <c r="E30" s="743" t="s">
        <v>1008</v>
      </c>
      <c r="F30" s="684"/>
      <c r="G30" s="684"/>
    </row>
    <row r="31" spans="1:7" s="655" customFormat="1">
      <c r="A31" s="1373"/>
      <c r="B31" s="786" t="s">
        <v>353</v>
      </c>
      <c r="C31" s="791">
        <v>2</v>
      </c>
      <c r="D31" s="799" t="s">
        <v>325</v>
      </c>
      <c r="E31" s="743" t="s">
        <v>1009</v>
      </c>
      <c r="F31" s="684"/>
      <c r="G31" s="684"/>
    </row>
    <row r="32" spans="1:7" s="655" customFormat="1">
      <c r="A32" s="1374"/>
      <c r="B32" s="787" t="s">
        <v>354</v>
      </c>
      <c r="C32" s="795">
        <v>2</v>
      </c>
      <c r="D32" s="800" t="s">
        <v>785</v>
      </c>
      <c r="E32" s="781" t="s">
        <v>1010</v>
      </c>
      <c r="F32" s="684"/>
      <c r="G32" s="684"/>
    </row>
    <row r="33" spans="1:7" s="655" customFormat="1" ht="12.75" customHeight="1">
      <c r="A33" s="1364" t="s">
        <v>1011</v>
      </c>
      <c r="B33" s="786" t="s">
        <v>355</v>
      </c>
      <c r="C33" s="792">
        <v>2</v>
      </c>
      <c r="D33" s="799" t="s">
        <v>1012</v>
      </c>
      <c r="E33" s="743" t="s">
        <v>1013</v>
      </c>
      <c r="F33" s="684"/>
      <c r="G33" s="684"/>
    </row>
    <row r="34" spans="1:7" s="655" customFormat="1">
      <c r="A34" s="1375"/>
      <c r="B34" s="786" t="s">
        <v>357</v>
      </c>
      <c r="C34" s="792">
        <v>2</v>
      </c>
      <c r="D34" s="799" t="s">
        <v>1014</v>
      </c>
      <c r="E34" s="743" t="s">
        <v>358</v>
      </c>
      <c r="F34" s="684"/>
      <c r="G34" s="684"/>
    </row>
    <row r="35" spans="1:7" s="655" customFormat="1">
      <c r="A35" s="1375"/>
      <c r="B35" s="786" t="s">
        <v>359</v>
      </c>
      <c r="C35" s="792">
        <v>2</v>
      </c>
      <c r="D35" s="799" t="s">
        <v>1014</v>
      </c>
      <c r="E35" s="743" t="s">
        <v>1015</v>
      </c>
      <c r="F35" s="684"/>
      <c r="G35" s="684"/>
    </row>
    <row r="36" spans="1:7" s="655" customFormat="1">
      <c r="A36" s="1375"/>
      <c r="B36" s="786" t="s">
        <v>360</v>
      </c>
      <c r="C36" s="792">
        <v>2</v>
      </c>
      <c r="D36" s="799" t="s">
        <v>1014</v>
      </c>
      <c r="E36" s="743" t="s">
        <v>1016</v>
      </c>
      <c r="F36" s="684"/>
      <c r="G36" s="684"/>
    </row>
    <row r="37" spans="1:7" s="655" customFormat="1">
      <c r="A37" s="1375"/>
      <c r="B37" s="786" t="s">
        <v>361</v>
      </c>
      <c r="C37" s="792">
        <v>2</v>
      </c>
      <c r="D37" s="799" t="s">
        <v>1017</v>
      </c>
      <c r="E37" s="743" t="s">
        <v>1018</v>
      </c>
      <c r="F37" s="684"/>
      <c r="G37" s="684"/>
    </row>
    <row r="38" spans="1:7" s="655" customFormat="1">
      <c r="A38" s="1375"/>
      <c r="B38" s="786" t="s">
        <v>362</v>
      </c>
      <c r="C38" s="791">
        <v>2</v>
      </c>
      <c r="D38" s="799" t="s">
        <v>1019</v>
      </c>
      <c r="E38" s="743" t="s">
        <v>1020</v>
      </c>
      <c r="F38" s="684"/>
      <c r="G38" s="684"/>
    </row>
    <row r="39" spans="1:7" s="655" customFormat="1">
      <c r="A39" s="1375"/>
      <c r="B39" s="786" t="s">
        <v>363</v>
      </c>
      <c r="C39" s="792">
        <v>2</v>
      </c>
      <c r="D39" s="799" t="s">
        <v>1021</v>
      </c>
      <c r="E39" s="743" t="s">
        <v>1022</v>
      </c>
      <c r="F39" s="684"/>
      <c r="G39" s="684"/>
    </row>
    <row r="40" spans="1:7" s="655" customFormat="1">
      <c r="A40" s="1375"/>
      <c r="B40" s="786" t="s">
        <v>364</v>
      </c>
      <c r="C40" s="792">
        <v>2</v>
      </c>
      <c r="D40" s="799" t="s">
        <v>1023</v>
      </c>
      <c r="E40" s="743" t="s">
        <v>484</v>
      </c>
      <c r="F40" s="684"/>
      <c r="G40" s="684"/>
    </row>
    <row r="41" spans="1:7" s="655" customFormat="1">
      <c r="A41" s="1376"/>
      <c r="B41" s="787" t="s">
        <v>365</v>
      </c>
      <c r="C41" s="796">
        <v>2</v>
      </c>
      <c r="D41" s="800" t="s">
        <v>1019</v>
      </c>
      <c r="E41" s="781" t="s">
        <v>366</v>
      </c>
      <c r="F41" s="684"/>
      <c r="G41" s="684"/>
    </row>
    <row r="42" spans="1:7" s="655" customFormat="1">
      <c r="A42" s="808" t="s">
        <v>1024</v>
      </c>
      <c r="B42" s="788" t="s">
        <v>367</v>
      </c>
      <c r="C42" s="797">
        <v>1</v>
      </c>
      <c r="D42" s="802" t="s">
        <v>1019</v>
      </c>
      <c r="E42" s="783" t="s">
        <v>368</v>
      </c>
      <c r="F42" s="684"/>
      <c r="G42" s="684"/>
    </row>
    <row r="43" spans="1:7" s="655" customFormat="1">
      <c r="A43" s="1377" t="s">
        <v>1025</v>
      </c>
      <c r="B43" s="785" t="s">
        <v>369</v>
      </c>
      <c r="C43" s="794">
        <v>1</v>
      </c>
      <c r="D43" s="801" t="s">
        <v>325</v>
      </c>
      <c r="E43" s="782" t="s">
        <v>518</v>
      </c>
      <c r="F43" s="684"/>
      <c r="G43" s="684"/>
    </row>
    <row r="44" spans="1:7" s="655" customFormat="1">
      <c r="A44" s="1365"/>
      <c r="B44" s="789" t="s">
        <v>1026</v>
      </c>
      <c r="C44" s="798">
        <v>1</v>
      </c>
      <c r="D44" s="803" t="s">
        <v>325</v>
      </c>
      <c r="E44" s="784" t="s">
        <v>1027</v>
      </c>
      <c r="F44" s="684"/>
      <c r="G44" s="684"/>
    </row>
    <row r="45" spans="1:7" s="655" customFormat="1">
      <c r="A45" s="808" t="s">
        <v>1028</v>
      </c>
      <c r="B45" s="788" t="s">
        <v>370</v>
      </c>
      <c r="C45" s="797">
        <v>1</v>
      </c>
      <c r="D45" s="802" t="s">
        <v>371</v>
      </c>
      <c r="E45" s="783" t="s">
        <v>322</v>
      </c>
      <c r="F45" s="684"/>
      <c r="G45" s="684"/>
    </row>
    <row r="46" spans="1:7" s="655" customFormat="1">
      <c r="A46" s="684"/>
      <c r="B46" s="684"/>
      <c r="C46" s="684"/>
      <c r="D46" s="684"/>
      <c r="E46" s="684"/>
      <c r="F46" s="809"/>
      <c r="G46" s="684"/>
    </row>
    <row r="47" spans="1:7">
      <c r="A47" s="6"/>
      <c r="F47" s="6"/>
      <c r="G47" s="6"/>
    </row>
    <row r="48" spans="1:7">
      <c r="F48" s="6"/>
      <c r="G48" s="6"/>
    </row>
    <row r="49" spans="6:7">
      <c r="F49" s="6"/>
      <c r="G49" s="6"/>
    </row>
    <row r="50" spans="6:7">
      <c r="F50" s="6"/>
      <c r="G50" s="6"/>
    </row>
    <row r="51" spans="6:7">
      <c r="F51" s="6"/>
      <c r="G51" s="6"/>
    </row>
    <row r="52" spans="6:7">
      <c r="F52" s="6"/>
      <c r="G52" s="6"/>
    </row>
  </sheetData>
  <mergeCells count="11">
    <mergeCell ref="A15:A22"/>
    <mergeCell ref="A23:A29"/>
    <mergeCell ref="A30:A32"/>
    <mergeCell ref="A33:A41"/>
    <mergeCell ref="A43:A44"/>
    <mergeCell ref="A7:A14"/>
    <mergeCell ref="A1:E1"/>
    <mergeCell ref="A3:E3"/>
    <mergeCell ref="A5:A6"/>
    <mergeCell ref="B5:B6"/>
    <mergeCell ref="E5:E6"/>
  </mergeCells>
  <printOptions horizontalCentered="1"/>
  <pageMargins left="0.78740157480314965" right="0.78740157480314965" top="0.59055118110236227" bottom="0.98425196850393704" header="0" footer="0"/>
  <pageSetup paperSize="9" scale="59" orientation="landscape" r:id="rId1"/>
  <headerFooter alignWithMargins="0"/>
  <rowBreaks count="1" manualBreakCount="1">
    <brk id="47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>
  <sheetPr codeName="Hoja105">
    <pageSetUpPr fitToPage="1"/>
  </sheetPr>
  <dimension ref="A1:F46"/>
  <sheetViews>
    <sheetView view="pageBreakPreview" zoomScale="75" zoomScaleNormal="75" workbookViewId="0">
      <selection activeCell="I23" sqref="I23"/>
    </sheetView>
  </sheetViews>
  <sheetFormatPr baseColWidth="10" defaultRowHeight="12.75"/>
  <cols>
    <col min="1" max="1" width="49.85546875" style="340" customWidth="1"/>
    <col min="2" max="2" width="40.5703125" style="340" customWidth="1"/>
    <col min="3" max="3" width="16" style="340" customWidth="1"/>
    <col min="4" max="4" width="30" style="340" customWidth="1"/>
    <col min="5" max="5" width="74" style="340" customWidth="1"/>
    <col min="6" max="16384" width="11.42578125" style="340"/>
  </cols>
  <sheetData>
    <row r="1" spans="1:6" ht="18">
      <c r="A1" s="1215" t="s">
        <v>525</v>
      </c>
      <c r="B1" s="1215"/>
      <c r="C1" s="1215"/>
      <c r="D1" s="1215"/>
      <c r="E1" s="1215"/>
    </row>
    <row r="3" spans="1:6" s="235" customFormat="1" ht="21.75" customHeight="1">
      <c r="A3" s="1178" t="s">
        <v>1029</v>
      </c>
      <c r="B3" s="1178"/>
      <c r="C3" s="1178"/>
      <c r="D3" s="1178"/>
      <c r="E3" s="1178"/>
    </row>
    <row r="4" spans="1:6" ht="13.5" thickBot="1">
      <c r="A4" s="42"/>
      <c r="B4" s="42"/>
      <c r="C4" s="42"/>
      <c r="D4" s="42"/>
      <c r="E4" s="42"/>
      <c r="F4" s="235"/>
    </row>
    <row r="5" spans="1:6" ht="34.5" customHeight="1">
      <c r="A5" s="1179" t="s">
        <v>105</v>
      </c>
      <c r="B5" s="1328" t="s">
        <v>106</v>
      </c>
      <c r="C5" s="669" t="s">
        <v>624</v>
      </c>
      <c r="D5" s="653" t="s">
        <v>107</v>
      </c>
      <c r="E5" s="1181" t="s">
        <v>108</v>
      </c>
      <c r="F5" s="235"/>
    </row>
    <row r="6" spans="1:6" ht="28.5" customHeight="1" thickBot="1">
      <c r="A6" s="1180"/>
      <c r="B6" s="1330"/>
      <c r="C6" s="670" t="s">
        <v>126</v>
      </c>
      <c r="D6" s="670" t="s">
        <v>110</v>
      </c>
      <c r="E6" s="1182"/>
      <c r="F6" s="235"/>
    </row>
    <row r="7" spans="1:6">
      <c r="A7" s="675" t="s">
        <v>111</v>
      </c>
      <c r="B7" s="64" t="s">
        <v>164</v>
      </c>
      <c r="C7" s="732">
        <v>2</v>
      </c>
      <c r="D7" s="732" t="s">
        <v>788</v>
      </c>
      <c r="E7" s="384" t="s">
        <v>322</v>
      </c>
      <c r="F7" s="235"/>
    </row>
    <row r="8" spans="1:6">
      <c r="A8" s="1380" t="s">
        <v>114</v>
      </c>
      <c r="B8" s="245" t="s">
        <v>369</v>
      </c>
      <c r="C8" s="733" t="s">
        <v>115</v>
      </c>
      <c r="D8" s="733" t="s">
        <v>789</v>
      </c>
      <c r="E8" s="734" t="s">
        <v>519</v>
      </c>
      <c r="F8" s="235"/>
    </row>
    <row r="9" spans="1:6" ht="12.75" customHeight="1">
      <c r="A9" s="1378"/>
      <c r="B9" s="188" t="s">
        <v>790</v>
      </c>
      <c r="C9" s="735">
        <v>1</v>
      </c>
      <c r="D9" s="735" t="s">
        <v>789</v>
      </c>
      <c r="E9" s="386" t="s">
        <v>791</v>
      </c>
      <c r="F9" s="235"/>
    </row>
    <row r="10" spans="1:6">
      <c r="A10" s="1378"/>
      <c r="B10" s="65" t="s">
        <v>355</v>
      </c>
      <c r="C10" s="735" t="s">
        <v>115</v>
      </c>
      <c r="D10" s="735" t="s">
        <v>1030</v>
      </c>
      <c r="E10" s="386" t="s">
        <v>356</v>
      </c>
      <c r="F10" s="235"/>
    </row>
    <row r="11" spans="1:6">
      <c r="A11" s="1378"/>
      <c r="B11" s="188" t="s">
        <v>1031</v>
      </c>
      <c r="C11" s="735" t="s">
        <v>115</v>
      </c>
      <c r="D11" s="735" t="s">
        <v>792</v>
      </c>
      <c r="E11" s="386" t="s">
        <v>337</v>
      </c>
      <c r="F11" s="235"/>
    </row>
    <row r="12" spans="1:6">
      <c r="A12" s="1379"/>
      <c r="B12" s="246" t="s">
        <v>362</v>
      </c>
      <c r="C12" s="736" t="s">
        <v>115</v>
      </c>
      <c r="D12" s="736" t="s">
        <v>1032</v>
      </c>
      <c r="E12" s="737" t="s">
        <v>348</v>
      </c>
      <c r="F12" s="235"/>
    </row>
    <row r="13" spans="1:6" ht="12.75" customHeight="1">
      <c r="A13" s="1378" t="s">
        <v>418</v>
      </c>
      <c r="B13" s="65" t="s">
        <v>355</v>
      </c>
      <c r="C13" s="735">
        <v>1</v>
      </c>
      <c r="D13" s="735" t="s">
        <v>1030</v>
      </c>
      <c r="E13" s="386" t="s">
        <v>356</v>
      </c>
      <c r="F13" s="235"/>
    </row>
    <row r="14" spans="1:6" ht="12.75" customHeight="1">
      <c r="A14" s="1378"/>
      <c r="B14" s="65" t="s">
        <v>357</v>
      </c>
      <c r="C14" s="735" t="s">
        <v>115</v>
      </c>
      <c r="D14" s="735" t="s">
        <v>793</v>
      </c>
      <c r="E14" s="738" t="s">
        <v>358</v>
      </c>
      <c r="F14" s="235"/>
    </row>
    <row r="15" spans="1:6">
      <c r="A15" s="1378"/>
      <c r="B15" s="65" t="s">
        <v>361</v>
      </c>
      <c r="C15" s="735" t="s">
        <v>115</v>
      </c>
      <c r="D15" s="735" t="s">
        <v>792</v>
      </c>
      <c r="E15" s="386" t="s">
        <v>337</v>
      </c>
      <c r="F15" s="235"/>
    </row>
    <row r="16" spans="1:6" ht="13.5" customHeight="1">
      <c r="A16" s="1378"/>
      <c r="B16" s="65" t="s">
        <v>362</v>
      </c>
      <c r="C16" s="735" t="s">
        <v>115</v>
      </c>
      <c r="D16" s="735" t="s">
        <v>1033</v>
      </c>
      <c r="E16" s="386" t="s">
        <v>348</v>
      </c>
      <c r="F16" s="235"/>
    </row>
    <row r="17" spans="1:6">
      <c r="A17" s="1379"/>
      <c r="B17" s="246" t="s">
        <v>165</v>
      </c>
      <c r="C17" s="736" t="s">
        <v>115</v>
      </c>
      <c r="D17" s="736" t="s">
        <v>1034</v>
      </c>
      <c r="E17" s="737" t="s">
        <v>166</v>
      </c>
      <c r="F17" s="235"/>
    </row>
    <row r="18" spans="1:6">
      <c r="A18" s="1380" t="s">
        <v>127</v>
      </c>
      <c r="B18" s="245" t="s">
        <v>128</v>
      </c>
      <c r="C18" s="733" t="s">
        <v>115</v>
      </c>
      <c r="D18" s="739" t="s">
        <v>1035</v>
      </c>
      <c r="E18" s="740" t="s">
        <v>167</v>
      </c>
      <c r="F18" s="235"/>
    </row>
    <row r="19" spans="1:6">
      <c r="A19" s="1378"/>
      <c r="B19" s="65" t="s">
        <v>129</v>
      </c>
      <c r="C19" s="735" t="s">
        <v>115</v>
      </c>
      <c r="D19" s="735" t="s">
        <v>1035</v>
      </c>
      <c r="E19" s="387" t="s">
        <v>168</v>
      </c>
      <c r="F19" s="235"/>
    </row>
    <row r="20" spans="1:6">
      <c r="A20" s="1378"/>
      <c r="B20" s="65" t="s">
        <v>130</v>
      </c>
      <c r="C20" s="735" t="s">
        <v>115</v>
      </c>
      <c r="D20" s="735" t="s">
        <v>1035</v>
      </c>
      <c r="E20" s="387" t="s">
        <v>169</v>
      </c>
      <c r="F20" s="235"/>
    </row>
    <row r="21" spans="1:6">
      <c r="A21" s="1378"/>
      <c r="B21" s="65" t="s">
        <v>131</v>
      </c>
      <c r="C21" s="735" t="s">
        <v>115</v>
      </c>
      <c r="D21" s="735" t="s">
        <v>1035</v>
      </c>
      <c r="E21" s="387" t="s">
        <v>170</v>
      </c>
      <c r="F21" s="235"/>
    </row>
    <row r="22" spans="1:6">
      <c r="A22" s="1378"/>
      <c r="B22" s="65" t="s">
        <v>132</v>
      </c>
      <c r="C22" s="735" t="s">
        <v>115</v>
      </c>
      <c r="D22" s="735" t="s">
        <v>1035</v>
      </c>
      <c r="E22" s="387" t="s">
        <v>171</v>
      </c>
      <c r="F22" s="235"/>
    </row>
    <row r="23" spans="1:6">
      <c r="A23" s="1378"/>
      <c r="B23" s="65" t="s">
        <v>133</v>
      </c>
      <c r="C23" s="735" t="s">
        <v>115</v>
      </c>
      <c r="D23" s="735" t="s">
        <v>1035</v>
      </c>
      <c r="E23" s="387" t="s">
        <v>172</v>
      </c>
      <c r="F23" s="235"/>
    </row>
    <row r="24" spans="1:6">
      <c r="A24" s="1378"/>
      <c r="B24" s="65" t="s">
        <v>372</v>
      </c>
      <c r="C24" s="735">
        <v>1</v>
      </c>
      <c r="D24" s="735" t="s">
        <v>1035</v>
      </c>
      <c r="E24" s="387" t="s">
        <v>173</v>
      </c>
      <c r="F24" s="235"/>
    </row>
    <row r="25" spans="1:6">
      <c r="A25" s="1378"/>
      <c r="B25" s="65" t="s">
        <v>479</v>
      </c>
      <c r="C25" s="735" t="s">
        <v>115</v>
      </c>
      <c r="D25" s="735" t="s">
        <v>1035</v>
      </c>
      <c r="E25" s="387" t="s">
        <v>174</v>
      </c>
      <c r="F25" s="235"/>
    </row>
    <row r="26" spans="1:6">
      <c r="A26" s="1378"/>
      <c r="B26" s="65" t="s">
        <v>134</v>
      </c>
      <c r="C26" s="735" t="s">
        <v>115</v>
      </c>
      <c r="D26" s="735" t="s">
        <v>1035</v>
      </c>
      <c r="E26" s="387" t="s">
        <v>175</v>
      </c>
      <c r="F26" s="235"/>
    </row>
    <row r="27" spans="1:6">
      <c r="A27" s="1378"/>
      <c r="B27" s="65" t="s">
        <v>135</v>
      </c>
      <c r="C27" s="735" t="s">
        <v>115</v>
      </c>
      <c r="D27" s="735" t="s">
        <v>1035</v>
      </c>
      <c r="E27" s="387" t="s">
        <v>176</v>
      </c>
      <c r="F27" s="235"/>
    </row>
    <row r="28" spans="1:6">
      <c r="A28" s="1378"/>
      <c r="B28" s="65" t="s">
        <v>482</v>
      </c>
      <c r="C28" s="735">
        <v>1</v>
      </c>
      <c r="D28" s="735" t="s">
        <v>1035</v>
      </c>
      <c r="E28" s="387" t="s">
        <v>482</v>
      </c>
      <c r="F28" s="235"/>
    </row>
    <row r="29" spans="1:6">
      <c r="A29" s="1378"/>
      <c r="B29" s="65" t="s">
        <v>136</v>
      </c>
      <c r="C29" s="735" t="s">
        <v>115</v>
      </c>
      <c r="D29" s="735" t="s">
        <v>1035</v>
      </c>
      <c r="E29" s="387" t="s">
        <v>177</v>
      </c>
      <c r="F29" s="235"/>
    </row>
    <row r="30" spans="1:6">
      <c r="A30" s="1378"/>
      <c r="B30" s="65" t="s">
        <v>137</v>
      </c>
      <c r="C30" s="735" t="s">
        <v>115</v>
      </c>
      <c r="D30" s="735" t="s">
        <v>1035</v>
      </c>
      <c r="E30" s="387" t="s">
        <v>137</v>
      </c>
      <c r="F30" s="235"/>
    </row>
    <row r="31" spans="1:6">
      <c r="A31" s="1378"/>
      <c r="B31" s="65" t="s">
        <v>138</v>
      </c>
      <c r="C31" s="735" t="s">
        <v>115</v>
      </c>
      <c r="D31" s="735" t="s">
        <v>1035</v>
      </c>
      <c r="E31" s="387" t="s">
        <v>178</v>
      </c>
      <c r="F31" s="235"/>
    </row>
    <row r="32" spans="1:6">
      <c r="A32" s="1378"/>
      <c r="B32" s="65" t="s">
        <v>139</v>
      </c>
      <c r="C32" s="735" t="s">
        <v>115</v>
      </c>
      <c r="D32" s="735" t="s">
        <v>1035</v>
      </c>
      <c r="E32" s="387" t="s">
        <v>179</v>
      </c>
      <c r="F32" s="235"/>
    </row>
    <row r="33" spans="1:6">
      <c r="A33" s="1378"/>
      <c r="B33" s="65" t="s">
        <v>180</v>
      </c>
      <c r="C33" s="735">
        <v>1</v>
      </c>
      <c r="D33" s="735" t="s">
        <v>1035</v>
      </c>
      <c r="E33" s="387" t="s">
        <v>447</v>
      </c>
      <c r="F33" s="235"/>
    </row>
    <row r="34" spans="1:6">
      <c r="A34" s="1378"/>
      <c r="B34" s="65" t="s">
        <v>419</v>
      </c>
      <c r="C34" s="735">
        <v>1</v>
      </c>
      <c r="D34" s="735" t="s">
        <v>1035</v>
      </c>
      <c r="E34" s="387" t="s">
        <v>419</v>
      </c>
      <c r="F34" s="235"/>
    </row>
    <row r="35" spans="1:6">
      <c r="A35" s="1378"/>
      <c r="B35" s="65" t="s">
        <v>140</v>
      </c>
      <c r="C35" s="735" t="s">
        <v>115</v>
      </c>
      <c r="D35" s="736" t="s">
        <v>1035</v>
      </c>
      <c r="E35" s="387" t="s">
        <v>181</v>
      </c>
      <c r="F35" s="235"/>
    </row>
    <row r="36" spans="1:6">
      <c r="A36" s="1380" t="s">
        <v>182</v>
      </c>
      <c r="B36" s="245" t="s">
        <v>355</v>
      </c>
      <c r="C36" s="733">
        <v>1</v>
      </c>
      <c r="D36" s="735" t="s">
        <v>1036</v>
      </c>
      <c r="E36" s="740" t="s">
        <v>356</v>
      </c>
      <c r="F36" s="235"/>
    </row>
    <row r="37" spans="1:6">
      <c r="A37" s="1378"/>
      <c r="B37" s="65" t="s">
        <v>357</v>
      </c>
      <c r="C37" s="735">
        <v>1</v>
      </c>
      <c r="D37" s="735" t="s">
        <v>1036</v>
      </c>
      <c r="E37" s="387" t="s">
        <v>358</v>
      </c>
      <c r="F37" s="235"/>
    </row>
    <row r="38" spans="1:6">
      <c r="A38" s="1378"/>
      <c r="B38" s="65" t="s">
        <v>361</v>
      </c>
      <c r="C38" s="735">
        <v>1</v>
      </c>
      <c r="D38" s="735" t="s">
        <v>1037</v>
      </c>
      <c r="E38" s="387" t="s">
        <v>337</v>
      </c>
      <c r="F38" s="235"/>
    </row>
    <row r="39" spans="1:6">
      <c r="A39" s="1378"/>
      <c r="B39" s="65" t="s">
        <v>362</v>
      </c>
      <c r="C39" s="735">
        <v>1</v>
      </c>
      <c r="D39" s="735" t="s">
        <v>1036</v>
      </c>
      <c r="E39" s="387" t="s">
        <v>348</v>
      </c>
      <c r="F39" s="235"/>
    </row>
    <row r="40" spans="1:6">
      <c r="A40" s="1378"/>
      <c r="B40" s="65" t="s">
        <v>363</v>
      </c>
      <c r="C40" s="735">
        <v>1</v>
      </c>
      <c r="D40" s="735" t="s">
        <v>1037</v>
      </c>
      <c r="E40" s="387" t="s">
        <v>166</v>
      </c>
      <c r="F40" s="235"/>
    </row>
    <row r="41" spans="1:6">
      <c r="A41" s="1378"/>
      <c r="B41" s="65" t="s">
        <v>364</v>
      </c>
      <c r="C41" s="735">
        <v>1</v>
      </c>
      <c r="D41" s="735" t="s">
        <v>1036</v>
      </c>
      <c r="E41" s="387" t="s">
        <v>358</v>
      </c>
      <c r="F41" s="235"/>
    </row>
    <row r="42" spans="1:6">
      <c r="A42" s="1378"/>
      <c r="B42" s="65" t="s">
        <v>183</v>
      </c>
      <c r="C42" s="735">
        <v>1</v>
      </c>
      <c r="D42" s="735" t="s">
        <v>1036</v>
      </c>
      <c r="E42" s="387" t="s">
        <v>337</v>
      </c>
      <c r="F42" s="235"/>
    </row>
    <row r="43" spans="1:6">
      <c r="A43" s="1378"/>
      <c r="B43" s="65" t="s">
        <v>367</v>
      </c>
      <c r="C43" s="735">
        <v>1</v>
      </c>
      <c r="D43" s="735" t="s">
        <v>1036</v>
      </c>
      <c r="E43" s="387" t="s">
        <v>348</v>
      </c>
      <c r="F43" s="235"/>
    </row>
    <row r="44" spans="1:6" ht="13.5" thickBot="1">
      <c r="A44" s="1381"/>
      <c r="B44" s="66" t="s">
        <v>359</v>
      </c>
      <c r="C44" s="741">
        <v>1</v>
      </c>
      <c r="D44" s="741" t="s">
        <v>1036</v>
      </c>
      <c r="E44" s="742" t="s">
        <v>166</v>
      </c>
      <c r="F44" s="235"/>
    </row>
    <row r="45" spans="1:6">
      <c r="F45" s="235"/>
    </row>
    <row r="46" spans="1:6">
      <c r="F46" s="235"/>
    </row>
  </sheetData>
  <mergeCells count="9">
    <mergeCell ref="A13:A17"/>
    <mergeCell ref="A18:A35"/>
    <mergeCell ref="A36:A44"/>
    <mergeCell ref="A1:E1"/>
    <mergeCell ref="A3:E3"/>
    <mergeCell ref="A5:A6"/>
    <mergeCell ref="B5:B6"/>
    <mergeCell ref="E5:E6"/>
    <mergeCell ref="A8:A12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>
  <sheetPr codeName="Hoja106">
    <pageSetUpPr fitToPage="1"/>
  </sheetPr>
  <dimension ref="A1:G47"/>
  <sheetViews>
    <sheetView view="pageBreakPreview" zoomScale="80" zoomScaleNormal="75" workbookViewId="0">
      <selection activeCell="I23" sqref="I23"/>
    </sheetView>
  </sheetViews>
  <sheetFormatPr baseColWidth="10" defaultRowHeight="12.75"/>
  <cols>
    <col min="1" max="1" width="38" style="340" customWidth="1"/>
    <col min="2" max="2" width="32.5703125" style="340" customWidth="1"/>
    <col min="3" max="3" width="27.28515625" style="340" customWidth="1"/>
    <col min="4" max="4" width="0" style="340" hidden="1" customWidth="1"/>
    <col min="5" max="16384" width="11.42578125" style="340"/>
  </cols>
  <sheetData>
    <row r="1" spans="1:7" ht="18">
      <c r="A1" s="1215" t="s">
        <v>525</v>
      </c>
      <c r="B1" s="1215"/>
      <c r="C1" s="1215"/>
      <c r="D1" s="77"/>
      <c r="E1" s="77"/>
      <c r="F1" s="77"/>
      <c r="G1" s="77"/>
    </row>
    <row r="3" spans="1:7" ht="15">
      <c r="A3" s="1382" t="s">
        <v>794</v>
      </c>
      <c r="B3" s="1382"/>
      <c r="C3" s="1382"/>
      <c r="D3" s="86"/>
      <c r="E3" s="86"/>
      <c r="F3" s="86"/>
      <c r="G3" s="86"/>
    </row>
    <row r="4" spans="1:7" ht="15">
      <c r="A4" s="1382" t="s">
        <v>1038</v>
      </c>
      <c r="B4" s="1382"/>
      <c r="C4" s="1382"/>
      <c r="D4" s="86"/>
      <c r="E4" s="86"/>
      <c r="F4" s="86"/>
      <c r="G4" s="86"/>
    </row>
    <row r="5" spans="1:7" ht="13.5" thickBot="1">
      <c r="A5" s="42"/>
      <c r="B5" s="42"/>
      <c r="C5" s="42"/>
    </row>
    <row r="6" spans="1:7" ht="41.25" customHeight="1" thickBot="1">
      <c r="A6" s="226" t="s">
        <v>141</v>
      </c>
      <c r="B6" s="227" t="s">
        <v>142</v>
      </c>
      <c r="C6" s="228" t="s">
        <v>554</v>
      </c>
    </row>
    <row r="7" spans="1:7" ht="18.75" customHeight="1">
      <c r="A7" s="223" t="s">
        <v>143</v>
      </c>
      <c r="B7" s="383">
        <v>11810</v>
      </c>
      <c r="C7" s="384">
        <v>108782</v>
      </c>
    </row>
    <row r="8" spans="1:7">
      <c r="A8" s="224" t="s">
        <v>144</v>
      </c>
      <c r="B8" s="573">
        <v>4440</v>
      </c>
      <c r="C8" s="574">
        <v>11160</v>
      </c>
    </row>
    <row r="9" spans="1:7">
      <c r="A9" s="224" t="s">
        <v>562</v>
      </c>
      <c r="B9" s="385">
        <v>510</v>
      </c>
      <c r="C9" s="386">
        <v>7096</v>
      </c>
    </row>
    <row r="10" spans="1:7">
      <c r="A10" s="224" t="s">
        <v>145</v>
      </c>
      <c r="B10" s="385">
        <v>5442</v>
      </c>
      <c r="C10" s="386">
        <v>41511</v>
      </c>
    </row>
    <row r="11" spans="1:7" ht="13.5" thickBot="1">
      <c r="A11" s="225" t="s">
        <v>146</v>
      </c>
      <c r="B11" s="388">
        <v>15851</v>
      </c>
      <c r="C11" s="389">
        <v>64443</v>
      </c>
    </row>
    <row r="12" spans="1:7">
      <c r="A12" s="1383"/>
      <c r="B12" s="1383"/>
      <c r="C12" s="1383"/>
    </row>
    <row r="47" spans="1:3" ht="14.25">
      <c r="A47" s="1384"/>
      <c r="B47" s="1177"/>
      <c r="C47" s="1177"/>
    </row>
  </sheetData>
  <mergeCells count="5">
    <mergeCell ref="A1:C1"/>
    <mergeCell ref="A3:C3"/>
    <mergeCell ref="A4:C4"/>
    <mergeCell ref="A12:C12"/>
    <mergeCell ref="A47:C47"/>
  </mergeCells>
  <printOptions horizontalCentered="1"/>
  <pageMargins left="0.78740157480314965" right="0.78740157480314965" top="0.59055118110236227" bottom="0.98425196850393704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110</vt:i4>
      </vt:variant>
      <vt:variant>
        <vt:lpstr>Rangos con nombre</vt:lpstr>
      </vt:variant>
      <vt:variant>
        <vt:i4>106</vt:i4>
      </vt:variant>
    </vt:vector>
  </HeadingPairs>
  <TitlesOfParts>
    <vt:vector size="216" baseType="lpstr">
      <vt:lpstr>12.1.1</vt:lpstr>
      <vt:lpstr>12.1.2</vt:lpstr>
      <vt:lpstr>12.1.3</vt:lpstr>
      <vt:lpstr>12.1.4</vt:lpstr>
      <vt:lpstr>12.1.5</vt:lpstr>
      <vt:lpstr>12.1.6</vt:lpstr>
      <vt:lpstr>12.1.7</vt:lpstr>
      <vt:lpstr>12.2.1</vt:lpstr>
      <vt:lpstr>12.2.2</vt:lpstr>
      <vt:lpstr>12.2.3</vt:lpstr>
      <vt:lpstr>12.2.4</vt:lpstr>
      <vt:lpstr>12.3.1</vt:lpstr>
      <vt:lpstr>12.3.2</vt:lpstr>
      <vt:lpstr>12.3.3</vt:lpstr>
      <vt:lpstr>12.3.4</vt:lpstr>
      <vt:lpstr>12.3.5</vt:lpstr>
      <vt:lpstr>12.4.1</vt:lpstr>
      <vt:lpstr>12.4.2</vt:lpstr>
      <vt:lpstr>12.4.3</vt:lpstr>
      <vt:lpstr>12.4.4</vt:lpstr>
      <vt:lpstr>12.4.5</vt:lpstr>
      <vt:lpstr>12.4.6</vt:lpstr>
      <vt:lpstr>12.4.7</vt:lpstr>
      <vt:lpstr>12.4.8</vt:lpstr>
      <vt:lpstr>12.4.9</vt:lpstr>
      <vt:lpstr>12.4.10</vt:lpstr>
      <vt:lpstr>12.5.1</vt:lpstr>
      <vt:lpstr>12.5.2</vt:lpstr>
      <vt:lpstr>12.5.3</vt:lpstr>
      <vt:lpstr>12.5.4</vt:lpstr>
      <vt:lpstr>12.5.5 </vt:lpstr>
      <vt:lpstr>12.5.6</vt:lpstr>
      <vt:lpstr>12.5.7</vt:lpstr>
      <vt:lpstr>12.6.1.1</vt:lpstr>
      <vt:lpstr>12.6.1.2 </vt:lpstr>
      <vt:lpstr>12.6.2.1</vt:lpstr>
      <vt:lpstr>Grafico 12.6.2.1</vt:lpstr>
      <vt:lpstr>12.6.2.2</vt:lpstr>
      <vt:lpstr>12.6.2.3</vt:lpstr>
      <vt:lpstr>12.6.3.1</vt:lpstr>
      <vt:lpstr>12.7.1</vt:lpstr>
      <vt:lpstr>12.7.2</vt:lpstr>
      <vt:lpstr>12.7.3</vt:lpstr>
      <vt:lpstr>12.7.4</vt:lpstr>
      <vt:lpstr>12.7.5</vt:lpstr>
      <vt:lpstr>12.7.6</vt:lpstr>
      <vt:lpstr>12.7.7</vt:lpstr>
      <vt:lpstr>12.7.8</vt:lpstr>
      <vt:lpstr>12.7.9</vt:lpstr>
      <vt:lpstr>12.7.10</vt:lpstr>
      <vt:lpstr>12.7.11</vt:lpstr>
      <vt:lpstr>12.7.12</vt:lpstr>
      <vt:lpstr>12.7.13</vt:lpstr>
      <vt:lpstr>12.7.14</vt:lpstr>
      <vt:lpstr>12.7.15</vt:lpstr>
      <vt:lpstr>12.7.16</vt:lpstr>
      <vt:lpstr>12.7.17</vt:lpstr>
      <vt:lpstr>12.7.18</vt:lpstr>
      <vt:lpstr>12.7.19</vt:lpstr>
      <vt:lpstr>12.7.20</vt:lpstr>
      <vt:lpstr>12.7.21</vt:lpstr>
      <vt:lpstr>12.7.22</vt:lpstr>
      <vt:lpstr>12.7.23</vt:lpstr>
      <vt:lpstr>12.7.24</vt:lpstr>
      <vt:lpstr>12.7.25</vt:lpstr>
      <vt:lpstr>12.7.26</vt:lpstr>
      <vt:lpstr>12.7.27</vt:lpstr>
      <vt:lpstr>12.7.28</vt:lpstr>
      <vt:lpstr>12.7.29</vt:lpstr>
      <vt:lpstr>12.7.30</vt:lpstr>
      <vt:lpstr>12.7.31</vt:lpstr>
      <vt:lpstr>12.7.32</vt:lpstr>
      <vt:lpstr>12.7.33</vt:lpstr>
      <vt:lpstr>12.7.34</vt:lpstr>
      <vt:lpstr>12.7.35</vt:lpstr>
      <vt:lpstr>12.8.1.1</vt:lpstr>
      <vt:lpstr>12.8.1.2</vt:lpstr>
      <vt:lpstr>12.8.1.3</vt:lpstr>
      <vt:lpstr>12.8.1.4</vt:lpstr>
      <vt:lpstr>12.8.1.5</vt:lpstr>
      <vt:lpstr>12.8.1.6 </vt:lpstr>
      <vt:lpstr>12.8.2.1</vt:lpstr>
      <vt:lpstr>12.8.2.2</vt:lpstr>
      <vt:lpstr>12.8.2.3</vt:lpstr>
      <vt:lpstr>12.8.2.4</vt:lpstr>
      <vt:lpstr>12.8.2.5</vt:lpstr>
      <vt:lpstr>12.8.2.6</vt:lpstr>
      <vt:lpstr>12.8.3.1</vt:lpstr>
      <vt:lpstr>12.8.4.1</vt:lpstr>
      <vt:lpstr>12.8.4.2</vt:lpstr>
      <vt:lpstr>12.8.4.3</vt:lpstr>
      <vt:lpstr>12.8.4.4</vt:lpstr>
      <vt:lpstr>12.8.4.5</vt:lpstr>
      <vt:lpstr>12.8.5.1</vt:lpstr>
      <vt:lpstr>12.8.5.2</vt:lpstr>
      <vt:lpstr>12.8.5.3</vt:lpstr>
      <vt:lpstr>12.8.5.4</vt:lpstr>
      <vt:lpstr>12.8.5.5</vt:lpstr>
      <vt:lpstr>12.8.6.1</vt:lpstr>
      <vt:lpstr>12.9.1</vt:lpstr>
      <vt:lpstr>12.9.2</vt:lpstr>
      <vt:lpstr>GR.12.9.2</vt:lpstr>
      <vt:lpstr>12.9.3</vt:lpstr>
      <vt:lpstr>12.9.4</vt:lpstr>
      <vt:lpstr>12.9.5</vt:lpstr>
      <vt:lpstr>12.9.6</vt:lpstr>
      <vt:lpstr>12.9.7</vt:lpstr>
      <vt:lpstr>12.9.8</vt:lpstr>
      <vt:lpstr>12.9.9</vt:lpstr>
      <vt:lpstr>12.9.10</vt:lpstr>
      <vt:lpstr>'12.1.1'!Área_de_impresión</vt:lpstr>
      <vt:lpstr>'12.1.2'!Área_de_impresión</vt:lpstr>
      <vt:lpstr>'12.1.3'!Área_de_impresión</vt:lpstr>
      <vt:lpstr>'12.1.4'!Área_de_impresión</vt:lpstr>
      <vt:lpstr>'12.1.5'!Área_de_impresión</vt:lpstr>
      <vt:lpstr>'12.1.6'!Área_de_impresión</vt:lpstr>
      <vt:lpstr>'12.1.7'!Área_de_impresión</vt:lpstr>
      <vt:lpstr>'12.2.1'!Área_de_impresión</vt:lpstr>
      <vt:lpstr>'12.2.2'!Área_de_impresión</vt:lpstr>
      <vt:lpstr>'12.2.3'!Área_de_impresión</vt:lpstr>
      <vt:lpstr>'12.2.4'!Área_de_impresión</vt:lpstr>
      <vt:lpstr>'12.3.1'!Área_de_impresión</vt:lpstr>
      <vt:lpstr>'12.3.2'!Área_de_impresión</vt:lpstr>
      <vt:lpstr>'12.3.3'!Área_de_impresión</vt:lpstr>
      <vt:lpstr>'12.3.4'!Área_de_impresión</vt:lpstr>
      <vt:lpstr>'12.3.5'!Área_de_impresión</vt:lpstr>
      <vt:lpstr>'12.4.1'!Área_de_impresión</vt:lpstr>
      <vt:lpstr>'12.4.10'!Área_de_impresión</vt:lpstr>
      <vt:lpstr>'12.4.2'!Área_de_impresión</vt:lpstr>
      <vt:lpstr>'12.4.3'!Área_de_impresión</vt:lpstr>
      <vt:lpstr>'12.4.4'!Área_de_impresión</vt:lpstr>
      <vt:lpstr>'12.4.5'!Área_de_impresión</vt:lpstr>
      <vt:lpstr>'12.4.6'!Área_de_impresión</vt:lpstr>
      <vt:lpstr>'12.4.7'!Área_de_impresión</vt:lpstr>
      <vt:lpstr>'12.4.8'!Área_de_impresión</vt:lpstr>
      <vt:lpstr>'12.4.9'!Área_de_impresión</vt:lpstr>
      <vt:lpstr>'12.5.1'!Área_de_impresión</vt:lpstr>
      <vt:lpstr>'12.5.2'!Área_de_impresión</vt:lpstr>
      <vt:lpstr>'12.5.3'!Área_de_impresión</vt:lpstr>
      <vt:lpstr>'12.5.4'!Área_de_impresión</vt:lpstr>
      <vt:lpstr>'12.5.5 '!Área_de_impresión</vt:lpstr>
      <vt:lpstr>'12.5.6'!Área_de_impresión</vt:lpstr>
      <vt:lpstr>'12.5.7'!Área_de_impresión</vt:lpstr>
      <vt:lpstr>'12.6.1.1'!Área_de_impresión</vt:lpstr>
      <vt:lpstr>'12.6.1.2 '!Área_de_impresión</vt:lpstr>
      <vt:lpstr>'12.6.2.1'!Área_de_impresión</vt:lpstr>
      <vt:lpstr>'12.6.2.2'!Área_de_impresión</vt:lpstr>
      <vt:lpstr>'12.6.2.3'!Área_de_impresión</vt:lpstr>
      <vt:lpstr>'12.6.3.1'!Área_de_impresión</vt:lpstr>
      <vt:lpstr>'12.7.1'!Área_de_impresión</vt:lpstr>
      <vt:lpstr>'12.7.10'!Área_de_impresión</vt:lpstr>
      <vt:lpstr>'12.7.11'!Área_de_impresión</vt:lpstr>
      <vt:lpstr>'12.7.12'!Área_de_impresión</vt:lpstr>
      <vt:lpstr>'12.7.13'!Área_de_impresión</vt:lpstr>
      <vt:lpstr>'12.7.14'!Área_de_impresión</vt:lpstr>
      <vt:lpstr>'12.7.15'!Área_de_impresión</vt:lpstr>
      <vt:lpstr>'12.7.16'!Área_de_impresión</vt:lpstr>
      <vt:lpstr>'12.7.17'!Área_de_impresión</vt:lpstr>
      <vt:lpstr>'12.7.18'!Área_de_impresión</vt:lpstr>
      <vt:lpstr>'12.7.19'!Área_de_impresión</vt:lpstr>
      <vt:lpstr>'12.7.2'!Área_de_impresión</vt:lpstr>
      <vt:lpstr>'12.7.20'!Área_de_impresión</vt:lpstr>
      <vt:lpstr>'12.7.21'!Área_de_impresión</vt:lpstr>
      <vt:lpstr>'12.7.22'!Área_de_impresión</vt:lpstr>
      <vt:lpstr>'12.7.23'!Área_de_impresión</vt:lpstr>
      <vt:lpstr>'12.7.24'!Área_de_impresión</vt:lpstr>
      <vt:lpstr>'12.7.25'!Área_de_impresión</vt:lpstr>
      <vt:lpstr>'12.7.26'!Área_de_impresión</vt:lpstr>
      <vt:lpstr>'12.7.27'!Área_de_impresión</vt:lpstr>
      <vt:lpstr>'12.7.28'!Área_de_impresión</vt:lpstr>
      <vt:lpstr>'12.7.29'!Área_de_impresión</vt:lpstr>
      <vt:lpstr>'12.7.3'!Área_de_impresión</vt:lpstr>
      <vt:lpstr>'12.7.30'!Área_de_impresión</vt:lpstr>
      <vt:lpstr>'12.7.31'!Área_de_impresión</vt:lpstr>
      <vt:lpstr>'12.7.32'!Área_de_impresión</vt:lpstr>
      <vt:lpstr>'12.7.33'!Área_de_impresión</vt:lpstr>
      <vt:lpstr>'12.7.34'!Área_de_impresión</vt:lpstr>
      <vt:lpstr>'12.7.35'!Área_de_impresión</vt:lpstr>
      <vt:lpstr>'12.7.4'!Área_de_impresión</vt:lpstr>
      <vt:lpstr>'12.7.5'!Área_de_impresión</vt:lpstr>
      <vt:lpstr>'12.7.6'!Área_de_impresión</vt:lpstr>
      <vt:lpstr>'12.7.7'!Área_de_impresión</vt:lpstr>
      <vt:lpstr>'12.7.8'!Área_de_impresión</vt:lpstr>
      <vt:lpstr>'12.7.9'!Área_de_impresión</vt:lpstr>
      <vt:lpstr>'12.8.1.1'!Área_de_impresión</vt:lpstr>
      <vt:lpstr>'12.8.1.2'!Área_de_impresión</vt:lpstr>
      <vt:lpstr>'12.8.1.3'!Área_de_impresión</vt:lpstr>
      <vt:lpstr>'12.8.1.4'!Área_de_impresión</vt:lpstr>
      <vt:lpstr>'12.8.1.5'!Área_de_impresión</vt:lpstr>
      <vt:lpstr>'12.8.1.6 '!Área_de_impresión</vt:lpstr>
      <vt:lpstr>'12.8.2.3'!Área_de_impresión</vt:lpstr>
      <vt:lpstr>'12.8.2.4'!Área_de_impresión</vt:lpstr>
      <vt:lpstr>'12.8.2.5'!Área_de_impresión</vt:lpstr>
      <vt:lpstr>'12.8.2.6'!Área_de_impresión</vt:lpstr>
      <vt:lpstr>'12.8.3.1'!Área_de_impresión</vt:lpstr>
      <vt:lpstr>'12.8.4.1'!Área_de_impresión</vt:lpstr>
      <vt:lpstr>'12.8.4.3'!Área_de_impresión</vt:lpstr>
      <vt:lpstr>'12.8.4.4'!Área_de_impresión</vt:lpstr>
      <vt:lpstr>'12.8.4.5'!Área_de_impresión</vt:lpstr>
      <vt:lpstr>'12.8.5.1'!Área_de_impresión</vt:lpstr>
      <vt:lpstr>'12.8.5.2'!Área_de_impresión</vt:lpstr>
      <vt:lpstr>'12.8.5.3'!Área_de_impresión</vt:lpstr>
      <vt:lpstr>'12.8.5.4'!Área_de_impresión</vt:lpstr>
      <vt:lpstr>'12.8.5.5'!Área_de_impresión</vt:lpstr>
      <vt:lpstr>'12.8.6.1'!Área_de_impresión</vt:lpstr>
      <vt:lpstr>'12.9.1'!Área_de_impresión</vt:lpstr>
      <vt:lpstr>'12.9.10'!Área_de_impresión</vt:lpstr>
      <vt:lpstr>'12.9.2'!Área_de_impresión</vt:lpstr>
      <vt:lpstr>'12.9.3'!Área_de_impresión</vt:lpstr>
      <vt:lpstr>'12.9.4'!Área_de_impresión</vt:lpstr>
      <vt:lpstr>'12.9.5'!Área_de_impresión</vt:lpstr>
      <vt:lpstr>'12.9.6'!Área_de_impresión</vt:lpstr>
      <vt:lpstr>'12.9.8'!Área_de_impresión</vt:lpstr>
      <vt:lpstr>'12.9.9'!Área_de_impresión</vt:lpstr>
      <vt:lpstr>GR.12.9.2!Área_de_impresión</vt:lpstr>
      <vt:lpstr>'Grafico 12.6.2.1'!Área_de_impresión</vt:lpstr>
    </vt:vector>
  </TitlesOfParts>
  <Company>Tragsatec - Grupo Tragsa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Microsoft</cp:lastModifiedBy>
  <cp:lastPrinted>2017-12-19T10:02:54Z</cp:lastPrinted>
  <dcterms:created xsi:type="dcterms:W3CDTF">2009-06-03T07:28:13Z</dcterms:created>
  <dcterms:modified xsi:type="dcterms:W3CDTF">2017-12-19T10:04:12Z</dcterms:modified>
</cp:coreProperties>
</file>